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ESKTOP-M1UBLU1\Users\tgrr\Desktop\とある連盟の交換日記\2017年度\01事業　●\04全女選考会●\04全女エントリー様式●\"/>
    </mc:Choice>
  </mc:AlternateContent>
  <workbookProtection workbookPassword="E027" lockStructure="1"/>
  <bookViews>
    <workbookView xWindow="600" yWindow="45" windowWidth="19395" windowHeight="7590" tabRatio="812" activeTab="8"/>
  </bookViews>
  <sheets>
    <sheet name="基本情報登録" sheetId="1" r:id="rId1"/>
    <sheet name="様式Ⅱ(男子)" sheetId="2" state="hidden" r:id="rId2"/>
    <sheet name="様式Ⅱ(男子4×100mR)" sheetId="11" state="hidden" r:id="rId3"/>
    <sheet name="様式Ⅱ(男子4×400mR)" sheetId="13" state="hidden" r:id="rId4"/>
    <sheet name="様式Ⅱ(女子)" sheetId="19" r:id="rId5"/>
    <sheet name="様式Ⅱ(女子4×100mR)" sheetId="16" state="hidden" r:id="rId6"/>
    <sheet name="様式Ⅱ(女子4×400mR)" sheetId="17" state="hidden" r:id="rId7"/>
    <sheet name="様式Ⅲ　明細書(男子のみ）" sheetId="18" state="hidden" r:id="rId8"/>
    <sheet name="様式Ⅲ　チームエントリー（女子のみ）" sheetId="21" r:id="rId9"/>
    <sheet name="MAT(男子)" sheetId="4" state="hidden" r:id="rId10"/>
    <sheet name="MAT(女子)" sheetId="10" state="hidden" r:id="rId11"/>
    <sheet name="MAT(リレー&amp;所属)" sheetId="12" state="hidden" r:id="rId12"/>
    <sheet name="加盟校情報&amp;大会設定" sheetId="5" state="hidden" r:id="rId13"/>
    <sheet name="男子登録情報" sheetId="3" state="hidden" r:id="rId14"/>
    <sheet name="女子登録情報" sheetId="8" state="hidden" r:id="rId15"/>
  </sheets>
  <definedNames>
    <definedName name="_xlnm._FilterDatabase" localSheetId="12" hidden="1">'加盟校情報&amp;大会設定'!$G$4:$J$5</definedName>
    <definedName name="_xlnm._FilterDatabase" localSheetId="4" hidden="1">'様式Ⅱ(女子)'!$J$14:$J$16</definedName>
    <definedName name="_xlnm._FilterDatabase" localSheetId="1" hidden="1">'様式Ⅱ(男子)'!$J$14:$J$16</definedName>
    <definedName name="_xlnm.Print_Area" localSheetId="0">基本情報登録!$A$1:$J$60</definedName>
    <definedName name="_xlnm.Print_Area" localSheetId="4">'様式Ⅱ(女子)'!$A$1:$T$463</definedName>
    <definedName name="_xlnm.Print_Area" localSheetId="5">'様式Ⅱ(女子4×100mR)'!$A$1:$J$584</definedName>
    <definedName name="_xlnm.Print_Area" localSheetId="6">'様式Ⅱ(女子4×400mR)'!$A$1:$J$584</definedName>
    <definedName name="_xlnm.Print_Area" localSheetId="1">'様式Ⅱ(男子)'!$A$1:$T$463</definedName>
    <definedName name="_xlnm.Print_Area" localSheetId="2">'様式Ⅱ(男子4×100mR)'!$A$1:$J$584</definedName>
    <definedName name="_xlnm.Print_Area" localSheetId="3">'様式Ⅱ(男子4×400mR)'!$A$1:$J$584</definedName>
    <definedName name="_xlnm.Print_Area" localSheetId="7">'様式Ⅲ　明細書(男子のみ）'!$A$1:$I$55</definedName>
    <definedName name="_xlnm.Print_Titles" localSheetId="4">'様式Ⅱ(女子)'!$1:$10</definedName>
    <definedName name="_xlnm.Print_Titles" localSheetId="1">'様式Ⅱ(男子)'!$1:$10</definedName>
  </definedNames>
  <calcPr calcId="152511"/>
</workbook>
</file>

<file path=xl/calcChain.xml><?xml version="1.0" encoding="utf-8"?>
<calcChain xmlns="http://schemas.openxmlformats.org/spreadsheetml/2006/main">
  <c r="C9" i="18" l="1"/>
  <c r="A1" i="19"/>
  <c r="A1" i="2"/>
  <c r="F35" i="21" l="1"/>
  <c r="F41" i="21"/>
  <c r="F39" i="21"/>
  <c r="F37" i="21"/>
  <c r="F33" i="21"/>
  <c r="F31" i="21"/>
  <c r="F29" i="21"/>
  <c r="F27" i="21"/>
  <c r="D6" i="21" l="1"/>
  <c r="D9" i="21"/>
  <c r="M7" i="21"/>
  <c r="G23" i="21" s="1"/>
  <c r="D6" i="1" l="1"/>
  <c r="E20" i="19" l="1"/>
  <c r="C31" i="21" s="1"/>
  <c r="F15" i="19"/>
  <c r="F14" i="19"/>
  <c r="E14" i="19"/>
  <c r="C27" i="21" s="1"/>
  <c r="D14" i="19"/>
  <c r="E17" i="19"/>
  <c r="C29" i="21" s="1"/>
  <c r="G27" i="21" l="1"/>
  <c r="Q2" i="10"/>
  <c r="H27" i="21"/>
  <c r="R2" i="10"/>
  <c r="C28" i="21"/>
  <c r="P2" i="10"/>
  <c r="G14" i="19"/>
  <c r="C2" i="10"/>
  <c r="D14" i="2"/>
  <c r="R3" i="3" l="1"/>
  <c r="R4" i="3"/>
  <c r="R5" i="3"/>
  <c r="R6" i="3"/>
  <c r="R7" i="3"/>
  <c r="R8" i="3"/>
  <c r="R9" i="3"/>
  <c r="R10" i="3"/>
  <c r="R11" i="3"/>
  <c r="R12" i="3"/>
  <c r="R13" i="3"/>
  <c r="R14" i="3"/>
  <c r="R15" i="3"/>
  <c r="R16" i="3"/>
  <c r="R17" i="3"/>
  <c r="R18" i="3"/>
  <c r="R19" i="3"/>
  <c r="R20" i="3"/>
  <c r="R21" i="3"/>
  <c r="R22" i="3"/>
  <c r="R23" i="3"/>
  <c r="R24" i="3"/>
  <c r="R25" i="3"/>
  <c r="R26"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67" i="3"/>
  <c r="R68" i="3"/>
  <c r="R69" i="3"/>
  <c r="R70" i="3"/>
  <c r="R71" i="3"/>
  <c r="R72" i="3"/>
  <c r="R73" i="3"/>
  <c r="R74" i="3"/>
  <c r="R75" i="3"/>
  <c r="R76" i="3"/>
  <c r="R77" i="3"/>
  <c r="R78" i="3"/>
  <c r="R79" i="3"/>
  <c r="R80" i="3"/>
  <c r="R81" i="3"/>
  <c r="R82" i="3"/>
  <c r="R83" i="3"/>
  <c r="R84" i="3"/>
  <c r="R85" i="3"/>
  <c r="R86" i="3"/>
  <c r="R87" i="3"/>
  <c r="R88" i="3"/>
  <c r="R89" i="3"/>
  <c r="R90" i="3"/>
  <c r="R91" i="3"/>
  <c r="R92" i="3"/>
  <c r="R93" i="3"/>
  <c r="R94" i="3"/>
  <c r="R95" i="3"/>
  <c r="R96" i="3"/>
  <c r="R97" i="3"/>
  <c r="R98" i="3"/>
  <c r="R99" i="3"/>
  <c r="R100" i="3"/>
  <c r="R101" i="3"/>
  <c r="R102" i="3"/>
  <c r="R103" i="3"/>
  <c r="R104" i="3"/>
  <c r="R105" i="3"/>
  <c r="R106" i="3"/>
  <c r="R107" i="3"/>
  <c r="R108" i="3"/>
  <c r="R109" i="3"/>
  <c r="R110" i="3"/>
  <c r="R111" i="3"/>
  <c r="R112" i="3"/>
  <c r="R113" i="3"/>
  <c r="R114" i="3"/>
  <c r="R115" i="3"/>
  <c r="R116" i="3"/>
  <c r="R117" i="3"/>
  <c r="R118" i="3"/>
  <c r="R119" i="3"/>
  <c r="R120" i="3"/>
  <c r="R121" i="3"/>
  <c r="R122" i="3"/>
  <c r="R123" i="3"/>
  <c r="R124" i="3"/>
  <c r="R125" i="3"/>
  <c r="R126" i="3"/>
  <c r="R127" i="3"/>
  <c r="R128" i="3"/>
  <c r="R129" i="3"/>
  <c r="R130" i="3"/>
  <c r="R131" i="3"/>
  <c r="R132" i="3"/>
  <c r="R133" i="3"/>
  <c r="R134" i="3"/>
  <c r="R135" i="3"/>
  <c r="R136" i="3"/>
  <c r="R137" i="3"/>
  <c r="R138" i="3"/>
  <c r="R139" i="3"/>
  <c r="R140" i="3"/>
  <c r="R141" i="3"/>
  <c r="R142" i="3"/>
  <c r="R143" i="3"/>
  <c r="R144" i="3"/>
  <c r="R145" i="3"/>
  <c r="R146" i="3"/>
  <c r="R147" i="3"/>
  <c r="R148" i="3"/>
  <c r="R149" i="3"/>
  <c r="R150" i="3"/>
  <c r="R151" i="3"/>
  <c r="R152" i="3"/>
  <c r="R153" i="3"/>
  <c r="R154" i="3"/>
  <c r="R155" i="3"/>
  <c r="R156" i="3"/>
  <c r="R157" i="3"/>
  <c r="R158" i="3"/>
  <c r="R159" i="3"/>
  <c r="R160" i="3"/>
  <c r="R161" i="3"/>
  <c r="R162" i="3"/>
  <c r="R163" i="3"/>
  <c r="R164" i="3"/>
  <c r="R165" i="3"/>
  <c r="R166" i="3"/>
  <c r="R167" i="3"/>
  <c r="R168" i="3"/>
  <c r="R169" i="3"/>
  <c r="R170" i="3"/>
  <c r="R171" i="3"/>
  <c r="R172" i="3"/>
  <c r="R173" i="3"/>
  <c r="R174" i="3"/>
  <c r="R175" i="3"/>
  <c r="R176" i="3"/>
  <c r="R177" i="3"/>
  <c r="R178" i="3"/>
  <c r="R179" i="3"/>
  <c r="R180" i="3"/>
  <c r="R181" i="3"/>
  <c r="R182" i="3"/>
  <c r="R183" i="3"/>
  <c r="R184" i="3"/>
  <c r="R185" i="3"/>
  <c r="R186" i="3"/>
  <c r="R187" i="3"/>
  <c r="R188" i="3"/>
  <c r="R189" i="3"/>
  <c r="R190" i="3"/>
  <c r="R191" i="3"/>
  <c r="R192" i="3"/>
  <c r="R193" i="3"/>
  <c r="R194" i="3"/>
  <c r="R195" i="3"/>
  <c r="R196" i="3"/>
  <c r="R197" i="3"/>
  <c r="R198" i="3"/>
  <c r="R199" i="3"/>
  <c r="R200" i="3"/>
  <c r="R201" i="3"/>
  <c r="R202" i="3"/>
  <c r="R203" i="3"/>
  <c r="R204" i="3"/>
  <c r="R205" i="3"/>
  <c r="R206" i="3"/>
  <c r="R207" i="3"/>
  <c r="R208" i="3"/>
  <c r="R209" i="3"/>
  <c r="R210" i="3"/>
  <c r="R211" i="3"/>
  <c r="R212" i="3"/>
  <c r="R213" i="3"/>
  <c r="R214" i="3"/>
  <c r="R215" i="3"/>
  <c r="R216" i="3"/>
  <c r="R217" i="3"/>
  <c r="R218" i="3"/>
  <c r="R219" i="3"/>
  <c r="R220" i="3"/>
  <c r="R221" i="3"/>
  <c r="R222" i="3"/>
  <c r="R223" i="3"/>
  <c r="R224" i="3"/>
  <c r="R225" i="3"/>
  <c r="R226" i="3"/>
  <c r="R227" i="3"/>
  <c r="R228" i="3"/>
  <c r="R229" i="3"/>
  <c r="R230" i="3"/>
  <c r="R231" i="3"/>
  <c r="R232" i="3"/>
  <c r="R233" i="3"/>
  <c r="R234" i="3"/>
  <c r="R235" i="3"/>
  <c r="R236" i="3"/>
  <c r="R237" i="3"/>
  <c r="R238" i="3"/>
  <c r="R239" i="3"/>
  <c r="R240" i="3"/>
  <c r="R241" i="3"/>
  <c r="R242" i="3"/>
  <c r="R243" i="3"/>
  <c r="R244" i="3"/>
  <c r="R245" i="3"/>
  <c r="R246" i="3"/>
  <c r="R247" i="3"/>
  <c r="R248" i="3"/>
  <c r="R249" i="3"/>
  <c r="R250" i="3"/>
  <c r="R251" i="3"/>
  <c r="R252" i="3"/>
  <c r="R253" i="3"/>
  <c r="R254" i="3"/>
  <c r="R255" i="3"/>
  <c r="R256" i="3"/>
  <c r="R257" i="3"/>
  <c r="R258" i="3"/>
  <c r="R259" i="3"/>
  <c r="R260" i="3"/>
  <c r="R261" i="3"/>
  <c r="R262" i="3"/>
  <c r="R263" i="3"/>
  <c r="R264" i="3"/>
  <c r="R265" i="3"/>
  <c r="R266" i="3"/>
  <c r="R267" i="3"/>
  <c r="R268" i="3"/>
  <c r="R269" i="3"/>
  <c r="R270" i="3"/>
  <c r="R271" i="3"/>
  <c r="R272" i="3"/>
  <c r="R273" i="3"/>
  <c r="R274" i="3"/>
  <c r="R275" i="3"/>
  <c r="R276" i="3"/>
  <c r="R277" i="3"/>
  <c r="R278" i="3"/>
  <c r="R279" i="3"/>
  <c r="R280" i="3"/>
  <c r="R281" i="3"/>
  <c r="R282" i="3"/>
  <c r="R283" i="3"/>
  <c r="R284" i="3"/>
  <c r="R285" i="3"/>
  <c r="R286" i="3"/>
  <c r="R287" i="3"/>
  <c r="R288" i="3"/>
  <c r="R289" i="3"/>
  <c r="R290" i="3"/>
  <c r="R291" i="3"/>
  <c r="R292" i="3"/>
  <c r="R293" i="3"/>
  <c r="R294" i="3"/>
  <c r="R295" i="3"/>
  <c r="R296" i="3"/>
  <c r="R297" i="3"/>
  <c r="R298" i="3"/>
  <c r="R299" i="3"/>
  <c r="R300" i="3"/>
  <c r="R301" i="3"/>
  <c r="R302" i="3"/>
  <c r="R303" i="3"/>
  <c r="R304" i="3"/>
  <c r="R305" i="3"/>
  <c r="R306" i="3"/>
  <c r="R307" i="3"/>
  <c r="R308" i="3"/>
  <c r="R309" i="3"/>
  <c r="R310" i="3"/>
  <c r="R311" i="3"/>
  <c r="R312" i="3"/>
  <c r="R313" i="3"/>
  <c r="R314" i="3"/>
  <c r="R315" i="3"/>
  <c r="R316" i="3"/>
  <c r="R317" i="3"/>
  <c r="R318" i="3"/>
  <c r="R319" i="3"/>
  <c r="R320" i="3"/>
  <c r="R321" i="3"/>
  <c r="R322" i="3"/>
  <c r="R323" i="3"/>
  <c r="R324" i="3"/>
  <c r="R325" i="3"/>
  <c r="R326" i="3"/>
  <c r="R327" i="3"/>
  <c r="R328" i="3"/>
  <c r="R329" i="3"/>
  <c r="R330" i="3"/>
  <c r="R331" i="3"/>
  <c r="R332" i="3"/>
  <c r="R333" i="3"/>
  <c r="R334" i="3"/>
  <c r="R335" i="3"/>
  <c r="R336" i="3"/>
  <c r="R337" i="3"/>
  <c r="R338" i="3"/>
  <c r="R339" i="3"/>
  <c r="R340" i="3"/>
  <c r="R341" i="3"/>
  <c r="R342" i="3"/>
  <c r="R343" i="3"/>
  <c r="R344" i="3"/>
  <c r="R345" i="3"/>
  <c r="R346" i="3"/>
  <c r="R347" i="3"/>
  <c r="R348" i="3"/>
  <c r="R349" i="3"/>
  <c r="R350" i="3"/>
  <c r="R351" i="3"/>
  <c r="R352" i="3"/>
  <c r="R353" i="3"/>
  <c r="R354" i="3"/>
  <c r="R355" i="3"/>
  <c r="R356" i="3"/>
  <c r="R357" i="3"/>
  <c r="R358" i="3"/>
  <c r="R359" i="3"/>
  <c r="R360" i="3"/>
  <c r="R361" i="3"/>
  <c r="R362" i="3"/>
  <c r="R363" i="3"/>
  <c r="R364" i="3"/>
  <c r="R365" i="3"/>
  <c r="R366" i="3"/>
  <c r="R367" i="3"/>
  <c r="R368" i="3"/>
  <c r="R369" i="3"/>
  <c r="R370" i="3"/>
  <c r="R371" i="3"/>
  <c r="R372" i="3"/>
  <c r="R373" i="3"/>
  <c r="R374" i="3"/>
  <c r="R375" i="3"/>
  <c r="R376" i="3"/>
  <c r="R377" i="3"/>
  <c r="R378" i="3"/>
  <c r="R379" i="3"/>
  <c r="R380" i="3"/>
  <c r="R381" i="3"/>
  <c r="R382" i="3"/>
  <c r="R383" i="3"/>
  <c r="R384" i="3"/>
  <c r="R385" i="3"/>
  <c r="R386" i="3"/>
  <c r="R387" i="3"/>
  <c r="R388" i="3"/>
  <c r="R389" i="3"/>
  <c r="R390" i="3"/>
  <c r="R391" i="3"/>
  <c r="R392" i="3"/>
  <c r="R393" i="3"/>
  <c r="R394" i="3"/>
  <c r="R395" i="3"/>
  <c r="R396" i="3"/>
  <c r="R397" i="3"/>
  <c r="R398" i="3"/>
  <c r="R399" i="3"/>
  <c r="R400" i="3"/>
  <c r="R401" i="3"/>
  <c r="R402" i="3"/>
  <c r="R403" i="3"/>
  <c r="R404" i="3"/>
  <c r="R405" i="3"/>
  <c r="R406" i="3"/>
  <c r="R407" i="3"/>
  <c r="R408" i="3"/>
  <c r="R409" i="3"/>
  <c r="R410" i="3"/>
  <c r="R411" i="3"/>
  <c r="R412" i="3"/>
  <c r="R413" i="3"/>
  <c r="R414" i="3"/>
  <c r="R415" i="3"/>
  <c r="R416" i="3"/>
  <c r="R417" i="3"/>
  <c r="R418" i="3"/>
  <c r="R419" i="3"/>
  <c r="R420" i="3"/>
  <c r="R421" i="3"/>
  <c r="R422" i="3"/>
  <c r="R423" i="3"/>
  <c r="R424" i="3"/>
  <c r="R425" i="3"/>
  <c r="R426" i="3"/>
  <c r="R427" i="3"/>
  <c r="R428" i="3"/>
  <c r="R429" i="3"/>
  <c r="R430" i="3"/>
  <c r="R431" i="3"/>
  <c r="R432" i="3"/>
  <c r="R433" i="3"/>
  <c r="R434" i="3"/>
  <c r="R435" i="3"/>
  <c r="R436" i="3"/>
  <c r="R437" i="3"/>
  <c r="R438" i="3"/>
  <c r="R439" i="3"/>
  <c r="R440" i="3"/>
  <c r="R441" i="3"/>
  <c r="R442" i="3"/>
  <c r="R443" i="3"/>
  <c r="R444" i="3"/>
  <c r="R445" i="3"/>
  <c r="R446" i="3"/>
  <c r="R447" i="3"/>
  <c r="R448" i="3"/>
  <c r="R449" i="3"/>
  <c r="R450" i="3"/>
  <c r="R451" i="3"/>
  <c r="R452" i="3"/>
  <c r="R453" i="3"/>
  <c r="R454" i="3"/>
  <c r="R455" i="3"/>
  <c r="R456" i="3"/>
  <c r="R457" i="3"/>
  <c r="R458" i="3"/>
  <c r="R459" i="3"/>
  <c r="R460" i="3"/>
  <c r="R461" i="3"/>
  <c r="R462" i="3"/>
  <c r="R463" i="3"/>
  <c r="R464" i="3"/>
  <c r="R465" i="3"/>
  <c r="R466" i="3"/>
  <c r="R467" i="3"/>
  <c r="R468" i="3"/>
  <c r="R469" i="3"/>
  <c r="R470" i="3"/>
  <c r="R471" i="3"/>
  <c r="R472" i="3"/>
  <c r="R473" i="3"/>
  <c r="R474" i="3"/>
  <c r="R475" i="3"/>
  <c r="R476" i="3"/>
  <c r="R477" i="3"/>
  <c r="R478" i="3"/>
  <c r="R479" i="3"/>
  <c r="R480" i="3"/>
  <c r="R481" i="3"/>
  <c r="R482" i="3"/>
  <c r="R483" i="3"/>
  <c r="R484" i="3"/>
  <c r="R485" i="3"/>
  <c r="R486" i="3"/>
  <c r="R487" i="3"/>
  <c r="R488" i="3"/>
  <c r="R489" i="3"/>
  <c r="R490" i="3"/>
  <c r="R491" i="3"/>
  <c r="R492" i="3"/>
  <c r="R493" i="3"/>
  <c r="R494" i="3"/>
  <c r="R495" i="3"/>
  <c r="R496" i="3"/>
  <c r="R497" i="3"/>
  <c r="R498" i="3"/>
  <c r="R499" i="3"/>
  <c r="R500" i="3"/>
  <c r="R501" i="3"/>
  <c r="R502" i="3"/>
  <c r="R503" i="3"/>
  <c r="R504" i="3"/>
  <c r="R505" i="3"/>
  <c r="R506" i="3"/>
  <c r="R507" i="3"/>
  <c r="R508" i="3"/>
  <c r="R509" i="3"/>
  <c r="R510" i="3"/>
  <c r="R511" i="3"/>
  <c r="R512" i="3"/>
  <c r="R513" i="3"/>
  <c r="R514" i="3"/>
  <c r="R515" i="3"/>
  <c r="R516" i="3"/>
  <c r="R517" i="3"/>
  <c r="R518" i="3"/>
  <c r="R519" i="3"/>
  <c r="R2" i="3"/>
  <c r="E14" i="2"/>
  <c r="K463" i="19" l="1"/>
  <c r="N463" i="19" s="1"/>
  <c r="O151" i="10" s="1"/>
  <c r="K462" i="19"/>
  <c r="F462" i="19"/>
  <c r="K461" i="19"/>
  <c r="N461" i="19" s="1"/>
  <c r="K151" i="10" s="1"/>
  <c r="F461" i="19"/>
  <c r="E461" i="19"/>
  <c r="D151" i="10" s="1"/>
  <c r="D461" i="19"/>
  <c r="K460" i="19"/>
  <c r="N460" i="19" s="1"/>
  <c r="O150" i="10" s="1"/>
  <c r="K459" i="19"/>
  <c r="N459" i="19" s="1"/>
  <c r="M150" i="10" s="1"/>
  <c r="F459" i="19"/>
  <c r="K458" i="19"/>
  <c r="F458" i="19"/>
  <c r="E458" i="19"/>
  <c r="D150" i="10" s="1"/>
  <c r="D458" i="19"/>
  <c r="K457" i="19"/>
  <c r="K456" i="19"/>
  <c r="N456" i="19" s="1"/>
  <c r="M149" i="10" s="1"/>
  <c r="F456" i="19"/>
  <c r="K455" i="19"/>
  <c r="N455" i="19" s="1"/>
  <c r="K149" i="10" s="1"/>
  <c r="F455" i="19"/>
  <c r="E455" i="19"/>
  <c r="D149" i="10" s="1"/>
  <c r="D455" i="19"/>
  <c r="K454" i="19"/>
  <c r="N454" i="19" s="1"/>
  <c r="O148" i="10" s="1"/>
  <c r="K453" i="19"/>
  <c r="F453" i="19"/>
  <c r="K452" i="19"/>
  <c r="F452" i="19"/>
  <c r="E452" i="19"/>
  <c r="D148" i="10" s="1"/>
  <c r="D452" i="19"/>
  <c r="K451" i="19"/>
  <c r="N451" i="19" s="1"/>
  <c r="O147" i="10" s="1"/>
  <c r="K450" i="19"/>
  <c r="N450" i="19" s="1"/>
  <c r="M147" i="10" s="1"/>
  <c r="F450" i="19"/>
  <c r="K449" i="19"/>
  <c r="N449" i="19" s="1"/>
  <c r="K147" i="10" s="1"/>
  <c r="F449" i="19"/>
  <c r="E449" i="19"/>
  <c r="D147" i="10" s="1"/>
  <c r="D449" i="19"/>
  <c r="K448" i="19"/>
  <c r="N448" i="19" s="1"/>
  <c r="O146" i="10" s="1"/>
  <c r="K447" i="19"/>
  <c r="F447" i="19"/>
  <c r="K446" i="19"/>
  <c r="F446" i="19"/>
  <c r="E446" i="19"/>
  <c r="D146" i="10" s="1"/>
  <c r="D446" i="19"/>
  <c r="K445" i="19"/>
  <c r="K444" i="19"/>
  <c r="N444" i="19" s="1"/>
  <c r="M145" i="10" s="1"/>
  <c r="F444" i="19"/>
  <c r="K443" i="19"/>
  <c r="N443" i="19" s="1"/>
  <c r="K145" i="10" s="1"/>
  <c r="F443" i="19"/>
  <c r="E443" i="19"/>
  <c r="D145" i="10" s="1"/>
  <c r="D443" i="19"/>
  <c r="K442" i="19"/>
  <c r="N442" i="19" s="1"/>
  <c r="O144" i="10" s="1"/>
  <c r="K441" i="19"/>
  <c r="F441" i="19"/>
  <c r="K440" i="19"/>
  <c r="N440" i="19" s="1"/>
  <c r="K144" i="10" s="1"/>
  <c r="F440" i="19"/>
  <c r="E440" i="19"/>
  <c r="D144" i="10" s="1"/>
  <c r="D440" i="19"/>
  <c r="K439" i="19"/>
  <c r="K438" i="19"/>
  <c r="F438" i="19"/>
  <c r="G437" i="19" s="1"/>
  <c r="H143" i="10" s="1"/>
  <c r="K437" i="19"/>
  <c r="N437" i="19" s="1"/>
  <c r="K143" i="10" s="1"/>
  <c r="F437" i="19"/>
  <c r="E437" i="19"/>
  <c r="D143" i="10" s="1"/>
  <c r="D437" i="19"/>
  <c r="K436" i="19"/>
  <c r="N436" i="19" s="1"/>
  <c r="O142" i="10" s="1"/>
  <c r="K435" i="19"/>
  <c r="N435" i="19" s="1"/>
  <c r="M142" i="10" s="1"/>
  <c r="F435" i="19"/>
  <c r="K434" i="19"/>
  <c r="F434" i="19"/>
  <c r="E434" i="19"/>
  <c r="D142" i="10" s="1"/>
  <c r="D434" i="19"/>
  <c r="K433" i="19"/>
  <c r="N433" i="19" s="1"/>
  <c r="O141" i="10" s="1"/>
  <c r="K432" i="19"/>
  <c r="N432" i="19" s="1"/>
  <c r="M141" i="10" s="1"/>
  <c r="F432" i="19"/>
  <c r="K431" i="19"/>
  <c r="N431" i="19" s="1"/>
  <c r="K141" i="10" s="1"/>
  <c r="F431" i="19"/>
  <c r="E431" i="19"/>
  <c r="D141" i="10" s="1"/>
  <c r="D431" i="19"/>
  <c r="K430" i="19"/>
  <c r="N430" i="19" s="1"/>
  <c r="O140" i="10" s="1"/>
  <c r="K429" i="19"/>
  <c r="F429" i="19"/>
  <c r="K428" i="19"/>
  <c r="F428" i="19"/>
  <c r="E428" i="19"/>
  <c r="D140" i="10" s="1"/>
  <c r="D428" i="19"/>
  <c r="K427" i="19"/>
  <c r="N427" i="19" s="1"/>
  <c r="O139" i="10" s="1"/>
  <c r="K426" i="19"/>
  <c r="N426" i="19" s="1"/>
  <c r="M139" i="10" s="1"/>
  <c r="F426" i="19"/>
  <c r="K425" i="19"/>
  <c r="N425" i="19" s="1"/>
  <c r="K139" i="10" s="1"/>
  <c r="F425" i="19"/>
  <c r="E425" i="19"/>
  <c r="D139" i="10" s="1"/>
  <c r="D425" i="19"/>
  <c r="K424" i="19"/>
  <c r="N424" i="19" s="1"/>
  <c r="O138" i="10" s="1"/>
  <c r="K423" i="19"/>
  <c r="F423" i="19"/>
  <c r="K422" i="19"/>
  <c r="N422" i="19" s="1"/>
  <c r="K138" i="10" s="1"/>
  <c r="F422" i="19"/>
  <c r="E422" i="19"/>
  <c r="D138" i="10" s="1"/>
  <c r="D422" i="19"/>
  <c r="K421" i="19"/>
  <c r="K420" i="19"/>
  <c r="N420" i="19" s="1"/>
  <c r="M137" i="10" s="1"/>
  <c r="F420" i="19"/>
  <c r="K419" i="19"/>
  <c r="N419" i="19" s="1"/>
  <c r="K137" i="10" s="1"/>
  <c r="F419" i="19"/>
  <c r="E419" i="19"/>
  <c r="D137" i="10" s="1"/>
  <c r="D419" i="19"/>
  <c r="K418" i="19"/>
  <c r="N418" i="19" s="1"/>
  <c r="O136" i="10" s="1"/>
  <c r="K417" i="19"/>
  <c r="N417" i="19" s="1"/>
  <c r="M136" i="10" s="1"/>
  <c r="F417" i="19"/>
  <c r="K416" i="19"/>
  <c r="N416" i="19" s="1"/>
  <c r="K136" i="10" s="1"/>
  <c r="F416" i="19"/>
  <c r="E416" i="19"/>
  <c r="D136" i="10" s="1"/>
  <c r="D416" i="19"/>
  <c r="K415" i="19"/>
  <c r="K414" i="19"/>
  <c r="F414" i="19"/>
  <c r="K413" i="19"/>
  <c r="N413" i="19" s="1"/>
  <c r="K135" i="10" s="1"/>
  <c r="F413" i="19"/>
  <c r="E413" i="19"/>
  <c r="D135" i="10" s="1"/>
  <c r="D413" i="19"/>
  <c r="K412" i="19"/>
  <c r="N412" i="19" s="1"/>
  <c r="O134" i="10" s="1"/>
  <c r="K411" i="19"/>
  <c r="F411" i="19"/>
  <c r="K410" i="19"/>
  <c r="F410" i="19"/>
  <c r="E410" i="19"/>
  <c r="D134" i="10" s="1"/>
  <c r="D410" i="19"/>
  <c r="K409" i="19"/>
  <c r="K408" i="19"/>
  <c r="N408" i="19" s="1"/>
  <c r="M133" i="10" s="1"/>
  <c r="F408" i="19"/>
  <c r="K407" i="19"/>
  <c r="N407" i="19" s="1"/>
  <c r="K133" i="10" s="1"/>
  <c r="F407" i="19"/>
  <c r="E407" i="19"/>
  <c r="D133" i="10" s="1"/>
  <c r="D407" i="19"/>
  <c r="K406" i="19"/>
  <c r="N406" i="19" s="1"/>
  <c r="O132" i="10" s="1"/>
  <c r="K405" i="19"/>
  <c r="F405" i="19"/>
  <c r="K404" i="19"/>
  <c r="N404" i="19" s="1"/>
  <c r="K132" i="10" s="1"/>
  <c r="F404" i="19"/>
  <c r="E404" i="19"/>
  <c r="D132" i="10" s="1"/>
  <c r="D404" i="19"/>
  <c r="K403" i="19"/>
  <c r="K402" i="19"/>
  <c r="N402" i="19" s="1"/>
  <c r="M131" i="10" s="1"/>
  <c r="F402" i="19"/>
  <c r="K401" i="19"/>
  <c r="N401" i="19" s="1"/>
  <c r="K131" i="10" s="1"/>
  <c r="F401" i="19"/>
  <c r="E401" i="19"/>
  <c r="D131" i="10" s="1"/>
  <c r="D401" i="19"/>
  <c r="K400" i="19"/>
  <c r="N400" i="19" s="1"/>
  <c r="O130" i="10" s="1"/>
  <c r="K399" i="19"/>
  <c r="N399" i="19" s="1"/>
  <c r="M130" i="10" s="1"/>
  <c r="F399" i="19"/>
  <c r="K398" i="19"/>
  <c r="F398" i="19"/>
  <c r="E398" i="19"/>
  <c r="D130" i="10" s="1"/>
  <c r="D398" i="19"/>
  <c r="K397" i="19"/>
  <c r="K396" i="19"/>
  <c r="N396" i="19" s="1"/>
  <c r="M129" i="10" s="1"/>
  <c r="F396" i="19"/>
  <c r="K395" i="19"/>
  <c r="N395" i="19" s="1"/>
  <c r="K129" i="10" s="1"/>
  <c r="F395" i="19"/>
  <c r="E395" i="19"/>
  <c r="D129" i="10" s="1"/>
  <c r="D395" i="19"/>
  <c r="K394" i="19"/>
  <c r="N394" i="19" s="1"/>
  <c r="O128" i="10" s="1"/>
  <c r="K393" i="19"/>
  <c r="F393" i="19"/>
  <c r="K392" i="19"/>
  <c r="F392" i="19"/>
  <c r="E392" i="19"/>
  <c r="D128" i="10" s="1"/>
  <c r="D392" i="19"/>
  <c r="K391" i="19"/>
  <c r="N391" i="19" s="1"/>
  <c r="O127" i="10" s="1"/>
  <c r="K390" i="19"/>
  <c r="F390" i="19"/>
  <c r="G389" i="19" s="1"/>
  <c r="H127" i="10" s="1"/>
  <c r="K389" i="19"/>
  <c r="N389" i="19" s="1"/>
  <c r="K127" i="10" s="1"/>
  <c r="F389" i="19"/>
  <c r="E389" i="19"/>
  <c r="D127" i="10" s="1"/>
  <c r="D389" i="19"/>
  <c r="K388" i="19"/>
  <c r="N388" i="19" s="1"/>
  <c r="O126" i="10" s="1"/>
  <c r="K387" i="19"/>
  <c r="F387" i="19"/>
  <c r="K386" i="19"/>
  <c r="N386" i="19" s="1"/>
  <c r="K126" i="10" s="1"/>
  <c r="F386" i="19"/>
  <c r="E386" i="19"/>
  <c r="D126" i="10" s="1"/>
  <c r="D386" i="19"/>
  <c r="K385" i="19"/>
  <c r="K384" i="19"/>
  <c r="N384" i="19" s="1"/>
  <c r="M125" i="10" s="1"/>
  <c r="F384" i="19"/>
  <c r="K383" i="19"/>
  <c r="N383" i="19" s="1"/>
  <c r="K125" i="10" s="1"/>
  <c r="F383" i="19"/>
  <c r="E383" i="19"/>
  <c r="D125" i="10" s="1"/>
  <c r="D383" i="19"/>
  <c r="K382" i="19"/>
  <c r="N382" i="19" s="1"/>
  <c r="O124" i="10" s="1"/>
  <c r="K381" i="19"/>
  <c r="N381" i="19" s="1"/>
  <c r="M124" i="10" s="1"/>
  <c r="F381" i="19"/>
  <c r="K380" i="19"/>
  <c r="N380" i="19" s="1"/>
  <c r="K124" i="10" s="1"/>
  <c r="F380" i="19"/>
  <c r="E380" i="19"/>
  <c r="D124" i="10" s="1"/>
  <c r="D380" i="19"/>
  <c r="K379" i="19"/>
  <c r="K378" i="19"/>
  <c r="N378" i="19" s="1"/>
  <c r="M123" i="10" s="1"/>
  <c r="F378" i="19"/>
  <c r="K377" i="19"/>
  <c r="N377" i="19" s="1"/>
  <c r="K123" i="10" s="1"/>
  <c r="F377" i="19"/>
  <c r="E377" i="19"/>
  <c r="D123" i="10" s="1"/>
  <c r="D377" i="19"/>
  <c r="K376" i="19"/>
  <c r="N376" i="19" s="1"/>
  <c r="O122" i="10" s="1"/>
  <c r="K375" i="19"/>
  <c r="N375" i="19" s="1"/>
  <c r="M122" i="10" s="1"/>
  <c r="F375" i="19"/>
  <c r="K374" i="19"/>
  <c r="F374" i="19"/>
  <c r="E374" i="19"/>
  <c r="D122" i="10" s="1"/>
  <c r="D374" i="19"/>
  <c r="K373" i="19"/>
  <c r="N373" i="19" s="1"/>
  <c r="O121" i="10" s="1"/>
  <c r="K372" i="19"/>
  <c r="N372" i="19" s="1"/>
  <c r="M121" i="10" s="1"/>
  <c r="F372" i="19"/>
  <c r="K371" i="19"/>
  <c r="N371" i="19" s="1"/>
  <c r="K121" i="10" s="1"/>
  <c r="F371" i="19"/>
  <c r="E371" i="19"/>
  <c r="D121" i="10" s="1"/>
  <c r="D371" i="19"/>
  <c r="K370" i="19"/>
  <c r="N370" i="19" s="1"/>
  <c r="O120" i="10" s="1"/>
  <c r="K369" i="19"/>
  <c r="F369" i="19"/>
  <c r="K368" i="19"/>
  <c r="F368" i="19"/>
  <c r="E368" i="19"/>
  <c r="D120" i="10" s="1"/>
  <c r="D368" i="19"/>
  <c r="K367" i="19"/>
  <c r="N367" i="19" s="1"/>
  <c r="O119" i="10" s="1"/>
  <c r="K366" i="19"/>
  <c r="F366" i="19"/>
  <c r="K365" i="19"/>
  <c r="N365" i="19" s="1"/>
  <c r="K119" i="10" s="1"/>
  <c r="F365" i="19"/>
  <c r="E365" i="19"/>
  <c r="D119" i="10" s="1"/>
  <c r="D365" i="19"/>
  <c r="K364" i="19"/>
  <c r="N364" i="19" s="1"/>
  <c r="O118" i="10" s="1"/>
  <c r="K363" i="19"/>
  <c r="N363" i="19" s="1"/>
  <c r="M118" i="10" s="1"/>
  <c r="F363" i="19"/>
  <c r="K362" i="19"/>
  <c r="F362" i="19"/>
  <c r="E362" i="19"/>
  <c r="D118" i="10" s="1"/>
  <c r="D362" i="19"/>
  <c r="K361" i="19"/>
  <c r="K360" i="19"/>
  <c r="N360" i="19" s="1"/>
  <c r="M117" i="10" s="1"/>
  <c r="F360" i="19"/>
  <c r="K359" i="19"/>
  <c r="N359" i="19" s="1"/>
  <c r="K117" i="10" s="1"/>
  <c r="F359" i="19"/>
  <c r="E359" i="19"/>
  <c r="D117" i="10" s="1"/>
  <c r="D359" i="19"/>
  <c r="K358" i="19"/>
  <c r="N358" i="19" s="1"/>
  <c r="O116" i="10" s="1"/>
  <c r="K357" i="19"/>
  <c r="F357" i="19"/>
  <c r="K356" i="19"/>
  <c r="F356" i="19"/>
  <c r="E356" i="19"/>
  <c r="D116" i="10" s="1"/>
  <c r="D356" i="19"/>
  <c r="K355" i="19"/>
  <c r="N355" i="19" s="1"/>
  <c r="O115" i="10" s="1"/>
  <c r="K354" i="19"/>
  <c r="N354" i="19" s="1"/>
  <c r="M115" i="10" s="1"/>
  <c r="F354" i="19"/>
  <c r="K353" i="19"/>
  <c r="N353" i="19" s="1"/>
  <c r="K115" i="10" s="1"/>
  <c r="F353" i="19"/>
  <c r="E353" i="19"/>
  <c r="D115" i="10" s="1"/>
  <c r="D353" i="19"/>
  <c r="K352" i="19"/>
  <c r="N352" i="19" s="1"/>
  <c r="O114" i="10" s="1"/>
  <c r="K351" i="19"/>
  <c r="F351" i="19"/>
  <c r="K350" i="19"/>
  <c r="F350" i="19"/>
  <c r="E350" i="19"/>
  <c r="D114" i="10" s="1"/>
  <c r="D350" i="19"/>
  <c r="K349" i="19"/>
  <c r="K348" i="19"/>
  <c r="N348" i="19" s="1"/>
  <c r="M113" i="10" s="1"/>
  <c r="F348" i="19"/>
  <c r="K347" i="19"/>
  <c r="N347" i="19" s="1"/>
  <c r="K113" i="10" s="1"/>
  <c r="F347" i="19"/>
  <c r="E347" i="19"/>
  <c r="D113" i="10" s="1"/>
  <c r="D347" i="19"/>
  <c r="K346" i="19"/>
  <c r="N346" i="19" s="1"/>
  <c r="O112" i="10" s="1"/>
  <c r="K345" i="19"/>
  <c r="F345" i="19"/>
  <c r="K344" i="19"/>
  <c r="N344" i="19" s="1"/>
  <c r="K112" i="10" s="1"/>
  <c r="F344" i="19"/>
  <c r="E344" i="19"/>
  <c r="D112" i="10" s="1"/>
  <c r="D344" i="19"/>
  <c r="K343" i="19"/>
  <c r="K342" i="19"/>
  <c r="F342" i="19"/>
  <c r="G341" i="19" s="1"/>
  <c r="H111" i="10" s="1"/>
  <c r="K341" i="19"/>
  <c r="N341" i="19" s="1"/>
  <c r="K111" i="10" s="1"/>
  <c r="F341" i="19"/>
  <c r="E341" i="19"/>
  <c r="D111" i="10" s="1"/>
  <c r="D341" i="19"/>
  <c r="K340" i="19"/>
  <c r="N340" i="19" s="1"/>
  <c r="O110" i="10" s="1"/>
  <c r="K339" i="19"/>
  <c r="N339" i="19" s="1"/>
  <c r="M110" i="10" s="1"/>
  <c r="F339" i="19"/>
  <c r="K338" i="19"/>
  <c r="F338" i="19"/>
  <c r="E338" i="19"/>
  <c r="D110" i="10" s="1"/>
  <c r="D338" i="19"/>
  <c r="K337" i="19"/>
  <c r="N337" i="19" s="1"/>
  <c r="O109" i="10" s="1"/>
  <c r="K336" i="19"/>
  <c r="N336" i="19" s="1"/>
  <c r="M109" i="10" s="1"/>
  <c r="F336" i="19"/>
  <c r="K335" i="19"/>
  <c r="N335" i="19" s="1"/>
  <c r="K109" i="10" s="1"/>
  <c r="F335" i="19"/>
  <c r="E335" i="19"/>
  <c r="D109" i="10" s="1"/>
  <c r="D335" i="19"/>
  <c r="K334" i="19"/>
  <c r="N334" i="19" s="1"/>
  <c r="O108" i="10" s="1"/>
  <c r="K333" i="19"/>
  <c r="F333" i="19"/>
  <c r="K332" i="19"/>
  <c r="F332" i="19"/>
  <c r="E332" i="19"/>
  <c r="D108" i="10" s="1"/>
  <c r="D332" i="19"/>
  <c r="K331" i="19"/>
  <c r="N331" i="19" s="1"/>
  <c r="O107" i="10" s="1"/>
  <c r="K330" i="19"/>
  <c r="N330" i="19" s="1"/>
  <c r="M107" i="10" s="1"/>
  <c r="F330" i="19"/>
  <c r="K329" i="19"/>
  <c r="N329" i="19" s="1"/>
  <c r="K107" i="10" s="1"/>
  <c r="F329" i="19"/>
  <c r="E329" i="19"/>
  <c r="D107" i="10" s="1"/>
  <c r="D329" i="19"/>
  <c r="K328" i="19"/>
  <c r="N328" i="19" s="1"/>
  <c r="O106" i="10" s="1"/>
  <c r="K327" i="19"/>
  <c r="F327" i="19"/>
  <c r="K326" i="19"/>
  <c r="N326" i="19" s="1"/>
  <c r="K106" i="10" s="1"/>
  <c r="F326" i="19"/>
  <c r="E326" i="19"/>
  <c r="D106" i="10" s="1"/>
  <c r="D326" i="19"/>
  <c r="K325" i="19"/>
  <c r="K324" i="19"/>
  <c r="N324" i="19" s="1"/>
  <c r="M105" i="10" s="1"/>
  <c r="F324" i="19"/>
  <c r="K323" i="19"/>
  <c r="N323" i="19" s="1"/>
  <c r="K105" i="10" s="1"/>
  <c r="F323" i="19"/>
  <c r="E323" i="19"/>
  <c r="D105" i="10" s="1"/>
  <c r="D323" i="19"/>
  <c r="K322" i="19"/>
  <c r="N322" i="19" s="1"/>
  <c r="O104" i="10" s="1"/>
  <c r="K321" i="19"/>
  <c r="N321" i="19" s="1"/>
  <c r="M104" i="10" s="1"/>
  <c r="F321" i="19"/>
  <c r="K320" i="19"/>
  <c r="N320" i="19" s="1"/>
  <c r="K104" i="10" s="1"/>
  <c r="F320" i="19"/>
  <c r="E320" i="19"/>
  <c r="D104" i="10" s="1"/>
  <c r="D320" i="19"/>
  <c r="K319" i="19"/>
  <c r="K318" i="19"/>
  <c r="F318" i="19"/>
  <c r="K317" i="19"/>
  <c r="N317" i="19" s="1"/>
  <c r="K103" i="10" s="1"/>
  <c r="F317" i="19"/>
  <c r="E317" i="19"/>
  <c r="D103" i="10" s="1"/>
  <c r="D317" i="19"/>
  <c r="K316" i="19"/>
  <c r="N316" i="19" s="1"/>
  <c r="O102" i="10" s="1"/>
  <c r="K315" i="19"/>
  <c r="F315" i="19"/>
  <c r="K314" i="19"/>
  <c r="F314" i="19"/>
  <c r="E314" i="19"/>
  <c r="D102" i="10" s="1"/>
  <c r="D314" i="19"/>
  <c r="K313" i="19"/>
  <c r="K312" i="19"/>
  <c r="N312" i="19" s="1"/>
  <c r="M101" i="10" s="1"/>
  <c r="F312" i="19"/>
  <c r="K311" i="19"/>
  <c r="N311" i="19" s="1"/>
  <c r="K101" i="10" s="1"/>
  <c r="F311" i="19"/>
  <c r="E311" i="19"/>
  <c r="D101" i="10" s="1"/>
  <c r="D311" i="19"/>
  <c r="K310" i="19"/>
  <c r="N310" i="19" s="1"/>
  <c r="O100" i="10" s="1"/>
  <c r="K309" i="19"/>
  <c r="F309" i="19"/>
  <c r="K308" i="19"/>
  <c r="N308" i="19" s="1"/>
  <c r="K100" i="10" s="1"/>
  <c r="F308" i="19"/>
  <c r="E308" i="19"/>
  <c r="D100" i="10" s="1"/>
  <c r="D308" i="19"/>
  <c r="K307" i="19"/>
  <c r="K306" i="19"/>
  <c r="N306" i="19" s="1"/>
  <c r="M99" i="10" s="1"/>
  <c r="F306" i="19"/>
  <c r="K305" i="19"/>
  <c r="N305" i="19" s="1"/>
  <c r="K99" i="10" s="1"/>
  <c r="F305" i="19"/>
  <c r="E305" i="19"/>
  <c r="D99" i="10" s="1"/>
  <c r="D305" i="19"/>
  <c r="K304" i="19"/>
  <c r="N304" i="19" s="1"/>
  <c r="O98" i="10" s="1"/>
  <c r="K303" i="19"/>
  <c r="N303" i="19" s="1"/>
  <c r="M98" i="10" s="1"/>
  <c r="F303" i="19"/>
  <c r="K302" i="19"/>
  <c r="F302" i="19"/>
  <c r="E302" i="19"/>
  <c r="D98" i="10" s="1"/>
  <c r="D302" i="19"/>
  <c r="K301" i="19"/>
  <c r="K300" i="19"/>
  <c r="N300" i="19" s="1"/>
  <c r="M97" i="10" s="1"/>
  <c r="F300" i="19"/>
  <c r="K299" i="19"/>
  <c r="N299" i="19" s="1"/>
  <c r="K97" i="10" s="1"/>
  <c r="F299" i="19"/>
  <c r="E299" i="19"/>
  <c r="D97" i="10" s="1"/>
  <c r="D299" i="19"/>
  <c r="K298" i="19"/>
  <c r="N298" i="19" s="1"/>
  <c r="O96" i="10" s="1"/>
  <c r="K297" i="19"/>
  <c r="F297" i="19"/>
  <c r="K296" i="19"/>
  <c r="F296" i="19"/>
  <c r="E296" i="19"/>
  <c r="D96" i="10" s="1"/>
  <c r="D296" i="19"/>
  <c r="K295" i="19"/>
  <c r="N295" i="19" s="1"/>
  <c r="O95" i="10" s="1"/>
  <c r="K294" i="19"/>
  <c r="F294" i="19"/>
  <c r="G293" i="19" s="1"/>
  <c r="H95" i="10" s="1"/>
  <c r="K293" i="19"/>
  <c r="N293" i="19" s="1"/>
  <c r="K95" i="10" s="1"/>
  <c r="F293" i="19"/>
  <c r="E293" i="19"/>
  <c r="D95" i="10" s="1"/>
  <c r="D293" i="19"/>
  <c r="K292" i="19"/>
  <c r="N292" i="19" s="1"/>
  <c r="O94" i="10" s="1"/>
  <c r="K291" i="19"/>
  <c r="F291" i="19"/>
  <c r="K290" i="19"/>
  <c r="N290" i="19" s="1"/>
  <c r="K94" i="10" s="1"/>
  <c r="F290" i="19"/>
  <c r="E290" i="19"/>
  <c r="D94" i="10" s="1"/>
  <c r="D290" i="19"/>
  <c r="K289" i="19"/>
  <c r="K288" i="19"/>
  <c r="N288" i="19" s="1"/>
  <c r="M93" i="10" s="1"/>
  <c r="F288" i="19"/>
  <c r="K287" i="19"/>
  <c r="N287" i="19" s="1"/>
  <c r="K93" i="10" s="1"/>
  <c r="F287" i="19"/>
  <c r="E287" i="19"/>
  <c r="D93" i="10" s="1"/>
  <c r="D287" i="19"/>
  <c r="K286" i="19"/>
  <c r="N286" i="19" s="1"/>
  <c r="O92" i="10" s="1"/>
  <c r="K285" i="19"/>
  <c r="N285" i="19" s="1"/>
  <c r="M92" i="10" s="1"/>
  <c r="F285" i="19"/>
  <c r="K284" i="19"/>
  <c r="N284" i="19" s="1"/>
  <c r="K92" i="10" s="1"/>
  <c r="F284" i="19"/>
  <c r="E284" i="19"/>
  <c r="D92" i="10" s="1"/>
  <c r="D284" i="19"/>
  <c r="K283" i="19"/>
  <c r="K282" i="19"/>
  <c r="N282" i="19" s="1"/>
  <c r="M91" i="10" s="1"/>
  <c r="F282" i="19"/>
  <c r="K281" i="19"/>
  <c r="N281" i="19" s="1"/>
  <c r="K91" i="10" s="1"/>
  <c r="F281" i="19"/>
  <c r="E281" i="19"/>
  <c r="D91" i="10" s="1"/>
  <c r="D281" i="19"/>
  <c r="K280" i="19"/>
  <c r="N280" i="19" s="1"/>
  <c r="O90" i="10" s="1"/>
  <c r="K279" i="19"/>
  <c r="N279" i="19" s="1"/>
  <c r="M90" i="10" s="1"/>
  <c r="F279" i="19"/>
  <c r="K278" i="19"/>
  <c r="F278" i="19"/>
  <c r="E278" i="19"/>
  <c r="D90" i="10" s="1"/>
  <c r="D278" i="19"/>
  <c r="K277" i="19"/>
  <c r="N277" i="19" s="1"/>
  <c r="O89" i="10" s="1"/>
  <c r="K276" i="19"/>
  <c r="N276" i="19" s="1"/>
  <c r="M89" i="10" s="1"/>
  <c r="F276" i="19"/>
  <c r="K275" i="19"/>
  <c r="N275" i="19" s="1"/>
  <c r="K89" i="10" s="1"/>
  <c r="F275" i="19"/>
  <c r="E275" i="19"/>
  <c r="D89" i="10" s="1"/>
  <c r="D275" i="19"/>
  <c r="K274" i="19"/>
  <c r="N274" i="19" s="1"/>
  <c r="O88" i="10" s="1"/>
  <c r="K273" i="19"/>
  <c r="F273" i="19"/>
  <c r="K272" i="19"/>
  <c r="F272" i="19"/>
  <c r="E272" i="19"/>
  <c r="D88" i="10" s="1"/>
  <c r="D272" i="19"/>
  <c r="K271" i="19"/>
  <c r="N271" i="19" s="1"/>
  <c r="O87" i="10" s="1"/>
  <c r="K270" i="19"/>
  <c r="F270" i="19"/>
  <c r="K269" i="19"/>
  <c r="N269" i="19" s="1"/>
  <c r="K87" i="10" s="1"/>
  <c r="F269" i="19"/>
  <c r="E269" i="19"/>
  <c r="D87" i="10" s="1"/>
  <c r="D269" i="19"/>
  <c r="K268" i="19"/>
  <c r="N268" i="19" s="1"/>
  <c r="O86" i="10" s="1"/>
  <c r="K267" i="19"/>
  <c r="N267" i="19" s="1"/>
  <c r="M86" i="10" s="1"/>
  <c r="F267" i="19"/>
  <c r="K266" i="19"/>
  <c r="F266" i="19"/>
  <c r="E266" i="19"/>
  <c r="D86" i="10" s="1"/>
  <c r="D266" i="19"/>
  <c r="K265" i="19"/>
  <c r="K264" i="19"/>
  <c r="N264" i="19" s="1"/>
  <c r="M85" i="10" s="1"/>
  <c r="F264" i="19"/>
  <c r="K263" i="19"/>
  <c r="N263" i="19" s="1"/>
  <c r="K85" i="10" s="1"/>
  <c r="F263" i="19"/>
  <c r="E263" i="19"/>
  <c r="D85" i="10" s="1"/>
  <c r="D263" i="19"/>
  <c r="K262" i="19"/>
  <c r="N262" i="19" s="1"/>
  <c r="O84" i="10" s="1"/>
  <c r="K261" i="19"/>
  <c r="F261" i="19"/>
  <c r="K260" i="19"/>
  <c r="F260" i="19"/>
  <c r="E260" i="19"/>
  <c r="D84" i="10" s="1"/>
  <c r="D260" i="19"/>
  <c r="K259" i="19"/>
  <c r="N259" i="19" s="1"/>
  <c r="O83" i="10" s="1"/>
  <c r="K258" i="19"/>
  <c r="N258" i="19" s="1"/>
  <c r="M83" i="10" s="1"/>
  <c r="F258" i="19"/>
  <c r="K257" i="19"/>
  <c r="N257" i="19" s="1"/>
  <c r="K83" i="10" s="1"/>
  <c r="F257" i="19"/>
  <c r="E257" i="19"/>
  <c r="D83" i="10" s="1"/>
  <c r="D257" i="19"/>
  <c r="K256" i="19"/>
  <c r="N256" i="19" s="1"/>
  <c r="O82" i="10" s="1"/>
  <c r="K255" i="19"/>
  <c r="F255" i="19"/>
  <c r="K254" i="19"/>
  <c r="F254" i="19"/>
  <c r="E254" i="19"/>
  <c r="D82" i="10" s="1"/>
  <c r="D254" i="19"/>
  <c r="K253" i="19"/>
  <c r="K252" i="19"/>
  <c r="N252" i="19" s="1"/>
  <c r="M81" i="10" s="1"/>
  <c r="F252" i="19"/>
  <c r="K251" i="19"/>
  <c r="N251" i="19" s="1"/>
  <c r="K81" i="10" s="1"/>
  <c r="F251" i="19"/>
  <c r="E251" i="19"/>
  <c r="D81" i="10" s="1"/>
  <c r="D251" i="19"/>
  <c r="K250" i="19"/>
  <c r="N250" i="19" s="1"/>
  <c r="O80" i="10" s="1"/>
  <c r="K249" i="19"/>
  <c r="F249" i="19"/>
  <c r="K248" i="19"/>
  <c r="N248" i="19" s="1"/>
  <c r="K80" i="10" s="1"/>
  <c r="F248" i="19"/>
  <c r="E248" i="19"/>
  <c r="D80" i="10" s="1"/>
  <c r="D248" i="19"/>
  <c r="K247" i="19"/>
  <c r="K246" i="19"/>
  <c r="F246" i="19"/>
  <c r="G245" i="19" s="1"/>
  <c r="H79" i="10" s="1"/>
  <c r="K245" i="19"/>
  <c r="N245" i="19" s="1"/>
  <c r="K79" i="10" s="1"/>
  <c r="F245" i="19"/>
  <c r="E245" i="19"/>
  <c r="D79" i="10" s="1"/>
  <c r="D245" i="19"/>
  <c r="K244" i="19"/>
  <c r="N244" i="19" s="1"/>
  <c r="O78" i="10" s="1"/>
  <c r="K243" i="19"/>
  <c r="N243" i="19" s="1"/>
  <c r="M78" i="10" s="1"/>
  <c r="F243" i="19"/>
  <c r="K242" i="19"/>
  <c r="F242" i="19"/>
  <c r="E242" i="19"/>
  <c r="D78" i="10" s="1"/>
  <c r="D242" i="19"/>
  <c r="K241" i="19"/>
  <c r="N241" i="19" s="1"/>
  <c r="O77" i="10" s="1"/>
  <c r="K240" i="19"/>
  <c r="N240" i="19" s="1"/>
  <c r="M77" i="10" s="1"/>
  <c r="F240" i="19"/>
  <c r="K239" i="19"/>
  <c r="N239" i="19" s="1"/>
  <c r="K77" i="10" s="1"/>
  <c r="F239" i="19"/>
  <c r="E239" i="19"/>
  <c r="D77" i="10" s="1"/>
  <c r="D239" i="19"/>
  <c r="K238" i="19"/>
  <c r="N238" i="19" s="1"/>
  <c r="O76" i="10" s="1"/>
  <c r="K237" i="19"/>
  <c r="F237" i="19"/>
  <c r="K236" i="19"/>
  <c r="F236" i="19"/>
  <c r="E236" i="19"/>
  <c r="D76" i="10" s="1"/>
  <c r="D236" i="19"/>
  <c r="K235" i="19"/>
  <c r="N235" i="19" s="1"/>
  <c r="O75" i="10" s="1"/>
  <c r="K234" i="19"/>
  <c r="N234" i="19" s="1"/>
  <c r="M75" i="10" s="1"/>
  <c r="F234" i="19"/>
  <c r="K233" i="19"/>
  <c r="N233" i="19" s="1"/>
  <c r="K75" i="10" s="1"/>
  <c r="F233" i="19"/>
  <c r="E233" i="19"/>
  <c r="D75" i="10" s="1"/>
  <c r="D233" i="19"/>
  <c r="K232" i="19"/>
  <c r="N232" i="19" s="1"/>
  <c r="O74" i="10" s="1"/>
  <c r="K231" i="19"/>
  <c r="F231" i="19"/>
  <c r="K230" i="19"/>
  <c r="N230" i="19" s="1"/>
  <c r="K74" i="10" s="1"/>
  <c r="F230" i="19"/>
  <c r="E230" i="19"/>
  <c r="D74" i="10" s="1"/>
  <c r="D230" i="19"/>
  <c r="K229" i="19"/>
  <c r="K228" i="19"/>
  <c r="N228" i="19" s="1"/>
  <c r="M73" i="10" s="1"/>
  <c r="F228" i="19"/>
  <c r="K227" i="19"/>
  <c r="N227" i="19" s="1"/>
  <c r="K73" i="10" s="1"/>
  <c r="F227" i="19"/>
  <c r="E227" i="19"/>
  <c r="D73" i="10" s="1"/>
  <c r="D227" i="19"/>
  <c r="K226" i="19"/>
  <c r="N226" i="19" s="1"/>
  <c r="O72" i="10" s="1"/>
  <c r="K225" i="19"/>
  <c r="N225" i="19" s="1"/>
  <c r="M72" i="10" s="1"/>
  <c r="F225" i="19"/>
  <c r="K224" i="19"/>
  <c r="N224" i="19" s="1"/>
  <c r="K72" i="10" s="1"/>
  <c r="F224" i="19"/>
  <c r="E224" i="19"/>
  <c r="D72" i="10" s="1"/>
  <c r="D224" i="19"/>
  <c r="K223" i="19"/>
  <c r="K222" i="19"/>
  <c r="F222" i="19"/>
  <c r="K221" i="19"/>
  <c r="N221" i="19" s="1"/>
  <c r="K71" i="10" s="1"/>
  <c r="F221" i="19"/>
  <c r="E221" i="19"/>
  <c r="D71" i="10" s="1"/>
  <c r="D221" i="19"/>
  <c r="K220" i="19"/>
  <c r="N220" i="19" s="1"/>
  <c r="O70" i="10" s="1"/>
  <c r="K219" i="19"/>
  <c r="F219" i="19"/>
  <c r="K218" i="19"/>
  <c r="F218" i="19"/>
  <c r="E218" i="19"/>
  <c r="D70" i="10" s="1"/>
  <c r="D218" i="19"/>
  <c r="K217" i="19"/>
  <c r="K216" i="19"/>
  <c r="N216" i="19" s="1"/>
  <c r="M69" i="10" s="1"/>
  <c r="F216" i="19"/>
  <c r="K215" i="19"/>
  <c r="N215" i="19" s="1"/>
  <c r="K69" i="10" s="1"/>
  <c r="F215" i="19"/>
  <c r="E215" i="19"/>
  <c r="D69" i="10" s="1"/>
  <c r="D215" i="19"/>
  <c r="K214" i="19"/>
  <c r="N214" i="19" s="1"/>
  <c r="O68" i="10" s="1"/>
  <c r="K213" i="19"/>
  <c r="F213" i="19"/>
  <c r="K212" i="19"/>
  <c r="N212" i="19" s="1"/>
  <c r="K68" i="10" s="1"/>
  <c r="F212" i="19"/>
  <c r="E212" i="19"/>
  <c r="D68" i="10" s="1"/>
  <c r="D212" i="19"/>
  <c r="K211" i="19"/>
  <c r="K210" i="19"/>
  <c r="N210" i="19" s="1"/>
  <c r="M67" i="10" s="1"/>
  <c r="F210" i="19"/>
  <c r="K209" i="19"/>
  <c r="N209" i="19" s="1"/>
  <c r="K67" i="10" s="1"/>
  <c r="F209" i="19"/>
  <c r="E209" i="19"/>
  <c r="D67" i="10" s="1"/>
  <c r="D209" i="19"/>
  <c r="K208" i="19"/>
  <c r="N208" i="19" s="1"/>
  <c r="O66" i="10" s="1"/>
  <c r="K207" i="19"/>
  <c r="N207" i="19" s="1"/>
  <c r="M66" i="10" s="1"/>
  <c r="F207" i="19"/>
  <c r="K206" i="19"/>
  <c r="F206" i="19"/>
  <c r="E206" i="19"/>
  <c r="D66" i="10" s="1"/>
  <c r="D206" i="19"/>
  <c r="K205" i="19"/>
  <c r="K204" i="19"/>
  <c r="N204" i="19" s="1"/>
  <c r="M65" i="10" s="1"/>
  <c r="F204" i="19"/>
  <c r="K203" i="19"/>
  <c r="N203" i="19" s="1"/>
  <c r="K65" i="10" s="1"/>
  <c r="F203" i="19"/>
  <c r="E203" i="19"/>
  <c r="D65" i="10" s="1"/>
  <c r="D203" i="19"/>
  <c r="K202" i="19"/>
  <c r="N202" i="19" s="1"/>
  <c r="O64" i="10" s="1"/>
  <c r="K201" i="19"/>
  <c r="F201" i="19"/>
  <c r="K200" i="19"/>
  <c r="F200" i="19"/>
  <c r="E200" i="19"/>
  <c r="D64" i="10" s="1"/>
  <c r="D200" i="19"/>
  <c r="K199" i="19"/>
  <c r="N199" i="19" s="1"/>
  <c r="O63" i="10" s="1"/>
  <c r="K198" i="19"/>
  <c r="F198" i="19"/>
  <c r="K197" i="19"/>
  <c r="N197" i="19" s="1"/>
  <c r="K63" i="10" s="1"/>
  <c r="F197" i="19"/>
  <c r="E197" i="19"/>
  <c r="D63" i="10" s="1"/>
  <c r="D197" i="19"/>
  <c r="K196" i="19"/>
  <c r="N196" i="19" s="1"/>
  <c r="O62" i="10" s="1"/>
  <c r="K195" i="19"/>
  <c r="F195" i="19"/>
  <c r="K194" i="19"/>
  <c r="N194" i="19" s="1"/>
  <c r="K62" i="10" s="1"/>
  <c r="F194" i="19"/>
  <c r="E194" i="19"/>
  <c r="D62" i="10" s="1"/>
  <c r="D194" i="19"/>
  <c r="K193" i="19"/>
  <c r="K192" i="19"/>
  <c r="N192" i="19" s="1"/>
  <c r="M61" i="10" s="1"/>
  <c r="F192" i="19"/>
  <c r="K191" i="19"/>
  <c r="N191" i="19" s="1"/>
  <c r="K61" i="10" s="1"/>
  <c r="F191" i="19"/>
  <c r="E191" i="19"/>
  <c r="D61" i="10" s="1"/>
  <c r="D191" i="19"/>
  <c r="K190" i="19"/>
  <c r="N190" i="19" s="1"/>
  <c r="O60" i="10" s="1"/>
  <c r="K189" i="19"/>
  <c r="N189" i="19" s="1"/>
  <c r="M60" i="10" s="1"/>
  <c r="F189" i="19"/>
  <c r="K188" i="19"/>
  <c r="N188" i="19" s="1"/>
  <c r="K60" i="10" s="1"/>
  <c r="F188" i="19"/>
  <c r="E188" i="19"/>
  <c r="D60" i="10" s="1"/>
  <c r="D188" i="19"/>
  <c r="K187" i="19"/>
  <c r="K186" i="19"/>
  <c r="N186" i="19" s="1"/>
  <c r="M59" i="10" s="1"/>
  <c r="F186" i="19"/>
  <c r="K185" i="19"/>
  <c r="N185" i="19" s="1"/>
  <c r="K59" i="10" s="1"/>
  <c r="F185" i="19"/>
  <c r="E185" i="19"/>
  <c r="D59" i="10" s="1"/>
  <c r="D185" i="19"/>
  <c r="K184" i="19"/>
  <c r="N184" i="19" s="1"/>
  <c r="O58" i="10" s="1"/>
  <c r="K183" i="19"/>
  <c r="N183" i="19" s="1"/>
  <c r="M58" i="10" s="1"/>
  <c r="F183" i="19"/>
  <c r="K182" i="19"/>
  <c r="F182" i="19"/>
  <c r="E182" i="19"/>
  <c r="D58" i="10" s="1"/>
  <c r="D182" i="19"/>
  <c r="K181" i="19"/>
  <c r="N181" i="19" s="1"/>
  <c r="O57" i="10" s="1"/>
  <c r="K180" i="19"/>
  <c r="N180" i="19" s="1"/>
  <c r="M57" i="10" s="1"/>
  <c r="F180" i="19"/>
  <c r="K179" i="19"/>
  <c r="N179" i="19" s="1"/>
  <c r="K57" i="10" s="1"/>
  <c r="F179" i="19"/>
  <c r="E179" i="19"/>
  <c r="D57" i="10" s="1"/>
  <c r="D179" i="19"/>
  <c r="K178" i="19"/>
  <c r="N178" i="19" s="1"/>
  <c r="O56" i="10" s="1"/>
  <c r="K177" i="19"/>
  <c r="F177" i="19"/>
  <c r="K176" i="19"/>
  <c r="F176" i="19"/>
  <c r="E176" i="19"/>
  <c r="D56" i="10" s="1"/>
  <c r="D176" i="19"/>
  <c r="K175" i="19"/>
  <c r="N175" i="19" s="1"/>
  <c r="O55" i="10" s="1"/>
  <c r="K174" i="19"/>
  <c r="F174" i="19"/>
  <c r="K173" i="19"/>
  <c r="N173" i="19" s="1"/>
  <c r="K55" i="10" s="1"/>
  <c r="F173" i="19"/>
  <c r="E173" i="19"/>
  <c r="D55" i="10" s="1"/>
  <c r="D173" i="19"/>
  <c r="K172" i="19"/>
  <c r="N172" i="19" s="1"/>
  <c r="O54" i="10" s="1"/>
  <c r="K171" i="19"/>
  <c r="N171" i="19" s="1"/>
  <c r="M54" i="10" s="1"/>
  <c r="F171" i="19"/>
  <c r="K170" i="19"/>
  <c r="F170" i="19"/>
  <c r="E170" i="19"/>
  <c r="D54" i="10" s="1"/>
  <c r="D170" i="19"/>
  <c r="K169" i="19"/>
  <c r="K168" i="19"/>
  <c r="N168" i="19" s="1"/>
  <c r="M53" i="10" s="1"/>
  <c r="F168" i="19"/>
  <c r="K167" i="19"/>
  <c r="N167" i="19" s="1"/>
  <c r="K53" i="10" s="1"/>
  <c r="F167" i="19"/>
  <c r="E167" i="19"/>
  <c r="D53" i="10" s="1"/>
  <c r="D167" i="19"/>
  <c r="K166" i="19"/>
  <c r="N166" i="19" s="1"/>
  <c r="O52" i="10" s="1"/>
  <c r="K165" i="19"/>
  <c r="F165" i="19"/>
  <c r="K164" i="19"/>
  <c r="F164" i="19"/>
  <c r="E164" i="19"/>
  <c r="D52" i="10" s="1"/>
  <c r="D164" i="19"/>
  <c r="K163" i="19"/>
  <c r="N163" i="19" s="1"/>
  <c r="O51" i="10" s="1"/>
  <c r="K162" i="19"/>
  <c r="N162" i="19" s="1"/>
  <c r="M51" i="10" s="1"/>
  <c r="F162" i="19"/>
  <c r="K161" i="19"/>
  <c r="N161" i="19" s="1"/>
  <c r="K51" i="10" s="1"/>
  <c r="F161" i="19"/>
  <c r="E161" i="19"/>
  <c r="D51" i="10" s="1"/>
  <c r="D161" i="19"/>
  <c r="K160" i="19"/>
  <c r="N160" i="19" s="1"/>
  <c r="O50" i="10" s="1"/>
  <c r="K159" i="19"/>
  <c r="F159" i="19"/>
  <c r="K158" i="19"/>
  <c r="F158" i="19"/>
  <c r="E158" i="19"/>
  <c r="D50" i="10" s="1"/>
  <c r="D158" i="19"/>
  <c r="K157" i="19"/>
  <c r="K156" i="19"/>
  <c r="N156" i="19" s="1"/>
  <c r="M49" i="10" s="1"/>
  <c r="F156" i="19"/>
  <c r="K155" i="19"/>
  <c r="N155" i="19" s="1"/>
  <c r="K49" i="10" s="1"/>
  <c r="F155" i="19"/>
  <c r="E155" i="19"/>
  <c r="D49" i="10" s="1"/>
  <c r="D155" i="19"/>
  <c r="K154" i="19"/>
  <c r="N154" i="19" s="1"/>
  <c r="O48" i="10" s="1"/>
  <c r="K153" i="19"/>
  <c r="F153" i="19"/>
  <c r="K152" i="19"/>
  <c r="N152" i="19" s="1"/>
  <c r="K48" i="10" s="1"/>
  <c r="F152" i="19"/>
  <c r="E152" i="19"/>
  <c r="D48" i="10" s="1"/>
  <c r="D152" i="19"/>
  <c r="K151" i="19"/>
  <c r="K150" i="19"/>
  <c r="F150" i="19"/>
  <c r="K149" i="19"/>
  <c r="N149" i="19" s="1"/>
  <c r="K47" i="10" s="1"/>
  <c r="F149" i="19"/>
  <c r="E149" i="19"/>
  <c r="D47" i="10" s="1"/>
  <c r="D149" i="19"/>
  <c r="K148" i="19"/>
  <c r="N148" i="19" s="1"/>
  <c r="O46" i="10" s="1"/>
  <c r="K147" i="19"/>
  <c r="N147" i="19" s="1"/>
  <c r="M46" i="10" s="1"/>
  <c r="F147" i="19"/>
  <c r="K146" i="19"/>
  <c r="F146" i="19"/>
  <c r="E146" i="19"/>
  <c r="D46" i="10" s="1"/>
  <c r="D146" i="19"/>
  <c r="K145" i="19"/>
  <c r="N145" i="19" s="1"/>
  <c r="O45" i="10" s="1"/>
  <c r="K144" i="19"/>
  <c r="N144" i="19" s="1"/>
  <c r="M45" i="10" s="1"/>
  <c r="F144" i="19"/>
  <c r="K143" i="19"/>
  <c r="N143" i="19" s="1"/>
  <c r="K45" i="10" s="1"/>
  <c r="F143" i="19"/>
  <c r="E143" i="19"/>
  <c r="D45" i="10" s="1"/>
  <c r="D143" i="19"/>
  <c r="K142" i="19"/>
  <c r="N142" i="19" s="1"/>
  <c r="O44" i="10" s="1"/>
  <c r="K141" i="19"/>
  <c r="F141" i="19"/>
  <c r="K140" i="19"/>
  <c r="F140" i="19"/>
  <c r="E140" i="19"/>
  <c r="D44" i="10" s="1"/>
  <c r="D140" i="19"/>
  <c r="K139" i="19"/>
  <c r="N139" i="19" s="1"/>
  <c r="O43" i="10" s="1"/>
  <c r="K138" i="19"/>
  <c r="N138" i="19" s="1"/>
  <c r="M43" i="10" s="1"/>
  <c r="F138" i="19"/>
  <c r="K137" i="19"/>
  <c r="N137" i="19" s="1"/>
  <c r="K43" i="10" s="1"/>
  <c r="F137" i="19"/>
  <c r="E137" i="19"/>
  <c r="D43" i="10" s="1"/>
  <c r="D137" i="19"/>
  <c r="K136" i="19"/>
  <c r="N136" i="19" s="1"/>
  <c r="O42" i="10" s="1"/>
  <c r="K135" i="19"/>
  <c r="F135" i="19"/>
  <c r="K134" i="19"/>
  <c r="N134" i="19" s="1"/>
  <c r="K42" i="10" s="1"/>
  <c r="F134" i="19"/>
  <c r="E134" i="19"/>
  <c r="D42" i="10" s="1"/>
  <c r="D134" i="19"/>
  <c r="K133" i="19"/>
  <c r="K132" i="19"/>
  <c r="N132" i="19" s="1"/>
  <c r="M41" i="10" s="1"/>
  <c r="F132" i="19"/>
  <c r="K131" i="19"/>
  <c r="N131" i="19" s="1"/>
  <c r="K41" i="10" s="1"/>
  <c r="F131" i="19"/>
  <c r="E131" i="19"/>
  <c r="D41" i="10" s="1"/>
  <c r="D131" i="19"/>
  <c r="K130" i="19"/>
  <c r="N130" i="19" s="1"/>
  <c r="O40" i="10" s="1"/>
  <c r="K129" i="19"/>
  <c r="N129" i="19" s="1"/>
  <c r="M40" i="10" s="1"/>
  <c r="F129" i="19"/>
  <c r="K128" i="19"/>
  <c r="N128" i="19" s="1"/>
  <c r="K40" i="10" s="1"/>
  <c r="F128" i="19"/>
  <c r="E128" i="19"/>
  <c r="D40" i="10" s="1"/>
  <c r="D128" i="19"/>
  <c r="K127" i="19"/>
  <c r="K126" i="19"/>
  <c r="F126" i="19"/>
  <c r="K125" i="19"/>
  <c r="N125" i="19" s="1"/>
  <c r="K39" i="10" s="1"/>
  <c r="F125" i="19"/>
  <c r="E125" i="19"/>
  <c r="D39" i="10" s="1"/>
  <c r="D125" i="19"/>
  <c r="K124" i="19"/>
  <c r="N124" i="19" s="1"/>
  <c r="O38" i="10" s="1"/>
  <c r="K123" i="19"/>
  <c r="F123" i="19"/>
  <c r="K122" i="19"/>
  <c r="F122" i="19"/>
  <c r="E122" i="19"/>
  <c r="D38" i="10" s="1"/>
  <c r="D122" i="19"/>
  <c r="K121" i="19"/>
  <c r="K120" i="19"/>
  <c r="N120" i="19" s="1"/>
  <c r="M37" i="10" s="1"/>
  <c r="F120" i="19"/>
  <c r="K119" i="19"/>
  <c r="N119" i="19" s="1"/>
  <c r="K37" i="10" s="1"/>
  <c r="F119" i="19"/>
  <c r="E119" i="19"/>
  <c r="D37" i="10" s="1"/>
  <c r="D119" i="19"/>
  <c r="K118" i="19"/>
  <c r="N118" i="19" s="1"/>
  <c r="O36" i="10" s="1"/>
  <c r="K117" i="19"/>
  <c r="F117" i="19"/>
  <c r="K116" i="19"/>
  <c r="N116" i="19" s="1"/>
  <c r="K36" i="10" s="1"/>
  <c r="F116" i="19"/>
  <c r="E116" i="19"/>
  <c r="D36" i="10" s="1"/>
  <c r="D116" i="19"/>
  <c r="K115" i="19"/>
  <c r="K114" i="19"/>
  <c r="N114" i="19" s="1"/>
  <c r="M35" i="10" s="1"/>
  <c r="F114" i="19"/>
  <c r="K113" i="19"/>
  <c r="N113" i="19" s="1"/>
  <c r="K35" i="10" s="1"/>
  <c r="F113" i="19"/>
  <c r="E113" i="19"/>
  <c r="D35" i="10" s="1"/>
  <c r="D113" i="19"/>
  <c r="K112" i="19"/>
  <c r="N112" i="19" s="1"/>
  <c r="O34" i="10" s="1"/>
  <c r="K111" i="19"/>
  <c r="N111" i="19" s="1"/>
  <c r="M34" i="10" s="1"/>
  <c r="F111" i="19"/>
  <c r="K110" i="19"/>
  <c r="F110" i="19"/>
  <c r="E110" i="19"/>
  <c r="D34" i="10" s="1"/>
  <c r="D110" i="19"/>
  <c r="K109" i="19"/>
  <c r="K108" i="19"/>
  <c r="N108" i="19" s="1"/>
  <c r="M33" i="10" s="1"/>
  <c r="F108" i="19"/>
  <c r="K107" i="19"/>
  <c r="N107" i="19" s="1"/>
  <c r="K33" i="10" s="1"/>
  <c r="F107" i="19"/>
  <c r="E107" i="19"/>
  <c r="D33" i="10" s="1"/>
  <c r="D107" i="19"/>
  <c r="K106" i="19"/>
  <c r="N106" i="19" s="1"/>
  <c r="O32" i="10" s="1"/>
  <c r="K105" i="19"/>
  <c r="F105" i="19"/>
  <c r="K104" i="19"/>
  <c r="F104" i="19"/>
  <c r="E104" i="19"/>
  <c r="D32" i="10" s="1"/>
  <c r="D104" i="19"/>
  <c r="K103" i="19"/>
  <c r="N103" i="19" s="1"/>
  <c r="O31" i="10" s="1"/>
  <c r="K102" i="19"/>
  <c r="F102" i="19"/>
  <c r="K101" i="19"/>
  <c r="N101" i="19" s="1"/>
  <c r="K31" i="10" s="1"/>
  <c r="F101" i="19"/>
  <c r="E101" i="19"/>
  <c r="D31" i="10" s="1"/>
  <c r="D101" i="19"/>
  <c r="K100" i="19"/>
  <c r="N100" i="19" s="1"/>
  <c r="O30" i="10" s="1"/>
  <c r="K99" i="19"/>
  <c r="F99" i="19"/>
  <c r="K98" i="19"/>
  <c r="N98" i="19" s="1"/>
  <c r="K30" i="10" s="1"/>
  <c r="F98" i="19"/>
  <c r="E98" i="19"/>
  <c r="D30" i="10" s="1"/>
  <c r="D98" i="19"/>
  <c r="K97" i="19"/>
  <c r="K96" i="19"/>
  <c r="N96" i="19" s="1"/>
  <c r="M29" i="10" s="1"/>
  <c r="F96" i="19"/>
  <c r="K95" i="19"/>
  <c r="N95" i="19" s="1"/>
  <c r="K29" i="10" s="1"/>
  <c r="F95" i="19"/>
  <c r="E95" i="19"/>
  <c r="D29" i="10" s="1"/>
  <c r="D95" i="19"/>
  <c r="K94" i="19"/>
  <c r="N94" i="19" s="1"/>
  <c r="O28" i="10" s="1"/>
  <c r="K93" i="19"/>
  <c r="N93" i="19" s="1"/>
  <c r="M28" i="10" s="1"/>
  <c r="F93" i="19"/>
  <c r="K92" i="19"/>
  <c r="N92" i="19" s="1"/>
  <c r="K28" i="10" s="1"/>
  <c r="F92" i="19"/>
  <c r="E92" i="19"/>
  <c r="D28" i="10" s="1"/>
  <c r="D92" i="19"/>
  <c r="K91" i="19"/>
  <c r="K90" i="19"/>
  <c r="N90" i="19" s="1"/>
  <c r="M27" i="10" s="1"/>
  <c r="F90" i="19"/>
  <c r="K89" i="19"/>
  <c r="N89" i="19" s="1"/>
  <c r="K27" i="10" s="1"/>
  <c r="F89" i="19"/>
  <c r="E89" i="19"/>
  <c r="D27" i="10" s="1"/>
  <c r="D89" i="19"/>
  <c r="K88" i="19"/>
  <c r="N88" i="19" s="1"/>
  <c r="O26" i="10" s="1"/>
  <c r="K87" i="19"/>
  <c r="N87" i="19" s="1"/>
  <c r="M26" i="10" s="1"/>
  <c r="F87" i="19"/>
  <c r="K86" i="19"/>
  <c r="F86" i="19"/>
  <c r="E86" i="19"/>
  <c r="D26" i="10" s="1"/>
  <c r="D86" i="19"/>
  <c r="K85" i="19"/>
  <c r="N85" i="19" s="1"/>
  <c r="O25" i="10" s="1"/>
  <c r="K84" i="19"/>
  <c r="N84" i="19" s="1"/>
  <c r="M25" i="10" s="1"/>
  <c r="F84" i="19"/>
  <c r="K83" i="19"/>
  <c r="N83" i="19" s="1"/>
  <c r="K25" i="10" s="1"/>
  <c r="F83" i="19"/>
  <c r="E83" i="19"/>
  <c r="D25" i="10" s="1"/>
  <c r="D83" i="19"/>
  <c r="K82" i="19"/>
  <c r="N82" i="19" s="1"/>
  <c r="O24" i="10" s="1"/>
  <c r="K81" i="19"/>
  <c r="F81" i="19"/>
  <c r="K80" i="19"/>
  <c r="F80" i="19"/>
  <c r="E80" i="19"/>
  <c r="D24" i="10" s="1"/>
  <c r="D80" i="19"/>
  <c r="K79" i="19"/>
  <c r="N79" i="19" s="1"/>
  <c r="O23" i="10" s="1"/>
  <c r="K78" i="19"/>
  <c r="F78" i="19"/>
  <c r="K77" i="19"/>
  <c r="N77" i="19" s="1"/>
  <c r="K23" i="10" s="1"/>
  <c r="F77" i="19"/>
  <c r="E77" i="19"/>
  <c r="D23" i="10" s="1"/>
  <c r="D77" i="19"/>
  <c r="K76" i="19"/>
  <c r="N76" i="19" s="1"/>
  <c r="O22" i="10" s="1"/>
  <c r="K75" i="19"/>
  <c r="N75" i="19" s="1"/>
  <c r="M22" i="10" s="1"/>
  <c r="F75" i="19"/>
  <c r="K74" i="19"/>
  <c r="F74" i="19"/>
  <c r="E74" i="19"/>
  <c r="D22" i="10" s="1"/>
  <c r="D74" i="19"/>
  <c r="K73" i="19"/>
  <c r="K72" i="19"/>
  <c r="N72" i="19" s="1"/>
  <c r="M21" i="10" s="1"/>
  <c r="F72" i="19"/>
  <c r="K71" i="19"/>
  <c r="N71" i="19" s="1"/>
  <c r="K21" i="10" s="1"/>
  <c r="F71" i="19"/>
  <c r="E71" i="19"/>
  <c r="D21" i="10" s="1"/>
  <c r="D71" i="19"/>
  <c r="K70" i="19"/>
  <c r="N70" i="19" s="1"/>
  <c r="O20" i="10" s="1"/>
  <c r="K69" i="19"/>
  <c r="F69" i="19"/>
  <c r="K68" i="19"/>
  <c r="F68" i="19"/>
  <c r="E68" i="19"/>
  <c r="D20" i="10" s="1"/>
  <c r="D68" i="19"/>
  <c r="K67" i="19"/>
  <c r="N67" i="19" s="1"/>
  <c r="O19" i="10" s="1"/>
  <c r="K66" i="19"/>
  <c r="N66" i="19" s="1"/>
  <c r="M19" i="10" s="1"/>
  <c r="F66" i="19"/>
  <c r="K65" i="19"/>
  <c r="N65" i="19" s="1"/>
  <c r="K19" i="10" s="1"/>
  <c r="F65" i="19"/>
  <c r="E65" i="19"/>
  <c r="D19" i="10" s="1"/>
  <c r="D65" i="19"/>
  <c r="K64" i="19"/>
  <c r="N64" i="19" s="1"/>
  <c r="O18" i="10" s="1"/>
  <c r="K63" i="19"/>
  <c r="F63" i="19"/>
  <c r="K62" i="19"/>
  <c r="F62" i="19"/>
  <c r="E62" i="19"/>
  <c r="D18" i="10" s="1"/>
  <c r="D62" i="19"/>
  <c r="K61" i="19"/>
  <c r="K60" i="19"/>
  <c r="N60" i="19" s="1"/>
  <c r="M17" i="10" s="1"/>
  <c r="F60" i="19"/>
  <c r="K59" i="19"/>
  <c r="N59" i="19" s="1"/>
  <c r="K17" i="10" s="1"/>
  <c r="F59" i="19"/>
  <c r="E59" i="19"/>
  <c r="D17" i="10" s="1"/>
  <c r="D59" i="19"/>
  <c r="K58" i="19"/>
  <c r="N58" i="19" s="1"/>
  <c r="O16" i="10" s="1"/>
  <c r="K57" i="19"/>
  <c r="F57" i="19"/>
  <c r="K56" i="19"/>
  <c r="N56" i="19" s="1"/>
  <c r="K16" i="10" s="1"/>
  <c r="F56" i="19"/>
  <c r="E56" i="19"/>
  <c r="D16" i="10" s="1"/>
  <c r="D56" i="19"/>
  <c r="K55" i="19"/>
  <c r="K54" i="19"/>
  <c r="F54" i="19"/>
  <c r="K53" i="19"/>
  <c r="N53" i="19" s="1"/>
  <c r="K15" i="10" s="1"/>
  <c r="F53" i="19"/>
  <c r="E53" i="19"/>
  <c r="D15" i="10" s="1"/>
  <c r="D53" i="19"/>
  <c r="K52" i="19"/>
  <c r="N52" i="19" s="1"/>
  <c r="O14" i="10" s="1"/>
  <c r="K51" i="19"/>
  <c r="N51" i="19" s="1"/>
  <c r="M14" i="10" s="1"/>
  <c r="F51" i="19"/>
  <c r="K50" i="19"/>
  <c r="F50" i="19"/>
  <c r="E50" i="19"/>
  <c r="D14" i="10" s="1"/>
  <c r="D50" i="19"/>
  <c r="K49" i="19"/>
  <c r="N49" i="19" s="1"/>
  <c r="O13" i="10" s="1"/>
  <c r="K48" i="19"/>
  <c r="N48" i="19" s="1"/>
  <c r="M13" i="10" s="1"/>
  <c r="F48" i="19"/>
  <c r="K47" i="19"/>
  <c r="N47" i="19" s="1"/>
  <c r="K13" i="10" s="1"/>
  <c r="F47" i="19"/>
  <c r="E47" i="19"/>
  <c r="D13" i="10" s="1"/>
  <c r="D47" i="19"/>
  <c r="K46" i="19"/>
  <c r="N46" i="19" s="1"/>
  <c r="O12" i="10" s="1"/>
  <c r="K45" i="19"/>
  <c r="F45" i="19"/>
  <c r="K44" i="19"/>
  <c r="F44" i="19"/>
  <c r="E44" i="19"/>
  <c r="D12" i="10" s="1"/>
  <c r="D44" i="19"/>
  <c r="K43" i="19"/>
  <c r="N43" i="19" s="1"/>
  <c r="O11" i="10" s="1"/>
  <c r="K42" i="19"/>
  <c r="N42" i="19" s="1"/>
  <c r="M11" i="10" s="1"/>
  <c r="F42" i="19"/>
  <c r="K41" i="19"/>
  <c r="N41" i="19" s="1"/>
  <c r="K11" i="10" s="1"/>
  <c r="F41" i="19"/>
  <c r="E41" i="19"/>
  <c r="D11" i="10" s="1"/>
  <c r="D41" i="19"/>
  <c r="K40" i="19"/>
  <c r="N40" i="19" s="1"/>
  <c r="O10" i="10" s="1"/>
  <c r="K39" i="19"/>
  <c r="F39" i="19"/>
  <c r="K38" i="19"/>
  <c r="N38" i="19" s="1"/>
  <c r="K10" i="10" s="1"/>
  <c r="F38" i="19"/>
  <c r="E38" i="19"/>
  <c r="D10" i="10" s="1"/>
  <c r="D38" i="19"/>
  <c r="K37" i="19"/>
  <c r="K36" i="19"/>
  <c r="N36" i="19" s="1"/>
  <c r="M9" i="10" s="1"/>
  <c r="F36" i="19"/>
  <c r="K35" i="19"/>
  <c r="N35" i="19" s="1"/>
  <c r="K9" i="10" s="1"/>
  <c r="F35" i="19"/>
  <c r="E35" i="19"/>
  <c r="C41" i="21" s="1"/>
  <c r="D35" i="19"/>
  <c r="K34" i="19"/>
  <c r="N34" i="19" s="1"/>
  <c r="O8" i="10" s="1"/>
  <c r="K33" i="19"/>
  <c r="N33" i="19" s="1"/>
  <c r="M8" i="10" s="1"/>
  <c r="F33" i="19"/>
  <c r="K32" i="19"/>
  <c r="N32" i="19" s="1"/>
  <c r="K8" i="10" s="1"/>
  <c r="F32" i="19"/>
  <c r="E32" i="19"/>
  <c r="D32" i="19"/>
  <c r="K31" i="19"/>
  <c r="K30" i="19"/>
  <c r="N30" i="19" s="1"/>
  <c r="M7" i="10" s="1"/>
  <c r="F30" i="19"/>
  <c r="K29" i="19"/>
  <c r="N29" i="19" s="1"/>
  <c r="K7" i="10" s="1"/>
  <c r="F29" i="19"/>
  <c r="E29" i="19"/>
  <c r="D29" i="19"/>
  <c r="K28" i="19"/>
  <c r="N28" i="19" s="1"/>
  <c r="O6" i="10" s="1"/>
  <c r="K27" i="19"/>
  <c r="N27" i="19" s="1"/>
  <c r="M6" i="10" s="1"/>
  <c r="F27" i="19"/>
  <c r="K26" i="19"/>
  <c r="F26" i="19"/>
  <c r="E26" i="19"/>
  <c r="D26" i="19"/>
  <c r="K25" i="19"/>
  <c r="N25" i="19" s="1"/>
  <c r="O5" i="10" s="1"/>
  <c r="K24" i="19"/>
  <c r="N24" i="19" s="1"/>
  <c r="M5" i="10" s="1"/>
  <c r="F24" i="19"/>
  <c r="K23" i="19"/>
  <c r="N23" i="19" s="1"/>
  <c r="K5" i="10" s="1"/>
  <c r="F23" i="19"/>
  <c r="E23" i="19"/>
  <c r="D23" i="19"/>
  <c r="K22" i="19"/>
  <c r="N22" i="19" s="1"/>
  <c r="O4" i="10" s="1"/>
  <c r="K21" i="19"/>
  <c r="F21" i="19"/>
  <c r="K20" i="19"/>
  <c r="F20" i="19"/>
  <c r="D4" i="10"/>
  <c r="D20" i="19"/>
  <c r="K19" i="19"/>
  <c r="N19" i="19" s="1"/>
  <c r="O3" i="10" s="1"/>
  <c r="K18" i="19"/>
  <c r="N18" i="19" s="1"/>
  <c r="M3" i="10" s="1"/>
  <c r="F18" i="19"/>
  <c r="R3" i="10" s="1"/>
  <c r="K17" i="19"/>
  <c r="N17" i="19" s="1"/>
  <c r="K3" i="10" s="1"/>
  <c r="F17" i="19"/>
  <c r="D3" i="10"/>
  <c r="D17" i="19"/>
  <c r="K16" i="19"/>
  <c r="N16" i="19" s="1"/>
  <c r="O2" i="10" s="1"/>
  <c r="K15" i="19"/>
  <c r="H2" i="10"/>
  <c r="K14" i="19"/>
  <c r="N14" i="19" s="1"/>
  <c r="K2" i="10" s="1"/>
  <c r="D2" i="10"/>
  <c r="N157" i="10"/>
  <c r="N151" i="10"/>
  <c r="L151" i="10"/>
  <c r="J151" i="10"/>
  <c r="I151" i="10"/>
  <c r="N150" i="10"/>
  <c r="L150" i="10"/>
  <c r="J150" i="10"/>
  <c r="I150" i="10"/>
  <c r="N149" i="10"/>
  <c r="L149" i="10"/>
  <c r="J149" i="10"/>
  <c r="I149" i="10"/>
  <c r="N148" i="10"/>
  <c r="L148" i="10"/>
  <c r="J148" i="10"/>
  <c r="I148" i="10"/>
  <c r="N147" i="10"/>
  <c r="L147" i="10"/>
  <c r="J147" i="10"/>
  <c r="I147" i="10"/>
  <c r="N146" i="10"/>
  <c r="L146" i="10"/>
  <c r="J146" i="10"/>
  <c r="I146" i="10"/>
  <c r="N145" i="10"/>
  <c r="L145" i="10"/>
  <c r="J145" i="10"/>
  <c r="I145" i="10"/>
  <c r="N144" i="10"/>
  <c r="L144" i="10"/>
  <c r="J144" i="10"/>
  <c r="I144" i="10"/>
  <c r="N143" i="10"/>
  <c r="L143" i="10"/>
  <c r="J143" i="10"/>
  <c r="I143" i="10"/>
  <c r="N142" i="10"/>
  <c r="L142" i="10"/>
  <c r="J142" i="10"/>
  <c r="I142" i="10"/>
  <c r="N141" i="10"/>
  <c r="L141" i="10"/>
  <c r="J141" i="10"/>
  <c r="I141" i="10"/>
  <c r="N140" i="10"/>
  <c r="L140" i="10"/>
  <c r="J140" i="10"/>
  <c r="I140" i="10"/>
  <c r="N139" i="10"/>
  <c r="L139" i="10"/>
  <c r="J139" i="10"/>
  <c r="I139" i="10"/>
  <c r="N138" i="10"/>
  <c r="L138" i="10"/>
  <c r="J138" i="10"/>
  <c r="I138" i="10"/>
  <c r="N137" i="10"/>
  <c r="L137" i="10"/>
  <c r="J137" i="10"/>
  <c r="I137" i="10"/>
  <c r="N136" i="10"/>
  <c r="L136" i="10"/>
  <c r="J136" i="10"/>
  <c r="I136" i="10"/>
  <c r="N135" i="10"/>
  <c r="L135" i="10"/>
  <c r="J135" i="10"/>
  <c r="I135" i="10"/>
  <c r="N134" i="10"/>
  <c r="L134" i="10"/>
  <c r="J134" i="10"/>
  <c r="I134" i="10"/>
  <c r="N133" i="10"/>
  <c r="L133" i="10"/>
  <c r="J133" i="10"/>
  <c r="I133" i="10"/>
  <c r="N132" i="10"/>
  <c r="L132" i="10"/>
  <c r="J132" i="10"/>
  <c r="I132" i="10"/>
  <c r="N131" i="10"/>
  <c r="L131" i="10"/>
  <c r="J131" i="10"/>
  <c r="I131" i="10"/>
  <c r="N130" i="10"/>
  <c r="L130" i="10"/>
  <c r="J130" i="10"/>
  <c r="I130" i="10"/>
  <c r="N129" i="10"/>
  <c r="L129" i="10"/>
  <c r="J129" i="10"/>
  <c r="I129" i="10"/>
  <c r="N128" i="10"/>
  <c r="L128" i="10"/>
  <c r="J128" i="10"/>
  <c r="I128" i="10"/>
  <c r="N127" i="10"/>
  <c r="L127" i="10"/>
  <c r="J127" i="10"/>
  <c r="I127" i="10"/>
  <c r="N126" i="10"/>
  <c r="L126" i="10"/>
  <c r="J126" i="10"/>
  <c r="I126" i="10"/>
  <c r="N125" i="10"/>
  <c r="L125" i="10"/>
  <c r="J125" i="10"/>
  <c r="I125" i="10"/>
  <c r="N124" i="10"/>
  <c r="L124" i="10"/>
  <c r="J124" i="10"/>
  <c r="I124" i="10"/>
  <c r="N123" i="10"/>
  <c r="L123" i="10"/>
  <c r="J123" i="10"/>
  <c r="I123" i="10"/>
  <c r="N122" i="10"/>
  <c r="L122" i="10"/>
  <c r="J122" i="10"/>
  <c r="I122" i="10"/>
  <c r="N121" i="10"/>
  <c r="L121" i="10"/>
  <c r="J121" i="10"/>
  <c r="I121" i="10"/>
  <c r="N120" i="10"/>
  <c r="L120" i="10"/>
  <c r="J120" i="10"/>
  <c r="I120" i="10"/>
  <c r="N119" i="10"/>
  <c r="L119" i="10"/>
  <c r="J119" i="10"/>
  <c r="I119" i="10"/>
  <c r="N118" i="10"/>
  <c r="L118" i="10"/>
  <c r="J118" i="10"/>
  <c r="I118" i="10"/>
  <c r="N117" i="10"/>
  <c r="L117" i="10"/>
  <c r="J117" i="10"/>
  <c r="I117" i="10"/>
  <c r="N116" i="10"/>
  <c r="L116" i="10"/>
  <c r="J116" i="10"/>
  <c r="I116" i="10"/>
  <c r="N115" i="10"/>
  <c r="L115" i="10"/>
  <c r="J115" i="10"/>
  <c r="I115" i="10"/>
  <c r="N114" i="10"/>
  <c r="L114" i="10"/>
  <c r="J114" i="10"/>
  <c r="I114" i="10"/>
  <c r="N113" i="10"/>
  <c r="L113" i="10"/>
  <c r="J113" i="10"/>
  <c r="I113" i="10"/>
  <c r="N112" i="10"/>
  <c r="L112" i="10"/>
  <c r="J112" i="10"/>
  <c r="I112" i="10"/>
  <c r="N111" i="10"/>
  <c r="L111" i="10"/>
  <c r="J111" i="10"/>
  <c r="I111" i="10"/>
  <c r="N110" i="10"/>
  <c r="L110" i="10"/>
  <c r="J110" i="10"/>
  <c r="I110" i="10"/>
  <c r="N109" i="10"/>
  <c r="L109" i="10"/>
  <c r="J109" i="10"/>
  <c r="I109" i="10"/>
  <c r="N108" i="10"/>
  <c r="L108" i="10"/>
  <c r="J108" i="10"/>
  <c r="I108" i="10"/>
  <c r="N107" i="10"/>
  <c r="L107" i="10"/>
  <c r="J107" i="10"/>
  <c r="I107" i="10"/>
  <c r="N106" i="10"/>
  <c r="L106" i="10"/>
  <c r="J106" i="10"/>
  <c r="I106" i="10"/>
  <c r="N105" i="10"/>
  <c r="L105" i="10"/>
  <c r="J105" i="10"/>
  <c r="I105" i="10"/>
  <c r="N104" i="10"/>
  <c r="L104" i="10"/>
  <c r="J104" i="10"/>
  <c r="I104" i="10"/>
  <c r="N103" i="10"/>
  <c r="L103" i="10"/>
  <c r="J103" i="10"/>
  <c r="I103" i="10"/>
  <c r="N102" i="10"/>
  <c r="L102" i="10"/>
  <c r="J102" i="10"/>
  <c r="I102" i="10"/>
  <c r="N101" i="10"/>
  <c r="L101" i="10"/>
  <c r="J101" i="10"/>
  <c r="I101" i="10"/>
  <c r="N100" i="10"/>
  <c r="L100" i="10"/>
  <c r="J100" i="10"/>
  <c r="I100" i="10"/>
  <c r="N99" i="10"/>
  <c r="L99" i="10"/>
  <c r="J99" i="10"/>
  <c r="I99" i="10"/>
  <c r="N98" i="10"/>
  <c r="L98" i="10"/>
  <c r="J98" i="10"/>
  <c r="I98" i="10"/>
  <c r="N97" i="10"/>
  <c r="L97" i="10"/>
  <c r="J97" i="10"/>
  <c r="I97" i="10"/>
  <c r="N96" i="10"/>
  <c r="L96" i="10"/>
  <c r="J96" i="10"/>
  <c r="I96" i="10"/>
  <c r="N95" i="10"/>
  <c r="L95" i="10"/>
  <c r="J95" i="10"/>
  <c r="I95" i="10"/>
  <c r="N94" i="10"/>
  <c r="L94" i="10"/>
  <c r="J94" i="10"/>
  <c r="I94" i="10"/>
  <c r="N93" i="10"/>
  <c r="L93" i="10"/>
  <c r="J93" i="10"/>
  <c r="I93" i="10"/>
  <c r="N92" i="10"/>
  <c r="L92" i="10"/>
  <c r="J92" i="10"/>
  <c r="I92" i="10"/>
  <c r="N91" i="10"/>
  <c r="L91" i="10"/>
  <c r="J91" i="10"/>
  <c r="I91" i="10"/>
  <c r="N90" i="10"/>
  <c r="L90" i="10"/>
  <c r="J90" i="10"/>
  <c r="I90" i="10"/>
  <c r="N89" i="10"/>
  <c r="L89" i="10"/>
  <c r="J89" i="10"/>
  <c r="I89" i="10"/>
  <c r="N88" i="10"/>
  <c r="L88" i="10"/>
  <c r="J88" i="10"/>
  <c r="I88" i="10"/>
  <c r="N87" i="10"/>
  <c r="L87" i="10"/>
  <c r="J87" i="10"/>
  <c r="I87" i="10"/>
  <c r="N86" i="10"/>
  <c r="L86" i="10"/>
  <c r="J86" i="10"/>
  <c r="I86" i="10"/>
  <c r="N85" i="10"/>
  <c r="L85" i="10"/>
  <c r="J85" i="10"/>
  <c r="I85" i="10"/>
  <c r="N84" i="10"/>
  <c r="L84" i="10"/>
  <c r="J84" i="10"/>
  <c r="I84" i="10"/>
  <c r="N83" i="10"/>
  <c r="L83" i="10"/>
  <c r="J83" i="10"/>
  <c r="I83" i="10"/>
  <c r="N82" i="10"/>
  <c r="L82" i="10"/>
  <c r="J82" i="10"/>
  <c r="I82" i="10"/>
  <c r="N81" i="10"/>
  <c r="L81" i="10"/>
  <c r="J81" i="10"/>
  <c r="I81" i="10"/>
  <c r="N80" i="10"/>
  <c r="L80" i="10"/>
  <c r="J80" i="10"/>
  <c r="I80" i="10"/>
  <c r="N79" i="10"/>
  <c r="L79" i="10"/>
  <c r="J79" i="10"/>
  <c r="I79" i="10"/>
  <c r="N78" i="10"/>
  <c r="L78" i="10"/>
  <c r="J78" i="10"/>
  <c r="I78" i="10"/>
  <c r="N77" i="10"/>
  <c r="L77" i="10"/>
  <c r="J77" i="10"/>
  <c r="I77" i="10"/>
  <c r="N76" i="10"/>
  <c r="L76" i="10"/>
  <c r="J76" i="10"/>
  <c r="I76" i="10"/>
  <c r="N75" i="10"/>
  <c r="L75" i="10"/>
  <c r="J75" i="10"/>
  <c r="I75" i="10"/>
  <c r="N74" i="10"/>
  <c r="L74" i="10"/>
  <c r="J74" i="10"/>
  <c r="I74" i="10"/>
  <c r="N73" i="10"/>
  <c r="L73" i="10"/>
  <c r="J73" i="10"/>
  <c r="I73" i="10"/>
  <c r="N72" i="10"/>
  <c r="L72" i="10"/>
  <c r="J72" i="10"/>
  <c r="I72" i="10"/>
  <c r="N71" i="10"/>
  <c r="L71" i="10"/>
  <c r="J71" i="10"/>
  <c r="I71" i="10"/>
  <c r="N70" i="10"/>
  <c r="L70" i="10"/>
  <c r="J70" i="10"/>
  <c r="I70" i="10"/>
  <c r="N69" i="10"/>
  <c r="L69" i="10"/>
  <c r="J69" i="10"/>
  <c r="I69" i="10"/>
  <c r="N68" i="10"/>
  <c r="L68" i="10"/>
  <c r="J68" i="10"/>
  <c r="I68" i="10"/>
  <c r="N67" i="10"/>
  <c r="L67" i="10"/>
  <c r="J67" i="10"/>
  <c r="I67" i="10"/>
  <c r="N66" i="10"/>
  <c r="L66" i="10"/>
  <c r="J66" i="10"/>
  <c r="I66" i="10"/>
  <c r="N65" i="10"/>
  <c r="L65" i="10"/>
  <c r="J65" i="10"/>
  <c r="I65" i="10"/>
  <c r="N64" i="10"/>
  <c r="L64" i="10"/>
  <c r="J64" i="10"/>
  <c r="I64" i="10"/>
  <c r="N63" i="10"/>
  <c r="L63" i="10"/>
  <c r="J63" i="10"/>
  <c r="I63" i="10"/>
  <c r="N62" i="10"/>
  <c r="L62" i="10"/>
  <c r="J62" i="10"/>
  <c r="I62" i="10"/>
  <c r="N61" i="10"/>
  <c r="L61" i="10"/>
  <c r="J61" i="10"/>
  <c r="I61" i="10"/>
  <c r="N60" i="10"/>
  <c r="L60" i="10"/>
  <c r="J60" i="10"/>
  <c r="I60" i="10"/>
  <c r="N59" i="10"/>
  <c r="L59" i="10"/>
  <c r="J59" i="10"/>
  <c r="I59" i="10"/>
  <c r="N58" i="10"/>
  <c r="L58" i="10"/>
  <c r="J58" i="10"/>
  <c r="I58" i="10"/>
  <c r="N57" i="10"/>
  <c r="L57" i="10"/>
  <c r="J57" i="10"/>
  <c r="I57" i="10"/>
  <c r="N56" i="10"/>
  <c r="L56" i="10"/>
  <c r="J56" i="10"/>
  <c r="I56" i="10"/>
  <c r="N55" i="10"/>
  <c r="L55" i="10"/>
  <c r="J55" i="10"/>
  <c r="I55" i="10"/>
  <c r="N54" i="10"/>
  <c r="L54" i="10"/>
  <c r="J54" i="10"/>
  <c r="I54" i="10"/>
  <c r="N53" i="10"/>
  <c r="L53" i="10"/>
  <c r="J53" i="10"/>
  <c r="I53" i="10"/>
  <c r="N52" i="10"/>
  <c r="L52" i="10"/>
  <c r="J52" i="10"/>
  <c r="I52" i="10"/>
  <c r="N51" i="10"/>
  <c r="L51" i="10"/>
  <c r="J51" i="10"/>
  <c r="I51" i="10"/>
  <c r="N50" i="10"/>
  <c r="L50" i="10"/>
  <c r="J50" i="10"/>
  <c r="I50" i="10"/>
  <c r="N49" i="10"/>
  <c r="L49" i="10"/>
  <c r="J49" i="10"/>
  <c r="I49" i="10"/>
  <c r="N48" i="10"/>
  <c r="L48" i="10"/>
  <c r="J48" i="10"/>
  <c r="I48" i="10"/>
  <c r="N47" i="10"/>
  <c r="L47" i="10"/>
  <c r="J47" i="10"/>
  <c r="I47" i="10"/>
  <c r="N46" i="10"/>
  <c r="L46" i="10"/>
  <c r="J46" i="10"/>
  <c r="I46" i="10"/>
  <c r="N45" i="10"/>
  <c r="L45" i="10"/>
  <c r="J45" i="10"/>
  <c r="I45" i="10"/>
  <c r="N44" i="10"/>
  <c r="L44" i="10"/>
  <c r="J44" i="10"/>
  <c r="I44" i="10"/>
  <c r="N43" i="10"/>
  <c r="L43" i="10"/>
  <c r="J43" i="10"/>
  <c r="I43" i="10"/>
  <c r="N42" i="10"/>
  <c r="L42" i="10"/>
  <c r="J42" i="10"/>
  <c r="I42" i="10"/>
  <c r="N41" i="10"/>
  <c r="L41" i="10"/>
  <c r="J41" i="10"/>
  <c r="I41" i="10"/>
  <c r="N40" i="10"/>
  <c r="L40" i="10"/>
  <c r="J40" i="10"/>
  <c r="I40" i="10"/>
  <c r="N39" i="10"/>
  <c r="L39" i="10"/>
  <c r="J39" i="10"/>
  <c r="I39" i="10"/>
  <c r="N38" i="10"/>
  <c r="L38" i="10"/>
  <c r="J38" i="10"/>
  <c r="I38" i="10"/>
  <c r="N37" i="10"/>
  <c r="L37" i="10"/>
  <c r="J37" i="10"/>
  <c r="I37" i="10"/>
  <c r="N36" i="10"/>
  <c r="L36" i="10"/>
  <c r="J36" i="10"/>
  <c r="I36" i="10"/>
  <c r="N35" i="10"/>
  <c r="L35" i="10"/>
  <c r="J35" i="10"/>
  <c r="I35" i="10"/>
  <c r="N34" i="10"/>
  <c r="L34" i="10"/>
  <c r="J34" i="10"/>
  <c r="I34" i="10"/>
  <c r="N33" i="10"/>
  <c r="L33" i="10"/>
  <c r="J33" i="10"/>
  <c r="I33" i="10"/>
  <c r="N32" i="10"/>
  <c r="L32" i="10"/>
  <c r="J32" i="10"/>
  <c r="I32" i="10"/>
  <c r="N31" i="10"/>
  <c r="L31" i="10"/>
  <c r="J31" i="10"/>
  <c r="I31" i="10"/>
  <c r="N30" i="10"/>
  <c r="L30" i="10"/>
  <c r="J30" i="10"/>
  <c r="I30" i="10"/>
  <c r="N29" i="10"/>
  <c r="L29" i="10"/>
  <c r="J29" i="10"/>
  <c r="I29" i="10"/>
  <c r="N28" i="10"/>
  <c r="L28" i="10"/>
  <c r="J28" i="10"/>
  <c r="I28" i="10"/>
  <c r="N27" i="10"/>
  <c r="L27" i="10"/>
  <c r="J27" i="10"/>
  <c r="I27" i="10"/>
  <c r="N26" i="10"/>
  <c r="L26" i="10"/>
  <c r="J26" i="10"/>
  <c r="I26" i="10"/>
  <c r="N25" i="10"/>
  <c r="L25" i="10"/>
  <c r="J25" i="10"/>
  <c r="I25" i="10"/>
  <c r="N24" i="10"/>
  <c r="L24" i="10"/>
  <c r="J24" i="10"/>
  <c r="I24" i="10"/>
  <c r="N23" i="10"/>
  <c r="L23" i="10"/>
  <c r="J23" i="10"/>
  <c r="I23" i="10"/>
  <c r="N22" i="10"/>
  <c r="L22" i="10"/>
  <c r="J22" i="10"/>
  <c r="I22" i="10"/>
  <c r="N21" i="10"/>
  <c r="L21" i="10"/>
  <c r="J21" i="10"/>
  <c r="I21" i="10"/>
  <c r="N20" i="10"/>
  <c r="L20" i="10"/>
  <c r="J20" i="10"/>
  <c r="I20" i="10"/>
  <c r="N19" i="10"/>
  <c r="L19" i="10"/>
  <c r="J19" i="10"/>
  <c r="I19" i="10"/>
  <c r="N18" i="10"/>
  <c r="L18" i="10"/>
  <c r="J18" i="10"/>
  <c r="I18" i="10"/>
  <c r="N17" i="10"/>
  <c r="L17" i="10"/>
  <c r="J17" i="10"/>
  <c r="I17" i="10"/>
  <c r="N16" i="10"/>
  <c r="L16" i="10"/>
  <c r="J16" i="10"/>
  <c r="I16" i="10"/>
  <c r="N15" i="10"/>
  <c r="L15" i="10"/>
  <c r="J15" i="10"/>
  <c r="I15" i="10"/>
  <c r="N14" i="10"/>
  <c r="L14" i="10"/>
  <c r="J14" i="10"/>
  <c r="I14" i="10"/>
  <c r="N13" i="10"/>
  <c r="L13" i="10"/>
  <c r="J13" i="10"/>
  <c r="I13" i="10"/>
  <c r="N12" i="10"/>
  <c r="L12" i="10"/>
  <c r="J12" i="10"/>
  <c r="I12" i="10"/>
  <c r="N11" i="10"/>
  <c r="L11" i="10"/>
  <c r="J11" i="10"/>
  <c r="I11" i="10"/>
  <c r="N10" i="10"/>
  <c r="L10" i="10"/>
  <c r="J10" i="10"/>
  <c r="I10" i="10"/>
  <c r="N9" i="10"/>
  <c r="L9" i="10"/>
  <c r="J9" i="10"/>
  <c r="I9" i="10"/>
  <c r="N8" i="10"/>
  <c r="L8" i="10"/>
  <c r="J8" i="10"/>
  <c r="I8" i="10"/>
  <c r="N7" i="10"/>
  <c r="L7" i="10"/>
  <c r="J7" i="10"/>
  <c r="I7" i="10"/>
  <c r="N6" i="10"/>
  <c r="L6" i="10"/>
  <c r="J6" i="10"/>
  <c r="I6" i="10"/>
  <c r="N5" i="10"/>
  <c r="L5" i="10"/>
  <c r="J5" i="10"/>
  <c r="I5" i="10"/>
  <c r="N4" i="10"/>
  <c r="L4" i="10"/>
  <c r="J4" i="10"/>
  <c r="I4" i="10"/>
  <c r="N3" i="10"/>
  <c r="L3" i="10"/>
  <c r="J3" i="10"/>
  <c r="I3" i="10"/>
  <c r="N2" i="10"/>
  <c r="L2" i="10"/>
  <c r="J2" i="10"/>
  <c r="I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9" i="10"/>
  <c r="F8" i="10"/>
  <c r="F7" i="10"/>
  <c r="F6" i="10"/>
  <c r="F5" i="10"/>
  <c r="F4" i="10"/>
  <c r="F3" i="10"/>
  <c r="F2" i="10"/>
  <c r="N462" i="19"/>
  <c r="M151" i="10" s="1"/>
  <c r="H461" i="19"/>
  <c r="B151" i="10" s="1"/>
  <c r="N458" i="19"/>
  <c r="K150" i="10" s="1"/>
  <c r="H458" i="19"/>
  <c r="B150" i="10" s="1"/>
  <c r="N457" i="19"/>
  <c r="O149" i="10" s="1"/>
  <c r="H455" i="19"/>
  <c r="B149" i="10" s="1"/>
  <c r="N453" i="19"/>
  <c r="M148" i="10" s="1"/>
  <c r="N452" i="19"/>
  <c r="K148" i="10" s="1"/>
  <c r="H452" i="19"/>
  <c r="B148" i="10" s="1"/>
  <c r="H449" i="19"/>
  <c r="B147" i="10" s="1"/>
  <c r="N447" i="19"/>
  <c r="M146" i="10" s="1"/>
  <c r="N446" i="19"/>
  <c r="K146" i="10" s="1"/>
  <c r="H446" i="19"/>
  <c r="B146" i="10" s="1"/>
  <c r="N445" i="19"/>
  <c r="O145" i="10" s="1"/>
  <c r="H443" i="19"/>
  <c r="B145" i="10" s="1"/>
  <c r="N441" i="19"/>
  <c r="M144" i="10" s="1"/>
  <c r="H440" i="19"/>
  <c r="B144" i="10" s="1"/>
  <c r="N439" i="19"/>
  <c r="O143" i="10" s="1"/>
  <c r="N438" i="19"/>
  <c r="M143" i="10" s="1"/>
  <c r="H437" i="19"/>
  <c r="B143" i="10" s="1"/>
  <c r="N434" i="19"/>
  <c r="K142" i="10" s="1"/>
  <c r="H434" i="19"/>
  <c r="B142" i="10" s="1"/>
  <c r="H431" i="19"/>
  <c r="B141" i="10" s="1"/>
  <c r="N429" i="19"/>
  <c r="M140" i="10" s="1"/>
  <c r="N428" i="19"/>
  <c r="K140" i="10" s="1"/>
  <c r="H428" i="19"/>
  <c r="B140" i="10" s="1"/>
  <c r="H425" i="19"/>
  <c r="B139" i="10" s="1"/>
  <c r="N423" i="19"/>
  <c r="M138" i="10" s="1"/>
  <c r="H422" i="19"/>
  <c r="B138" i="10" s="1"/>
  <c r="N421" i="19"/>
  <c r="O137" i="10" s="1"/>
  <c r="H419" i="19"/>
  <c r="B137" i="10" s="1"/>
  <c r="H416" i="19"/>
  <c r="B136" i="10" s="1"/>
  <c r="N415" i="19"/>
  <c r="O135" i="10" s="1"/>
  <c r="N414" i="19"/>
  <c r="M135" i="10" s="1"/>
  <c r="H413" i="19"/>
  <c r="B135" i="10" s="1"/>
  <c r="N411" i="19"/>
  <c r="M134" i="10" s="1"/>
  <c r="N410" i="19"/>
  <c r="K134" i="10" s="1"/>
  <c r="H410" i="19"/>
  <c r="B134" i="10" s="1"/>
  <c r="N409" i="19"/>
  <c r="O133" i="10" s="1"/>
  <c r="H407" i="19"/>
  <c r="B133" i="10" s="1"/>
  <c r="N405" i="19"/>
  <c r="M132" i="10" s="1"/>
  <c r="H404" i="19"/>
  <c r="B132" i="10" s="1"/>
  <c r="N403" i="19"/>
  <c r="O131" i="10" s="1"/>
  <c r="H401" i="19"/>
  <c r="B131" i="10" s="1"/>
  <c r="N398" i="19"/>
  <c r="K130" i="10" s="1"/>
  <c r="H398" i="19"/>
  <c r="B130" i="10" s="1"/>
  <c r="N397" i="19"/>
  <c r="O129" i="10" s="1"/>
  <c r="H395" i="19"/>
  <c r="B129" i="10" s="1"/>
  <c r="N393" i="19"/>
  <c r="M128" i="10" s="1"/>
  <c r="N392" i="19"/>
  <c r="K128" i="10" s="1"/>
  <c r="H392" i="19"/>
  <c r="B128" i="10" s="1"/>
  <c r="N390" i="19"/>
  <c r="M127" i="10" s="1"/>
  <c r="H389" i="19"/>
  <c r="B127" i="10" s="1"/>
  <c r="N387" i="19"/>
  <c r="M126" i="10" s="1"/>
  <c r="H386" i="19"/>
  <c r="B126" i="10" s="1"/>
  <c r="N385" i="19"/>
  <c r="O125" i="10" s="1"/>
  <c r="H383" i="19"/>
  <c r="B125" i="10" s="1"/>
  <c r="H380" i="19"/>
  <c r="B124" i="10" s="1"/>
  <c r="N379" i="19"/>
  <c r="O123" i="10" s="1"/>
  <c r="H377" i="19"/>
  <c r="B123" i="10" s="1"/>
  <c r="N374" i="19"/>
  <c r="K122" i="10" s="1"/>
  <c r="H374" i="19"/>
  <c r="B122" i="10" s="1"/>
  <c r="H371" i="19"/>
  <c r="B121" i="10" s="1"/>
  <c r="N369" i="19"/>
  <c r="M120" i="10" s="1"/>
  <c r="N368" i="19"/>
  <c r="K120" i="10" s="1"/>
  <c r="H368" i="19"/>
  <c r="B120" i="10" s="1"/>
  <c r="N366" i="19"/>
  <c r="M119" i="10" s="1"/>
  <c r="H365" i="19"/>
  <c r="B119" i="10" s="1"/>
  <c r="N362" i="19"/>
  <c r="K118" i="10" s="1"/>
  <c r="H362" i="19"/>
  <c r="B118" i="10" s="1"/>
  <c r="N361" i="19"/>
  <c r="O117" i="10" s="1"/>
  <c r="H359" i="19"/>
  <c r="B117" i="10" s="1"/>
  <c r="N357" i="19"/>
  <c r="M116" i="10" s="1"/>
  <c r="N356" i="19"/>
  <c r="K116" i="10" s="1"/>
  <c r="H356" i="19"/>
  <c r="B116" i="10" s="1"/>
  <c r="H353" i="19"/>
  <c r="B115" i="10" s="1"/>
  <c r="N351" i="19"/>
  <c r="M114" i="10" s="1"/>
  <c r="N350" i="19"/>
  <c r="K114" i="10" s="1"/>
  <c r="H350" i="19"/>
  <c r="B114" i="10" s="1"/>
  <c r="N349" i="19"/>
  <c r="O113" i="10" s="1"/>
  <c r="H347" i="19"/>
  <c r="B113" i="10" s="1"/>
  <c r="N345" i="19"/>
  <c r="M112" i="10" s="1"/>
  <c r="H344" i="19"/>
  <c r="B112" i="10" s="1"/>
  <c r="N343" i="19"/>
  <c r="O111" i="10" s="1"/>
  <c r="N342" i="19"/>
  <c r="M111" i="10" s="1"/>
  <c r="H341" i="19"/>
  <c r="B111" i="10" s="1"/>
  <c r="N338" i="19"/>
  <c r="K110" i="10" s="1"/>
  <c r="H338" i="19"/>
  <c r="B110" i="10" s="1"/>
  <c r="H335" i="19"/>
  <c r="B109" i="10" s="1"/>
  <c r="N333" i="19"/>
  <c r="M108" i="10" s="1"/>
  <c r="N332" i="19"/>
  <c r="K108" i="10" s="1"/>
  <c r="H332" i="19"/>
  <c r="B108" i="10" s="1"/>
  <c r="H329" i="19"/>
  <c r="B107" i="10" s="1"/>
  <c r="N327" i="19"/>
  <c r="M106" i="10" s="1"/>
  <c r="H326" i="19"/>
  <c r="B106" i="10" s="1"/>
  <c r="N325" i="19"/>
  <c r="O105" i="10" s="1"/>
  <c r="H323" i="19"/>
  <c r="B105" i="10" s="1"/>
  <c r="H320" i="19"/>
  <c r="B104" i="10" s="1"/>
  <c r="N319" i="19"/>
  <c r="O103" i="10" s="1"/>
  <c r="N318" i="19"/>
  <c r="M103" i="10" s="1"/>
  <c r="H317" i="19"/>
  <c r="B103" i="10" s="1"/>
  <c r="N315" i="19"/>
  <c r="M102" i="10" s="1"/>
  <c r="N314" i="19"/>
  <c r="K102" i="10" s="1"/>
  <c r="H314" i="19"/>
  <c r="B102" i="10" s="1"/>
  <c r="N313" i="19"/>
  <c r="O101" i="10" s="1"/>
  <c r="H311" i="19"/>
  <c r="B101" i="10" s="1"/>
  <c r="N309" i="19"/>
  <c r="M100" i="10" s="1"/>
  <c r="H308" i="19"/>
  <c r="B100" i="10" s="1"/>
  <c r="N307" i="19"/>
  <c r="O99" i="10" s="1"/>
  <c r="H305" i="19"/>
  <c r="B99" i="10" s="1"/>
  <c r="N302" i="19"/>
  <c r="K98" i="10" s="1"/>
  <c r="H302" i="19"/>
  <c r="B98" i="10" s="1"/>
  <c r="N301" i="19"/>
  <c r="O97" i="10" s="1"/>
  <c r="H299" i="19"/>
  <c r="B97" i="10" s="1"/>
  <c r="N297" i="19"/>
  <c r="M96" i="10" s="1"/>
  <c r="N296" i="19"/>
  <c r="K96" i="10" s="1"/>
  <c r="H296" i="19"/>
  <c r="B96" i="10" s="1"/>
  <c r="N294" i="19"/>
  <c r="M95" i="10" s="1"/>
  <c r="H293" i="19"/>
  <c r="B95" i="10" s="1"/>
  <c r="N291" i="19"/>
  <c r="M94" i="10" s="1"/>
  <c r="H290" i="19"/>
  <c r="B94" i="10" s="1"/>
  <c r="N289" i="19"/>
  <c r="O93" i="10" s="1"/>
  <c r="H287" i="19"/>
  <c r="B93" i="10" s="1"/>
  <c r="H284" i="19"/>
  <c r="B92" i="10" s="1"/>
  <c r="N283" i="19"/>
  <c r="O91" i="10" s="1"/>
  <c r="H281" i="19"/>
  <c r="B91" i="10" s="1"/>
  <c r="N278" i="19"/>
  <c r="K90" i="10" s="1"/>
  <c r="H278" i="19"/>
  <c r="B90" i="10" s="1"/>
  <c r="H275" i="19"/>
  <c r="B89" i="10" s="1"/>
  <c r="N273" i="19"/>
  <c r="M88" i="10" s="1"/>
  <c r="N272" i="19"/>
  <c r="K88" i="10" s="1"/>
  <c r="H272" i="19"/>
  <c r="B88" i="10" s="1"/>
  <c r="N270" i="19"/>
  <c r="M87" i="10" s="1"/>
  <c r="H269" i="19"/>
  <c r="B87" i="10" s="1"/>
  <c r="N266" i="19"/>
  <c r="K86" i="10" s="1"/>
  <c r="H266" i="19"/>
  <c r="B86" i="10" s="1"/>
  <c r="N265" i="19"/>
  <c r="O85" i="10" s="1"/>
  <c r="H263" i="19"/>
  <c r="B85" i="10" s="1"/>
  <c r="N261" i="19"/>
  <c r="M84" i="10" s="1"/>
  <c r="N260" i="19"/>
  <c r="K84" i="10" s="1"/>
  <c r="H260" i="19"/>
  <c r="B84" i="10" s="1"/>
  <c r="H257" i="19"/>
  <c r="B83" i="10" s="1"/>
  <c r="N255" i="19"/>
  <c r="M82" i="10" s="1"/>
  <c r="N254" i="19"/>
  <c r="K82" i="10" s="1"/>
  <c r="H254" i="19"/>
  <c r="B82" i="10" s="1"/>
  <c r="N253" i="19"/>
  <c r="O81" i="10" s="1"/>
  <c r="H251" i="19"/>
  <c r="B81" i="10" s="1"/>
  <c r="N249" i="19"/>
  <c r="M80" i="10" s="1"/>
  <c r="H248" i="19"/>
  <c r="B80" i="10" s="1"/>
  <c r="N247" i="19"/>
  <c r="O79" i="10" s="1"/>
  <c r="N246" i="19"/>
  <c r="M79" i="10" s="1"/>
  <c r="H245" i="19"/>
  <c r="B79" i="10" s="1"/>
  <c r="N242" i="19"/>
  <c r="K78" i="10" s="1"/>
  <c r="H242" i="19"/>
  <c r="B78" i="10" s="1"/>
  <c r="H239" i="19"/>
  <c r="B77" i="10" s="1"/>
  <c r="N237" i="19"/>
  <c r="M76" i="10" s="1"/>
  <c r="N236" i="19"/>
  <c r="K76" i="10" s="1"/>
  <c r="H236" i="19"/>
  <c r="B76" i="10" s="1"/>
  <c r="H233" i="19"/>
  <c r="B75" i="10" s="1"/>
  <c r="N231" i="19"/>
  <c r="M74" i="10" s="1"/>
  <c r="H230" i="19"/>
  <c r="B74" i="10" s="1"/>
  <c r="N229" i="19"/>
  <c r="O73" i="10" s="1"/>
  <c r="H227" i="19"/>
  <c r="B73" i="10" s="1"/>
  <c r="H224" i="19"/>
  <c r="B72" i="10" s="1"/>
  <c r="N223" i="19"/>
  <c r="O71" i="10" s="1"/>
  <c r="N222" i="19"/>
  <c r="M71" i="10" s="1"/>
  <c r="H221" i="19"/>
  <c r="B71" i="10" s="1"/>
  <c r="N219" i="19"/>
  <c r="M70" i="10" s="1"/>
  <c r="N218" i="19"/>
  <c r="K70" i="10" s="1"/>
  <c r="H218" i="19"/>
  <c r="B70" i="10" s="1"/>
  <c r="N217" i="19"/>
  <c r="O69" i="10" s="1"/>
  <c r="H215" i="19"/>
  <c r="B69" i="10" s="1"/>
  <c r="N213" i="19"/>
  <c r="M68" i="10" s="1"/>
  <c r="H212" i="19"/>
  <c r="B68" i="10" s="1"/>
  <c r="N211" i="19"/>
  <c r="O67" i="10" s="1"/>
  <c r="H209" i="19"/>
  <c r="B67" i="10" s="1"/>
  <c r="N206" i="19"/>
  <c r="K66" i="10" s="1"/>
  <c r="H206" i="19"/>
  <c r="B66" i="10" s="1"/>
  <c r="N205" i="19"/>
  <c r="O65" i="10" s="1"/>
  <c r="H203" i="19"/>
  <c r="B65" i="10" s="1"/>
  <c r="N201" i="19"/>
  <c r="M64" i="10" s="1"/>
  <c r="N200" i="19"/>
  <c r="K64" i="10" s="1"/>
  <c r="H200" i="19"/>
  <c r="B64" i="10" s="1"/>
  <c r="N198" i="19"/>
  <c r="M63" i="10" s="1"/>
  <c r="H197" i="19"/>
  <c r="B63" i="10" s="1"/>
  <c r="N195" i="19"/>
  <c r="M62" i="10" s="1"/>
  <c r="H194" i="19"/>
  <c r="B62" i="10" s="1"/>
  <c r="N193" i="19"/>
  <c r="O61" i="10" s="1"/>
  <c r="H191" i="19"/>
  <c r="B61" i="10" s="1"/>
  <c r="H188" i="19"/>
  <c r="B60" i="10" s="1"/>
  <c r="N187" i="19"/>
  <c r="O59" i="10" s="1"/>
  <c r="H185" i="19"/>
  <c r="B59" i="10" s="1"/>
  <c r="N182" i="19"/>
  <c r="K58" i="10" s="1"/>
  <c r="H182" i="19"/>
  <c r="B58" i="10" s="1"/>
  <c r="H179" i="19"/>
  <c r="B57" i="10" s="1"/>
  <c r="N177" i="19"/>
  <c r="M56" i="10" s="1"/>
  <c r="N176" i="19"/>
  <c r="K56" i="10" s="1"/>
  <c r="H176" i="19"/>
  <c r="B56" i="10" s="1"/>
  <c r="N174" i="19"/>
  <c r="M55" i="10" s="1"/>
  <c r="H173" i="19"/>
  <c r="B55" i="10" s="1"/>
  <c r="N170" i="19"/>
  <c r="K54" i="10" s="1"/>
  <c r="H170" i="19"/>
  <c r="B54" i="10" s="1"/>
  <c r="N169" i="19"/>
  <c r="O53" i="10" s="1"/>
  <c r="H167" i="19"/>
  <c r="B53" i="10" s="1"/>
  <c r="N165" i="19"/>
  <c r="M52" i="10" s="1"/>
  <c r="N164" i="19"/>
  <c r="K52" i="10" s="1"/>
  <c r="H164" i="19"/>
  <c r="B52" i="10" s="1"/>
  <c r="H161" i="19"/>
  <c r="B51" i="10" s="1"/>
  <c r="N159" i="19"/>
  <c r="M50" i="10" s="1"/>
  <c r="N158" i="19"/>
  <c r="K50" i="10" s="1"/>
  <c r="H158" i="19"/>
  <c r="B50" i="10" s="1"/>
  <c r="N157" i="19"/>
  <c r="O49" i="10" s="1"/>
  <c r="H155" i="19"/>
  <c r="B49" i="10" s="1"/>
  <c r="N153" i="19"/>
  <c r="M48" i="10" s="1"/>
  <c r="H152" i="19"/>
  <c r="B48" i="10" s="1"/>
  <c r="N151" i="19"/>
  <c r="O47" i="10" s="1"/>
  <c r="N150" i="19"/>
  <c r="M47" i="10" s="1"/>
  <c r="H149" i="19"/>
  <c r="B47" i="10" s="1"/>
  <c r="N146" i="19"/>
  <c r="K46" i="10" s="1"/>
  <c r="H146" i="19"/>
  <c r="B46" i="10" s="1"/>
  <c r="H143" i="19"/>
  <c r="B45" i="10" s="1"/>
  <c r="N141" i="19"/>
  <c r="M44" i="10" s="1"/>
  <c r="N140" i="19"/>
  <c r="K44" i="10" s="1"/>
  <c r="H140" i="19"/>
  <c r="B44" i="10" s="1"/>
  <c r="H137" i="19"/>
  <c r="B43" i="10" s="1"/>
  <c r="N135" i="19"/>
  <c r="M42" i="10" s="1"/>
  <c r="H134" i="19"/>
  <c r="B42" i="10" s="1"/>
  <c r="N133" i="19"/>
  <c r="O41" i="10" s="1"/>
  <c r="H131" i="19"/>
  <c r="B41" i="10" s="1"/>
  <c r="H128" i="19"/>
  <c r="B40" i="10" s="1"/>
  <c r="N127" i="19"/>
  <c r="O39" i="10" s="1"/>
  <c r="N126" i="19"/>
  <c r="M39" i="10" s="1"/>
  <c r="H125" i="19"/>
  <c r="B39" i="10" s="1"/>
  <c r="N123" i="19"/>
  <c r="M38" i="10" s="1"/>
  <c r="N122" i="19"/>
  <c r="K38" i="10" s="1"/>
  <c r="H122" i="19"/>
  <c r="B38" i="10" s="1"/>
  <c r="N121" i="19"/>
  <c r="O37" i="10" s="1"/>
  <c r="H119" i="19"/>
  <c r="B37" i="10" s="1"/>
  <c r="N117" i="19"/>
  <c r="M36" i="10" s="1"/>
  <c r="H116" i="19"/>
  <c r="B36" i="10" s="1"/>
  <c r="N115" i="19"/>
  <c r="O35" i="10" s="1"/>
  <c r="H113" i="19"/>
  <c r="B35" i="10" s="1"/>
  <c r="N110" i="19"/>
  <c r="K34" i="10" s="1"/>
  <c r="H110" i="19"/>
  <c r="B34" i="10" s="1"/>
  <c r="N109" i="19"/>
  <c r="O33" i="10" s="1"/>
  <c r="H107" i="19"/>
  <c r="B33" i="10" s="1"/>
  <c r="N105" i="19"/>
  <c r="M32" i="10" s="1"/>
  <c r="N104" i="19"/>
  <c r="K32" i="10" s="1"/>
  <c r="H104" i="19"/>
  <c r="B32" i="10" s="1"/>
  <c r="N102" i="19"/>
  <c r="M31" i="10" s="1"/>
  <c r="H101" i="19"/>
  <c r="B31" i="10" s="1"/>
  <c r="N99" i="19"/>
  <c r="M30" i="10" s="1"/>
  <c r="H98" i="19"/>
  <c r="B30" i="10" s="1"/>
  <c r="N97" i="19"/>
  <c r="O29" i="10" s="1"/>
  <c r="H95" i="19"/>
  <c r="B29" i="10" s="1"/>
  <c r="H92" i="19"/>
  <c r="B28" i="10" s="1"/>
  <c r="N91" i="19"/>
  <c r="O27" i="10" s="1"/>
  <c r="H89" i="19"/>
  <c r="B27" i="10" s="1"/>
  <c r="N86" i="19"/>
  <c r="K26" i="10" s="1"/>
  <c r="H86" i="19"/>
  <c r="B26" i="10" s="1"/>
  <c r="H83" i="19"/>
  <c r="B25" i="10" s="1"/>
  <c r="N81" i="19"/>
  <c r="M24" i="10" s="1"/>
  <c r="N80" i="19"/>
  <c r="K24" i="10" s="1"/>
  <c r="H80" i="19"/>
  <c r="B24" i="10" s="1"/>
  <c r="N78" i="19"/>
  <c r="M23" i="10" s="1"/>
  <c r="H77" i="19"/>
  <c r="B23" i="10" s="1"/>
  <c r="N74" i="19"/>
  <c r="K22" i="10" s="1"/>
  <c r="H74" i="19"/>
  <c r="B22" i="10" s="1"/>
  <c r="N73" i="19"/>
  <c r="O21" i="10" s="1"/>
  <c r="H71" i="19"/>
  <c r="B21" i="10" s="1"/>
  <c r="N69" i="19"/>
  <c r="M20" i="10" s="1"/>
  <c r="N68" i="19"/>
  <c r="K20" i="10" s="1"/>
  <c r="H68" i="19"/>
  <c r="B20" i="10" s="1"/>
  <c r="H65" i="19"/>
  <c r="B19" i="10" s="1"/>
  <c r="N63" i="19"/>
  <c r="M18" i="10" s="1"/>
  <c r="N62" i="19"/>
  <c r="K18" i="10" s="1"/>
  <c r="H62" i="19"/>
  <c r="B18" i="10" s="1"/>
  <c r="N61" i="19"/>
  <c r="O17" i="10" s="1"/>
  <c r="H59" i="19"/>
  <c r="B17" i="10" s="1"/>
  <c r="N57" i="19"/>
  <c r="M16" i="10" s="1"/>
  <c r="H56" i="19"/>
  <c r="B16" i="10" s="1"/>
  <c r="N55" i="19"/>
  <c r="O15" i="10" s="1"/>
  <c r="N54" i="19"/>
  <c r="M15" i="10" s="1"/>
  <c r="H53" i="19"/>
  <c r="B15" i="10" s="1"/>
  <c r="N50" i="19"/>
  <c r="K14" i="10" s="1"/>
  <c r="H50" i="19"/>
  <c r="B14" i="10" s="1"/>
  <c r="H47" i="19"/>
  <c r="B13" i="10" s="1"/>
  <c r="N45" i="19"/>
  <c r="M12" i="10" s="1"/>
  <c r="N44" i="19"/>
  <c r="K12" i="10" s="1"/>
  <c r="H44" i="19"/>
  <c r="B12" i="10" s="1"/>
  <c r="H41" i="19"/>
  <c r="B11" i="10" s="1"/>
  <c r="N39" i="19"/>
  <c r="M10" i="10" s="1"/>
  <c r="H38" i="19"/>
  <c r="B10" i="10" s="1"/>
  <c r="N37" i="19"/>
  <c r="O9" i="10" s="1"/>
  <c r="H35" i="19"/>
  <c r="B9" i="10" s="1"/>
  <c r="H32" i="19"/>
  <c r="B8" i="10" s="1"/>
  <c r="N31" i="19"/>
  <c r="O7" i="10" s="1"/>
  <c r="H29" i="19"/>
  <c r="B7" i="10" s="1"/>
  <c r="N26" i="19"/>
  <c r="K6" i="10" s="1"/>
  <c r="H26" i="19"/>
  <c r="B6" i="10" s="1"/>
  <c r="H23" i="19"/>
  <c r="B5" i="10" s="1"/>
  <c r="N21" i="19"/>
  <c r="M4" i="10" s="1"/>
  <c r="N20" i="19"/>
  <c r="K4" i="10" s="1"/>
  <c r="H20" i="19"/>
  <c r="B4" i="10" s="1"/>
  <c r="H17" i="19"/>
  <c r="B3" i="10" s="1"/>
  <c r="N15" i="19"/>
  <c r="M2" i="10" s="1"/>
  <c r="H14" i="19"/>
  <c r="B2" i="10" s="1"/>
  <c r="V12" i="19"/>
  <c r="M9" i="19"/>
  <c r="D9" i="19"/>
  <c r="R7" i="19"/>
  <c r="M7" i="19"/>
  <c r="D7" i="19"/>
  <c r="M5" i="19"/>
  <c r="D5" i="19"/>
  <c r="C151" i="10" l="1"/>
  <c r="C7" i="10"/>
  <c r="C9" i="10"/>
  <c r="C11" i="10"/>
  <c r="C13" i="10"/>
  <c r="C15" i="10"/>
  <c r="C17" i="10"/>
  <c r="C19" i="10"/>
  <c r="C21" i="10"/>
  <c r="C23" i="10"/>
  <c r="C25" i="10"/>
  <c r="C27" i="10"/>
  <c r="C29" i="10"/>
  <c r="C31" i="10"/>
  <c r="C33" i="10"/>
  <c r="C35" i="10"/>
  <c r="C37" i="10"/>
  <c r="C39" i="10"/>
  <c r="C41" i="10"/>
  <c r="C43" i="10"/>
  <c r="C45" i="10"/>
  <c r="C47" i="10"/>
  <c r="C49" i="10"/>
  <c r="C51" i="10"/>
  <c r="C53" i="10"/>
  <c r="C55" i="10"/>
  <c r="C57" i="10"/>
  <c r="C59" i="10"/>
  <c r="C61" i="10"/>
  <c r="C63" i="10"/>
  <c r="C65" i="10"/>
  <c r="C67" i="10"/>
  <c r="C69" i="10"/>
  <c r="C71" i="10"/>
  <c r="C73" i="10"/>
  <c r="C75" i="10"/>
  <c r="C77" i="10"/>
  <c r="C79" i="10"/>
  <c r="C81" i="10"/>
  <c r="C83" i="10"/>
  <c r="C85" i="10"/>
  <c r="C87" i="10"/>
  <c r="C89" i="10"/>
  <c r="C91" i="10"/>
  <c r="C93" i="10"/>
  <c r="C95" i="10"/>
  <c r="C97" i="10"/>
  <c r="C99" i="10"/>
  <c r="C101" i="10"/>
  <c r="C103" i="10"/>
  <c r="C105" i="10"/>
  <c r="C107" i="10"/>
  <c r="C109" i="10"/>
  <c r="C111" i="10"/>
  <c r="C113" i="10"/>
  <c r="C115" i="10"/>
  <c r="C117" i="10"/>
  <c r="C119" i="10"/>
  <c r="C121" i="10"/>
  <c r="C123" i="10"/>
  <c r="C125" i="10"/>
  <c r="C127" i="10"/>
  <c r="C129" i="10"/>
  <c r="C131" i="10"/>
  <c r="C133" i="10"/>
  <c r="C135" i="10"/>
  <c r="C137" i="10"/>
  <c r="C139" i="10"/>
  <c r="C141" i="10"/>
  <c r="C143" i="10"/>
  <c r="C145" i="10"/>
  <c r="C147" i="10"/>
  <c r="C149" i="10"/>
  <c r="D9" i="10"/>
  <c r="C22" i="10"/>
  <c r="C38" i="10"/>
  <c r="C54" i="10"/>
  <c r="C80" i="10"/>
  <c r="C100" i="10"/>
  <c r="C144" i="10"/>
  <c r="C12" i="10"/>
  <c r="C14" i="10"/>
  <c r="C16" i="10"/>
  <c r="C20" i="10"/>
  <c r="C24" i="10"/>
  <c r="C28" i="10"/>
  <c r="C30" i="10"/>
  <c r="C32" i="10"/>
  <c r="C36" i="10"/>
  <c r="C40" i="10"/>
  <c r="C44" i="10"/>
  <c r="C46" i="10"/>
  <c r="C48" i="10"/>
  <c r="C52" i="10"/>
  <c r="C56" i="10"/>
  <c r="C60" i="10"/>
  <c r="C62" i="10"/>
  <c r="C64" i="10"/>
  <c r="C68" i="10"/>
  <c r="C72" i="10"/>
  <c r="C76" i="10"/>
  <c r="C84" i="10"/>
  <c r="C88" i="10"/>
  <c r="C92" i="10"/>
  <c r="C96" i="10"/>
  <c r="C104" i="10"/>
  <c r="C108" i="10"/>
  <c r="C112" i="10"/>
  <c r="C116" i="10"/>
  <c r="C120" i="10"/>
  <c r="C124" i="10"/>
  <c r="C128" i="10"/>
  <c r="C132" i="10"/>
  <c r="C136" i="10"/>
  <c r="C140" i="10"/>
  <c r="C148" i="10"/>
  <c r="G44" i="19"/>
  <c r="H12" i="10" s="1"/>
  <c r="G260" i="19"/>
  <c r="H84" i="10" s="1"/>
  <c r="G284" i="19"/>
  <c r="H92" i="10" s="1"/>
  <c r="G356" i="19"/>
  <c r="H116" i="10" s="1"/>
  <c r="G368" i="19"/>
  <c r="H120" i="10" s="1"/>
  <c r="G416" i="19"/>
  <c r="H136" i="10" s="1"/>
  <c r="G428" i="19"/>
  <c r="H140" i="10" s="1"/>
  <c r="G440" i="19"/>
  <c r="H144" i="10" s="1"/>
  <c r="G41" i="19"/>
  <c r="H11" i="10" s="1"/>
  <c r="G53" i="19"/>
  <c r="H15" i="10" s="1"/>
  <c r="G65" i="19"/>
  <c r="H19" i="10" s="1"/>
  <c r="G77" i="19"/>
  <c r="H23" i="10" s="1"/>
  <c r="G89" i="19"/>
  <c r="H27" i="10" s="1"/>
  <c r="G101" i="19"/>
  <c r="H31" i="10" s="1"/>
  <c r="G113" i="19"/>
  <c r="H35" i="10" s="1"/>
  <c r="G125" i="19"/>
  <c r="H39" i="10" s="1"/>
  <c r="G137" i="19"/>
  <c r="H43" i="10" s="1"/>
  <c r="G149" i="19"/>
  <c r="H47" i="10" s="1"/>
  <c r="G161" i="19"/>
  <c r="H51" i="10" s="1"/>
  <c r="G173" i="19"/>
  <c r="H55" i="10" s="1"/>
  <c r="G185" i="19"/>
  <c r="H59" i="10" s="1"/>
  <c r="G197" i="19"/>
  <c r="H63" i="10" s="1"/>
  <c r="G209" i="19"/>
  <c r="H67" i="10" s="1"/>
  <c r="G221" i="19"/>
  <c r="H71" i="10" s="1"/>
  <c r="G233" i="19"/>
  <c r="H75" i="10" s="1"/>
  <c r="G257" i="19"/>
  <c r="H83" i="10" s="1"/>
  <c r="G269" i="19"/>
  <c r="H87" i="10" s="1"/>
  <c r="G281" i="19"/>
  <c r="H91" i="10" s="1"/>
  <c r="G305" i="19"/>
  <c r="H99" i="10" s="1"/>
  <c r="G317" i="19"/>
  <c r="H103" i="10" s="1"/>
  <c r="G329" i="19"/>
  <c r="H107" i="10" s="1"/>
  <c r="G353" i="19"/>
  <c r="H115" i="10" s="1"/>
  <c r="G365" i="19"/>
  <c r="H119" i="10" s="1"/>
  <c r="G377" i="19"/>
  <c r="H123" i="10" s="1"/>
  <c r="G401" i="19"/>
  <c r="H131" i="10" s="1"/>
  <c r="G413" i="19"/>
  <c r="H135" i="10" s="1"/>
  <c r="G425" i="19"/>
  <c r="H139" i="10" s="1"/>
  <c r="G449" i="19"/>
  <c r="H147" i="10" s="1"/>
  <c r="G461" i="19"/>
  <c r="H151" i="10" s="1"/>
  <c r="G176" i="19"/>
  <c r="H56" i="10" s="1"/>
  <c r="G236" i="19"/>
  <c r="H76" i="10" s="1"/>
  <c r="G248" i="19"/>
  <c r="H80" i="10" s="1"/>
  <c r="G272" i="19"/>
  <c r="H88" i="10" s="1"/>
  <c r="G320" i="19"/>
  <c r="H104" i="10" s="1"/>
  <c r="G344" i="19"/>
  <c r="H112" i="10" s="1"/>
  <c r="G380" i="19"/>
  <c r="H124" i="10" s="1"/>
  <c r="G392" i="19"/>
  <c r="H128" i="10" s="1"/>
  <c r="G404" i="19"/>
  <c r="H132" i="10" s="1"/>
  <c r="C10" i="10"/>
  <c r="G38" i="19"/>
  <c r="H10" i="10" s="1"/>
  <c r="G50" i="19"/>
  <c r="H14" i="10" s="1"/>
  <c r="C18" i="10"/>
  <c r="G62" i="19"/>
  <c r="H18" i="10" s="1"/>
  <c r="G74" i="19"/>
  <c r="H22" i="10" s="1"/>
  <c r="C26" i="10"/>
  <c r="G86" i="19"/>
  <c r="H26" i="10" s="1"/>
  <c r="G98" i="19"/>
  <c r="H30" i="10" s="1"/>
  <c r="C34" i="10"/>
  <c r="G110" i="19"/>
  <c r="H34" i="10" s="1"/>
  <c r="G122" i="19"/>
  <c r="H38" i="10" s="1"/>
  <c r="C42" i="10"/>
  <c r="G134" i="19"/>
  <c r="H42" i="10" s="1"/>
  <c r="G146" i="19"/>
  <c r="H46" i="10" s="1"/>
  <c r="C50" i="10"/>
  <c r="G158" i="19"/>
  <c r="H50" i="10" s="1"/>
  <c r="G170" i="19"/>
  <c r="H54" i="10" s="1"/>
  <c r="C58" i="10"/>
  <c r="G182" i="19"/>
  <c r="H58" i="10" s="1"/>
  <c r="G194" i="19"/>
  <c r="H62" i="10" s="1"/>
  <c r="C66" i="10"/>
  <c r="G206" i="19"/>
  <c r="H66" i="10" s="1"/>
  <c r="C70" i="10"/>
  <c r="G218" i="19"/>
  <c r="H70" i="10" s="1"/>
  <c r="C74" i="10"/>
  <c r="G230" i="19"/>
  <c r="H74" i="10" s="1"/>
  <c r="C78" i="10"/>
  <c r="G242" i="19"/>
  <c r="H78" i="10" s="1"/>
  <c r="C82" i="10"/>
  <c r="G254" i="19"/>
  <c r="H82" i="10" s="1"/>
  <c r="C86" i="10"/>
  <c r="G266" i="19"/>
  <c r="H86" i="10" s="1"/>
  <c r="C90" i="10"/>
  <c r="G278" i="19"/>
  <c r="H90" i="10" s="1"/>
  <c r="C94" i="10"/>
  <c r="G290" i="19"/>
  <c r="H94" i="10" s="1"/>
  <c r="C98" i="10"/>
  <c r="G302" i="19"/>
  <c r="H98" i="10" s="1"/>
  <c r="C102" i="10"/>
  <c r="G314" i="19"/>
  <c r="H102" i="10" s="1"/>
  <c r="C106" i="10"/>
  <c r="G326" i="19"/>
  <c r="H106" i="10" s="1"/>
  <c r="C110" i="10"/>
  <c r="G338" i="19"/>
  <c r="H110" i="10" s="1"/>
  <c r="C114" i="10"/>
  <c r="G350" i="19"/>
  <c r="H114" i="10" s="1"/>
  <c r="C118" i="10"/>
  <c r="G362" i="19"/>
  <c r="H118" i="10" s="1"/>
  <c r="C122" i="10"/>
  <c r="G374" i="19"/>
  <c r="H122" i="10" s="1"/>
  <c r="C126" i="10"/>
  <c r="G386" i="19"/>
  <c r="H126" i="10" s="1"/>
  <c r="C130" i="10"/>
  <c r="G398" i="19"/>
  <c r="H130" i="10" s="1"/>
  <c r="C134" i="10"/>
  <c r="G410" i="19"/>
  <c r="H134" i="10" s="1"/>
  <c r="C138" i="10"/>
  <c r="G422" i="19"/>
  <c r="H138" i="10" s="1"/>
  <c r="C142" i="10"/>
  <c r="G434" i="19"/>
  <c r="H142" i="10" s="1"/>
  <c r="C146" i="10"/>
  <c r="G446" i="19"/>
  <c r="H146" i="10" s="1"/>
  <c r="C150" i="10"/>
  <c r="G458" i="19"/>
  <c r="H150" i="10" s="1"/>
  <c r="G56" i="19"/>
  <c r="H16" i="10" s="1"/>
  <c r="G68" i="19"/>
  <c r="H20" i="10" s="1"/>
  <c r="G80" i="19"/>
  <c r="H24" i="10" s="1"/>
  <c r="G92" i="19"/>
  <c r="H28" i="10" s="1"/>
  <c r="G104" i="19"/>
  <c r="H32" i="10" s="1"/>
  <c r="G116" i="19"/>
  <c r="H36" i="10" s="1"/>
  <c r="G128" i="19"/>
  <c r="H40" i="10" s="1"/>
  <c r="G140" i="19"/>
  <c r="H44" i="10" s="1"/>
  <c r="G152" i="19"/>
  <c r="H48" i="10" s="1"/>
  <c r="G164" i="19"/>
  <c r="H52" i="10" s="1"/>
  <c r="G188" i="19"/>
  <c r="H60" i="10" s="1"/>
  <c r="G200" i="19"/>
  <c r="H64" i="10" s="1"/>
  <c r="G212" i="19"/>
  <c r="H68" i="10" s="1"/>
  <c r="G224" i="19"/>
  <c r="H72" i="10" s="1"/>
  <c r="G296" i="19"/>
  <c r="H96" i="10" s="1"/>
  <c r="G308" i="19"/>
  <c r="H100" i="10" s="1"/>
  <c r="G332" i="19"/>
  <c r="H108" i="10" s="1"/>
  <c r="G452" i="19"/>
  <c r="H148" i="10" s="1"/>
  <c r="G47" i="19"/>
  <c r="H13" i="10" s="1"/>
  <c r="G59" i="19"/>
  <c r="H17" i="10" s="1"/>
  <c r="G71" i="19"/>
  <c r="H21" i="10" s="1"/>
  <c r="G83" i="19"/>
  <c r="H25" i="10" s="1"/>
  <c r="G95" i="19"/>
  <c r="H29" i="10" s="1"/>
  <c r="G107" i="19"/>
  <c r="H33" i="10" s="1"/>
  <c r="G119" i="19"/>
  <c r="H37" i="10" s="1"/>
  <c r="G131" i="19"/>
  <c r="H41" i="10" s="1"/>
  <c r="G143" i="19"/>
  <c r="H45" i="10" s="1"/>
  <c r="G155" i="19"/>
  <c r="H49" i="10" s="1"/>
  <c r="G167" i="19"/>
  <c r="H53" i="10" s="1"/>
  <c r="G179" i="19"/>
  <c r="H57" i="10" s="1"/>
  <c r="G191" i="19"/>
  <c r="H61" i="10" s="1"/>
  <c r="G203" i="19"/>
  <c r="H65" i="10" s="1"/>
  <c r="G215" i="19"/>
  <c r="H69" i="10" s="1"/>
  <c r="G227" i="19"/>
  <c r="H73" i="10" s="1"/>
  <c r="G239" i="19"/>
  <c r="H77" i="10" s="1"/>
  <c r="G251" i="19"/>
  <c r="H81" i="10" s="1"/>
  <c r="G263" i="19"/>
  <c r="H85" i="10" s="1"/>
  <c r="G275" i="19"/>
  <c r="H89" i="10" s="1"/>
  <c r="G287" i="19"/>
  <c r="H93" i="10" s="1"/>
  <c r="G299" i="19"/>
  <c r="H97" i="10" s="1"/>
  <c r="G311" i="19"/>
  <c r="H101" i="10" s="1"/>
  <c r="G323" i="19"/>
  <c r="H105" i="10" s="1"/>
  <c r="G335" i="19"/>
  <c r="H109" i="10" s="1"/>
  <c r="G347" i="19"/>
  <c r="H113" i="10" s="1"/>
  <c r="G359" i="19"/>
  <c r="H117" i="10" s="1"/>
  <c r="G371" i="19"/>
  <c r="H121" i="10" s="1"/>
  <c r="G383" i="19"/>
  <c r="H125" i="10" s="1"/>
  <c r="G395" i="19"/>
  <c r="H129" i="10" s="1"/>
  <c r="G407" i="19"/>
  <c r="H133" i="10" s="1"/>
  <c r="G419" i="19"/>
  <c r="H137" i="10" s="1"/>
  <c r="G431" i="19"/>
  <c r="H141" i="10" s="1"/>
  <c r="G443" i="19"/>
  <c r="H145" i="10" s="1"/>
  <c r="G455" i="19"/>
  <c r="H149" i="10" s="1"/>
  <c r="Q9" i="10"/>
  <c r="G41" i="21"/>
  <c r="P9" i="10"/>
  <c r="C42" i="21"/>
  <c r="R9" i="10"/>
  <c r="H41" i="21"/>
  <c r="R8" i="10"/>
  <c r="H39" i="21"/>
  <c r="D8" i="10"/>
  <c r="C39" i="21"/>
  <c r="Q8" i="10"/>
  <c r="G39" i="21"/>
  <c r="P8" i="10"/>
  <c r="C40" i="21"/>
  <c r="P7" i="10"/>
  <c r="C38" i="21"/>
  <c r="R7" i="10"/>
  <c r="H37" i="21"/>
  <c r="D7" i="10"/>
  <c r="C37" i="21"/>
  <c r="Q7" i="10"/>
  <c r="G37" i="21"/>
  <c r="Q6" i="10"/>
  <c r="G35" i="21"/>
  <c r="P6" i="10"/>
  <c r="C36" i="21"/>
  <c r="R6" i="10"/>
  <c r="H35" i="21"/>
  <c r="D6" i="10"/>
  <c r="C35" i="21"/>
  <c r="D5" i="10"/>
  <c r="C33" i="21"/>
  <c r="Q5" i="10"/>
  <c r="G33" i="21"/>
  <c r="P5" i="10"/>
  <c r="C34" i="21"/>
  <c r="R5" i="10"/>
  <c r="H33" i="21"/>
  <c r="P4" i="10"/>
  <c r="C32" i="21"/>
  <c r="R4" i="10"/>
  <c r="H31" i="21"/>
  <c r="Q4" i="10"/>
  <c r="G31" i="21"/>
  <c r="P3" i="10"/>
  <c r="C30" i="21"/>
  <c r="H29" i="21"/>
  <c r="Q3" i="10"/>
  <c r="G29" i="21"/>
  <c r="G35" i="19"/>
  <c r="H9" i="10" s="1"/>
  <c r="G32" i="19"/>
  <c r="H8" i="10" s="1"/>
  <c r="C8" i="10"/>
  <c r="G29" i="19"/>
  <c r="H7" i="10" s="1"/>
  <c r="C6" i="10"/>
  <c r="G26" i="19"/>
  <c r="H6" i="10" s="1"/>
  <c r="C5" i="10"/>
  <c r="G23" i="19"/>
  <c r="H5" i="10" s="1"/>
  <c r="G20" i="19"/>
  <c r="H4" i="10" s="1"/>
  <c r="C4" i="10"/>
  <c r="C3" i="10"/>
  <c r="G17" i="19"/>
  <c r="H3" i="10" s="1"/>
  <c r="F21" i="18"/>
  <c r="B6" i="13"/>
  <c r="V12" i="2"/>
  <c r="E26" i="18" l="1"/>
  <c r="F26" i="18" s="1"/>
  <c r="C11" i="18"/>
  <c r="A1" i="18"/>
  <c r="A1" i="1" l="1"/>
  <c r="L7" i="17"/>
  <c r="L7" i="16"/>
  <c r="F22" i="18" s="1"/>
  <c r="G22" i="18" s="1"/>
  <c r="L6" i="13"/>
  <c r="L6" i="11"/>
  <c r="C7" i="18"/>
  <c r="C5" i="18"/>
  <c r="C72" i="12"/>
  <c r="C71" i="12"/>
  <c r="C70" i="12"/>
  <c r="C69" i="12"/>
  <c r="C68" i="12"/>
  <c r="C67" i="12"/>
  <c r="C66" i="12"/>
  <c r="C65" i="12"/>
  <c r="C64" i="12"/>
  <c r="C63" i="12"/>
  <c r="C62" i="12"/>
  <c r="C61" i="12"/>
  <c r="C60" i="12"/>
  <c r="C59" i="12"/>
  <c r="C58" i="12"/>
  <c r="C57" i="12"/>
  <c r="C56" i="12"/>
  <c r="C55" i="12"/>
  <c r="C54" i="12"/>
  <c r="C53" i="12"/>
  <c r="C95" i="12"/>
  <c r="C94" i="12"/>
  <c r="C93" i="12"/>
  <c r="C92" i="12"/>
  <c r="C91" i="12"/>
  <c r="C90" i="12"/>
  <c r="C89" i="12"/>
  <c r="C88" i="12"/>
  <c r="C87" i="12"/>
  <c r="C86" i="12"/>
  <c r="C85" i="12"/>
  <c r="C84" i="12"/>
  <c r="C83" i="12"/>
  <c r="C82" i="12"/>
  <c r="C81" i="12"/>
  <c r="C80" i="12"/>
  <c r="C79" i="12"/>
  <c r="C78" i="12"/>
  <c r="C77" i="12"/>
  <c r="C76" i="12"/>
  <c r="I579" i="17"/>
  <c r="H579" i="17"/>
  <c r="G579" i="17"/>
  <c r="E579" i="17"/>
  <c r="D579" i="17"/>
  <c r="K95" i="12" s="1"/>
  <c r="I577" i="17"/>
  <c r="H577" i="17"/>
  <c r="G577" i="17"/>
  <c r="E577" i="17"/>
  <c r="D577" i="17"/>
  <c r="J95" i="12" s="1"/>
  <c r="I575" i="17"/>
  <c r="H575" i="17"/>
  <c r="G575" i="17"/>
  <c r="E575" i="17"/>
  <c r="D575" i="17"/>
  <c r="I95" i="12" s="1"/>
  <c r="I573" i="17"/>
  <c r="H573" i="17"/>
  <c r="G573" i="17"/>
  <c r="E573" i="17"/>
  <c r="D573" i="17"/>
  <c r="H95" i="12" s="1"/>
  <c r="I571" i="17"/>
  <c r="H571" i="17"/>
  <c r="G571" i="17"/>
  <c r="E571" i="17"/>
  <c r="D571" i="17"/>
  <c r="G95" i="12" s="1"/>
  <c r="I569" i="17"/>
  <c r="H569" i="17"/>
  <c r="G569" i="17"/>
  <c r="E569" i="17"/>
  <c r="D569" i="17"/>
  <c r="F95" i="12" s="1"/>
  <c r="B557" i="17"/>
  <c r="I550" i="17"/>
  <c r="H550" i="17"/>
  <c r="G550" i="17"/>
  <c r="E550" i="17"/>
  <c r="D550" i="17"/>
  <c r="K94" i="12" s="1"/>
  <c r="I548" i="17"/>
  <c r="H548" i="17"/>
  <c r="G548" i="17"/>
  <c r="E548" i="17"/>
  <c r="D548" i="17"/>
  <c r="J94" i="12" s="1"/>
  <c r="I546" i="17"/>
  <c r="H546" i="17"/>
  <c r="G546" i="17"/>
  <c r="E546" i="17"/>
  <c r="D546" i="17"/>
  <c r="I94" i="12" s="1"/>
  <c r="I544" i="17"/>
  <c r="H544" i="17"/>
  <c r="G544" i="17"/>
  <c r="E544" i="17"/>
  <c r="D544" i="17"/>
  <c r="H94" i="12" s="1"/>
  <c r="I542" i="17"/>
  <c r="H542" i="17"/>
  <c r="G542" i="17"/>
  <c r="E542" i="17"/>
  <c r="D542" i="17"/>
  <c r="G94" i="12" s="1"/>
  <c r="I540" i="17"/>
  <c r="H540" i="17"/>
  <c r="G540" i="17"/>
  <c r="E540" i="17"/>
  <c r="D540" i="17"/>
  <c r="F94" i="12" s="1"/>
  <c r="B528" i="17"/>
  <c r="I521" i="17"/>
  <c r="H521" i="17"/>
  <c r="G521" i="17"/>
  <c r="E521" i="17"/>
  <c r="D521" i="17"/>
  <c r="K93" i="12" s="1"/>
  <c r="I519" i="17"/>
  <c r="H519" i="17"/>
  <c r="G519" i="17"/>
  <c r="E519" i="17"/>
  <c r="D519" i="17"/>
  <c r="J93" i="12" s="1"/>
  <c r="I517" i="17"/>
  <c r="H517" i="17"/>
  <c r="G517" i="17"/>
  <c r="E517" i="17"/>
  <c r="D517" i="17"/>
  <c r="I93" i="12" s="1"/>
  <c r="I515" i="17"/>
  <c r="H515" i="17"/>
  <c r="G515" i="17"/>
  <c r="E515" i="17"/>
  <c r="D515" i="17"/>
  <c r="H93" i="12" s="1"/>
  <c r="I513" i="17"/>
  <c r="H513" i="17"/>
  <c r="G513" i="17"/>
  <c r="E513" i="17"/>
  <c r="D513" i="17"/>
  <c r="G93" i="12" s="1"/>
  <c r="I511" i="17"/>
  <c r="H511" i="17"/>
  <c r="G511" i="17"/>
  <c r="E511" i="17"/>
  <c r="D511" i="17"/>
  <c r="F93" i="12" s="1"/>
  <c r="B499" i="17"/>
  <c r="I492" i="17"/>
  <c r="H492" i="17"/>
  <c r="G492" i="17"/>
  <c r="E492" i="17"/>
  <c r="D492" i="17"/>
  <c r="K92" i="12" s="1"/>
  <c r="I490" i="17"/>
  <c r="H490" i="17"/>
  <c r="G490" i="17"/>
  <c r="E490" i="17"/>
  <c r="D490" i="17"/>
  <c r="J92" i="12" s="1"/>
  <c r="I488" i="17"/>
  <c r="H488" i="17"/>
  <c r="G488" i="17"/>
  <c r="E488" i="17"/>
  <c r="D488" i="17"/>
  <c r="I92" i="12" s="1"/>
  <c r="I486" i="17"/>
  <c r="H486" i="17"/>
  <c r="G486" i="17"/>
  <c r="E486" i="17"/>
  <c r="D486" i="17"/>
  <c r="H92" i="12" s="1"/>
  <c r="I484" i="17"/>
  <c r="H484" i="17"/>
  <c r="G484" i="17"/>
  <c r="E484" i="17"/>
  <c r="D484" i="17"/>
  <c r="G92" i="12" s="1"/>
  <c r="I482" i="17"/>
  <c r="H482" i="17"/>
  <c r="G482" i="17"/>
  <c r="E482" i="17"/>
  <c r="D482" i="17"/>
  <c r="F92" i="12" s="1"/>
  <c r="B470" i="17"/>
  <c r="I463" i="17"/>
  <c r="H463" i="17"/>
  <c r="G463" i="17"/>
  <c r="E463" i="17"/>
  <c r="D463" i="17"/>
  <c r="K91" i="12" s="1"/>
  <c r="I461" i="17"/>
  <c r="H461" i="17"/>
  <c r="G461" i="17"/>
  <c r="E461" i="17"/>
  <c r="D461" i="17"/>
  <c r="J91" i="12" s="1"/>
  <c r="I459" i="17"/>
  <c r="H459" i="17"/>
  <c r="G459" i="17"/>
  <c r="E459" i="17"/>
  <c r="D459" i="17"/>
  <c r="I91" i="12" s="1"/>
  <c r="I457" i="17"/>
  <c r="H457" i="17"/>
  <c r="G457" i="17"/>
  <c r="E457" i="17"/>
  <c r="D457" i="17"/>
  <c r="H91" i="12" s="1"/>
  <c r="I455" i="17"/>
  <c r="H455" i="17"/>
  <c r="G455" i="17"/>
  <c r="E455" i="17"/>
  <c r="D455" i="17"/>
  <c r="G91" i="12" s="1"/>
  <c r="I453" i="17"/>
  <c r="H453" i="17"/>
  <c r="G453" i="17"/>
  <c r="E453" i="17"/>
  <c r="D453" i="17"/>
  <c r="F91" i="12" s="1"/>
  <c r="B441" i="17"/>
  <c r="I434" i="17"/>
  <c r="H434" i="17"/>
  <c r="G434" i="17"/>
  <c r="E434" i="17"/>
  <c r="D434" i="17"/>
  <c r="K90" i="12" s="1"/>
  <c r="I432" i="17"/>
  <c r="H432" i="17"/>
  <c r="G432" i="17"/>
  <c r="E432" i="17"/>
  <c r="D432" i="17"/>
  <c r="J90" i="12" s="1"/>
  <c r="I430" i="17"/>
  <c r="H430" i="17"/>
  <c r="G430" i="17"/>
  <c r="E430" i="17"/>
  <c r="D430" i="17"/>
  <c r="I90" i="12" s="1"/>
  <c r="I428" i="17"/>
  <c r="H428" i="17"/>
  <c r="G428" i="17"/>
  <c r="E428" i="17"/>
  <c r="D428" i="17"/>
  <c r="H90" i="12" s="1"/>
  <c r="I426" i="17"/>
  <c r="H426" i="17"/>
  <c r="G426" i="17"/>
  <c r="E426" i="17"/>
  <c r="D426" i="17"/>
  <c r="G90" i="12" s="1"/>
  <c r="I424" i="17"/>
  <c r="H424" i="17"/>
  <c r="G424" i="17"/>
  <c r="E424" i="17"/>
  <c r="D424" i="17"/>
  <c r="F90" i="12" s="1"/>
  <c r="B412" i="17"/>
  <c r="I405" i="17"/>
  <c r="H405" i="17"/>
  <c r="G405" i="17"/>
  <c r="E405" i="17"/>
  <c r="D405" i="17"/>
  <c r="K89" i="12" s="1"/>
  <c r="I403" i="17"/>
  <c r="H403" i="17"/>
  <c r="G403" i="17"/>
  <c r="E403" i="17"/>
  <c r="D403" i="17"/>
  <c r="J89" i="12" s="1"/>
  <c r="I401" i="17"/>
  <c r="H401" i="17"/>
  <c r="G401" i="17"/>
  <c r="E401" i="17"/>
  <c r="D401" i="17"/>
  <c r="I89" i="12" s="1"/>
  <c r="I399" i="17"/>
  <c r="H399" i="17"/>
  <c r="G399" i="17"/>
  <c r="E399" i="17"/>
  <c r="D399" i="17"/>
  <c r="H89" i="12" s="1"/>
  <c r="I397" i="17"/>
  <c r="H397" i="17"/>
  <c r="G397" i="17"/>
  <c r="E397" i="17"/>
  <c r="D397" i="17"/>
  <c r="G89" i="12" s="1"/>
  <c r="I395" i="17"/>
  <c r="H395" i="17"/>
  <c r="G395" i="17"/>
  <c r="E395" i="17"/>
  <c r="D395" i="17"/>
  <c r="F89" i="12" s="1"/>
  <c r="B383" i="17"/>
  <c r="I376" i="17"/>
  <c r="H376" i="17"/>
  <c r="G376" i="17"/>
  <c r="E376" i="17"/>
  <c r="D376" i="17"/>
  <c r="K88" i="12" s="1"/>
  <c r="I374" i="17"/>
  <c r="H374" i="17"/>
  <c r="G374" i="17"/>
  <c r="E374" i="17"/>
  <c r="D374" i="17"/>
  <c r="J88" i="12" s="1"/>
  <c r="I372" i="17"/>
  <c r="H372" i="17"/>
  <c r="G372" i="17"/>
  <c r="E372" i="17"/>
  <c r="D372" i="17"/>
  <c r="I88" i="12" s="1"/>
  <c r="I370" i="17"/>
  <c r="H370" i="17"/>
  <c r="G370" i="17"/>
  <c r="E370" i="17"/>
  <c r="D370" i="17"/>
  <c r="H88" i="12" s="1"/>
  <c r="I368" i="17"/>
  <c r="H368" i="17"/>
  <c r="G368" i="17"/>
  <c r="E368" i="17"/>
  <c r="D368" i="17"/>
  <c r="G88" i="12" s="1"/>
  <c r="I366" i="17"/>
  <c r="H366" i="17"/>
  <c r="G366" i="17"/>
  <c r="E366" i="17"/>
  <c r="D366" i="17"/>
  <c r="F88" i="12" s="1"/>
  <c r="B354" i="17"/>
  <c r="I347" i="17"/>
  <c r="H347" i="17"/>
  <c r="G347" i="17"/>
  <c r="E347" i="17"/>
  <c r="D347" i="17"/>
  <c r="K87" i="12" s="1"/>
  <c r="I345" i="17"/>
  <c r="H345" i="17"/>
  <c r="G345" i="17"/>
  <c r="E345" i="17"/>
  <c r="D345" i="17"/>
  <c r="J87" i="12" s="1"/>
  <c r="I343" i="17"/>
  <c r="H343" i="17"/>
  <c r="G343" i="17"/>
  <c r="E343" i="17"/>
  <c r="D343" i="17"/>
  <c r="I87" i="12" s="1"/>
  <c r="I341" i="17"/>
  <c r="H341" i="17"/>
  <c r="G341" i="17"/>
  <c r="E341" i="17"/>
  <c r="D341" i="17"/>
  <c r="H87" i="12" s="1"/>
  <c r="I339" i="17"/>
  <c r="H339" i="17"/>
  <c r="G339" i="17"/>
  <c r="E339" i="17"/>
  <c r="D339" i="17"/>
  <c r="G87" i="12" s="1"/>
  <c r="I337" i="17"/>
  <c r="H337" i="17"/>
  <c r="G337" i="17"/>
  <c r="E337" i="17"/>
  <c r="D337" i="17"/>
  <c r="F87" i="12" s="1"/>
  <c r="B325" i="17"/>
  <c r="I318" i="17"/>
  <c r="H318" i="17"/>
  <c r="G318" i="17"/>
  <c r="E318" i="17"/>
  <c r="D318" i="17"/>
  <c r="K86" i="12" s="1"/>
  <c r="I316" i="17"/>
  <c r="H316" i="17"/>
  <c r="G316" i="17"/>
  <c r="E316" i="17"/>
  <c r="D316" i="17"/>
  <c r="J86" i="12" s="1"/>
  <c r="I314" i="17"/>
  <c r="H314" i="17"/>
  <c r="G314" i="17"/>
  <c r="E314" i="17"/>
  <c r="D314" i="17"/>
  <c r="I86" i="12" s="1"/>
  <c r="I312" i="17"/>
  <c r="H312" i="17"/>
  <c r="G312" i="17"/>
  <c r="E312" i="17"/>
  <c r="D312" i="17"/>
  <c r="H86" i="12" s="1"/>
  <c r="I310" i="17"/>
  <c r="H310" i="17"/>
  <c r="G310" i="17"/>
  <c r="E310" i="17"/>
  <c r="D310" i="17"/>
  <c r="G86" i="12" s="1"/>
  <c r="I308" i="17"/>
  <c r="H308" i="17"/>
  <c r="G308" i="17"/>
  <c r="E308" i="17"/>
  <c r="D308" i="17"/>
  <c r="F86" i="12" s="1"/>
  <c r="B296" i="17"/>
  <c r="I289" i="17"/>
  <c r="H289" i="17"/>
  <c r="G289" i="17"/>
  <c r="E289" i="17"/>
  <c r="D289" i="17"/>
  <c r="K85" i="12" s="1"/>
  <c r="I287" i="17"/>
  <c r="H287" i="17"/>
  <c r="G287" i="17"/>
  <c r="E287" i="17"/>
  <c r="D287" i="17"/>
  <c r="J85" i="12" s="1"/>
  <c r="I285" i="17"/>
  <c r="H285" i="17"/>
  <c r="G285" i="17"/>
  <c r="E285" i="17"/>
  <c r="D285" i="17"/>
  <c r="I85" i="12" s="1"/>
  <c r="I283" i="17"/>
  <c r="H283" i="17"/>
  <c r="G283" i="17"/>
  <c r="E283" i="17"/>
  <c r="D283" i="17"/>
  <c r="H85" i="12" s="1"/>
  <c r="I281" i="17"/>
  <c r="H281" i="17"/>
  <c r="G281" i="17"/>
  <c r="E281" i="17"/>
  <c r="D281" i="17"/>
  <c r="G85" i="12" s="1"/>
  <c r="I279" i="17"/>
  <c r="H279" i="17"/>
  <c r="G279" i="17"/>
  <c r="E279" i="17"/>
  <c r="D279" i="17"/>
  <c r="F85" i="12" s="1"/>
  <c r="B267" i="17"/>
  <c r="I260" i="17"/>
  <c r="H260" i="17"/>
  <c r="G260" i="17"/>
  <c r="E260" i="17"/>
  <c r="D260" i="17"/>
  <c r="K84" i="12" s="1"/>
  <c r="I258" i="17"/>
  <c r="H258" i="17"/>
  <c r="G258" i="17"/>
  <c r="E258" i="17"/>
  <c r="D258" i="17"/>
  <c r="J84" i="12" s="1"/>
  <c r="I256" i="17"/>
  <c r="H256" i="17"/>
  <c r="G256" i="17"/>
  <c r="E256" i="17"/>
  <c r="D256" i="17"/>
  <c r="I84" i="12" s="1"/>
  <c r="I254" i="17"/>
  <c r="H254" i="17"/>
  <c r="G254" i="17"/>
  <c r="E254" i="17"/>
  <c r="D254" i="17"/>
  <c r="H84" i="12" s="1"/>
  <c r="I252" i="17"/>
  <c r="H252" i="17"/>
  <c r="G252" i="17"/>
  <c r="E252" i="17"/>
  <c r="D252" i="17"/>
  <c r="G84" i="12" s="1"/>
  <c r="I250" i="17"/>
  <c r="H250" i="17"/>
  <c r="G250" i="17"/>
  <c r="E250" i="17"/>
  <c r="D250" i="17"/>
  <c r="F84" i="12" s="1"/>
  <c r="B238" i="17"/>
  <c r="I231" i="17"/>
  <c r="H231" i="17"/>
  <c r="G231" i="17"/>
  <c r="E231" i="17"/>
  <c r="D231" i="17"/>
  <c r="K83" i="12" s="1"/>
  <c r="I229" i="17"/>
  <c r="H229" i="17"/>
  <c r="G229" i="17"/>
  <c r="E229" i="17"/>
  <c r="D229" i="17"/>
  <c r="J83" i="12" s="1"/>
  <c r="I227" i="17"/>
  <c r="H227" i="17"/>
  <c r="G227" i="17"/>
  <c r="E227" i="17"/>
  <c r="D227" i="17"/>
  <c r="I83" i="12" s="1"/>
  <c r="I225" i="17"/>
  <c r="H225" i="17"/>
  <c r="G225" i="17"/>
  <c r="E225" i="17"/>
  <c r="D225" i="17"/>
  <c r="H83" i="12" s="1"/>
  <c r="I223" i="17"/>
  <c r="H223" i="17"/>
  <c r="G223" i="17"/>
  <c r="E223" i="17"/>
  <c r="D223" i="17"/>
  <c r="G83" i="12" s="1"/>
  <c r="I221" i="17"/>
  <c r="H221" i="17"/>
  <c r="G221" i="17"/>
  <c r="E221" i="17"/>
  <c r="D221" i="17"/>
  <c r="F83" i="12" s="1"/>
  <c r="B209" i="17"/>
  <c r="I202" i="17"/>
  <c r="H202" i="17"/>
  <c r="G202" i="17"/>
  <c r="E202" i="17"/>
  <c r="D202" i="17"/>
  <c r="K82" i="12" s="1"/>
  <c r="I200" i="17"/>
  <c r="H200" i="17"/>
  <c r="G200" i="17"/>
  <c r="E200" i="17"/>
  <c r="D200" i="17"/>
  <c r="J82" i="12" s="1"/>
  <c r="I198" i="17"/>
  <c r="H198" i="17"/>
  <c r="G198" i="17"/>
  <c r="E198" i="17"/>
  <c r="D198" i="17"/>
  <c r="I82" i="12" s="1"/>
  <c r="I196" i="17"/>
  <c r="H196" i="17"/>
  <c r="G196" i="17"/>
  <c r="E196" i="17"/>
  <c r="D196" i="17"/>
  <c r="H82" i="12" s="1"/>
  <c r="I194" i="17"/>
  <c r="H194" i="17"/>
  <c r="G194" i="17"/>
  <c r="E194" i="17"/>
  <c r="D194" i="17"/>
  <c r="G82" i="12" s="1"/>
  <c r="I192" i="17"/>
  <c r="H192" i="17"/>
  <c r="G192" i="17"/>
  <c r="E192" i="17"/>
  <c r="D192" i="17"/>
  <c r="F82" i="12" s="1"/>
  <c r="B180" i="17"/>
  <c r="I173" i="17"/>
  <c r="H173" i="17"/>
  <c r="G173" i="17"/>
  <c r="E173" i="17"/>
  <c r="D173" i="17"/>
  <c r="K81" i="12" s="1"/>
  <c r="I171" i="17"/>
  <c r="H171" i="17"/>
  <c r="G171" i="17"/>
  <c r="E171" i="17"/>
  <c r="D171" i="17"/>
  <c r="J81" i="12" s="1"/>
  <c r="I169" i="17"/>
  <c r="H169" i="17"/>
  <c r="G169" i="17"/>
  <c r="E169" i="17"/>
  <c r="D169" i="17"/>
  <c r="I81" i="12" s="1"/>
  <c r="I167" i="17"/>
  <c r="H167" i="17"/>
  <c r="G167" i="17"/>
  <c r="E167" i="17"/>
  <c r="D167" i="17"/>
  <c r="H81" i="12" s="1"/>
  <c r="I165" i="17"/>
  <c r="H165" i="17"/>
  <c r="G165" i="17"/>
  <c r="E165" i="17"/>
  <c r="D165" i="17"/>
  <c r="G81" i="12" s="1"/>
  <c r="I163" i="17"/>
  <c r="H163" i="17"/>
  <c r="G163" i="17"/>
  <c r="E163" i="17"/>
  <c r="D163" i="17"/>
  <c r="F81" i="12" s="1"/>
  <c r="B151" i="17"/>
  <c r="I144" i="17"/>
  <c r="H144" i="17"/>
  <c r="G144" i="17"/>
  <c r="E144" i="17"/>
  <c r="D144" i="17"/>
  <c r="K80" i="12" s="1"/>
  <c r="I142" i="17"/>
  <c r="H142" i="17"/>
  <c r="G142" i="17"/>
  <c r="E142" i="17"/>
  <c r="D142" i="17"/>
  <c r="J80" i="12" s="1"/>
  <c r="I140" i="17"/>
  <c r="H140" i="17"/>
  <c r="G140" i="17"/>
  <c r="E140" i="17"/>
  <c r="D140" i="17"/>
  <c r="I80" i="12" s="1"/>
  <c r="I138" i="17"/>
  <c r="H138" i="17"/>
  <c r="G138" i="17"/>
  <c r="E138" i="17"/>
  <c r="D138" i="17"/>
  <c r="H80" i="12" s="1"/>
  <c r="I136" i="17"/>
  <c r="H136" i="17"/>
  <c r="G136" i="17"/>
  <c r="E136" i="17"/>
  <c r="D136" i="17"/>
  <c r="G80" i="12" s="1"/>
  <c r="I134" i="17"/>
  <c r="H134" i="17"/>
  <c r="G134" i="17"/>
  <c r="E134" i="17"/>
  <c r="D134" i="17"/>
  <c r="F80" i="12" s="1"/>
  <c r="B122" i="17"/>
  <c r="I115" i="17"/>
  <c r="H115" i="17"/>
  <c r="G115" i="17"/>
  <c r="E115" i="17"/>
  <c r="D115" i="17"/>
  <c r="K79" i="12" s="1"/>
  <c r="I113" i="17"/>
  <c r="H113" i="17"/>
  <c r="G113" i="17"/>
  <c r="E113" i="17"/>
  <c r="D113" i="17"/>
  <c r="J79" i="12" s="1"/>
  <c r="I111" i="17"/>
  <c r="H111" i="17"/>
  <c r="G111" i="17"/>
  <c r="E111" i="17"/>
  <c r="D111" i="17"/>
  <c r="I79" i="12" s="1"/>
  <c r="I109" i="17"/>
  <c r="H109" i="17"/>
  <c r="G109" i="17"/>
  <c r="E109" i="17"/>
  <c r="D109" i="17"/>
  <c r="H79" i="12" s="1"/>
  <c r="I107" i="17"/>
  <c r="H107" i="17"/>
  <c r="G107" i="17"/>
  <c r="E107" i="17"/>
  <c r="D107" i="17"/>
  <c r="G79" i="12" s="1"/>
  <c r="I105" i="17"/>
  <c r="H105" i="17"/>
  <c r="G105" i="17"/>
  <c r="E105" i="17"/>
  <c r="D105" i="17"/>
  <c r="F79" i="12" s="1"/>
  <c r="B93" i="17"/>
  <c r="I86" i="17"/>
  <c r="H86" i="17"/>
  <c r="G86" i="17"/>
  <c r="E86" i="17"/>
  <c r="D86" i="17"/>
  <c r="K78" i="12" s="1"/>
  <c r="I84" i="17"/>
  <c r="H84" i="17"/>
  <c r="G84" i="17"/>
  <c r="E84" i="17"/>
  <c r="D84" i="17"/>
  <c r="J78" i="12" s="1"/>
  <c r="I82" i="17"/>
  <c r="H82" i="17"/>
  <c r="G82" i="17"/>
  <c r="E82" i="17"/>
  <c r="D82" i="17"/>
  <c r="I78" i="12" s="1"/>
  <c r="I80" i="17"/>
  <c r="H80" i="17"/>
  <c r="G80" i="17"/>
  <c r="E80" i="17"/>
  <c r="D80" i="17"/>
  <c r="H78" i="12" s="1"/>
  <c r="I78" i="17"/>
  <c r="H78" i="17"/>
  <c r="G78" i="17"/>
  <c r="E78" i="17"/>
  <c r="D78" i="17"/>
  <c r="G78" i="12" s="1"/>
  <c r="I76" i="17"/>
  <c r="H76" i="17"/>
  <c r="G76" i="17"/>
  <c r="E76" i="17"/>
  <c r="D76" i="17"/>
  <c r="F78" i="12" s="1"/>
  <c r="B64" i="17"/>
  <c r="I57" i="17"/>
  <c r="H57" i="17"/>
  <c r="G57" i="17"/>
  <c r="E57" i="17"/>
  <c r="D57" i="17"/>
  <c r="K77" i="12" s="1"/>
  <c r="I55" i="17"/>
  <c r="H55" i="17"/>
  <c r="G55" i="17"/>
  <c r="E55" i="17"/>
  <c r="D55" i="17"/>
  <c r="J77" i="12" s="1"/>
  <c r="I53" i="17"/>
  <c r="H53" i="17"/>
  <c r="G53" i="17"/>
  <c r="E53" i="17"/>
  <c r="D53" i="17"/>
  <c r="I77" i="12" s="1"/>
  <c r="I51" i="17"/>
  <c r="H51" i="17"/>
  <c r="G51" i="17"/>
  <c r="E51" i="17"/>
  <c r="D51" i="17"/>
  <c r="H77" i="12" s="1"/>
  <c r="I49" i="17"/>
  <c r="H49" i="17"/>
  <c r="G49" i="17"/>
  <c r="E49" i="17"/>
  <c r="D49" i="17"/>
  <c r="G77" i="12" s="1"/>
  <c r="I47" i="17"/>
  <c r="H47" i="17"/>
  <c r="G47" i="17"/>
  <c r="E47" i="17"/>
  <c r="D47" i="17"/>
  <c r="F77" i="12" s="1"/>
  <c r="B35" i="17"/>
  <c r="I28" i="17"/>
  <c r="H28" i="17"/>
  <c r="G28" i="17"/>
  <c r="E28" i="17"/>
  <c r="D28" i="17"/>
  <c r="K76" i="12" s="1"/>
  <c r="I26" i="17"/>
  <c r="H26" i="17"/>
  <c r="G26" i="17"/>
  <c r="E26" i="17"/>
  <c r="D26" i="17"/>
  <c r="J76" i="12" s="1"/>
  <c r="I24" i="17"/>
  <c r="H24" i="17"/>
  <c r="G24" i="17"/>
  <c r="E24" i="17"/>
  <c r="D24" i="17"/>
  <c r="I76" i="12" s="1"/>
  <c r="I22" i="17"/>
  <c r="H22" i="17"/>
  <c r="G22" i="17"/>
  <c r="E22" i="17"/>
  <c r="D22" i="17"/>
  <c r="H76" i="12" s="1"/>
  <c r="I20" i="17"/>
  <c r="H20" i="17"/>
  <c r="G20" i="17"/>
  <c r="E20" i="17"/>
  <c r="D20" i="17"/>
  <c r="G76" i="12" s="1"/>
  <c r="I18" i="17"/>
  <c r="H18" i="17"/>
  <c r="G18" i="17"/>
  <c r="E18" i="17"/>
  <c r="D18" i="17"/>
  <c r="F76" i="12" s="1"/>
  <c r="B6" i="17"/>
  <c r="A1" i="17"/>
  <c r="E563" i="17"/>
  <c r="E95" i="12" s="1"/>
  <c r="D560" i="17"/>
  <c r="E534" i="17"/>
  <c r="E94" i="12" s="1"/>
  <c r="D531" i="17"/>
  <c r="E505" i="17"/>
  <c r="E93" i="12" s="1"/>
  <c r="D502" i="17"/>
  <c r="E476" i="17"/>
  <c r="E92" i="12" s="1"/>
  <c r="D473" i="17"/>
  <c r="E447" i="17"/>
  <c r="E91" i="12" s="1"/>
  <c r="D444" i="17"/>
  <c r="E418" i="17"/>
  <c r="E90" i="12" s="1"/>
  <c r="D415" i="17"/>
  <c r="E389" i="17"/>
  <c r="E89" i="12" s="1"/>
  <c r="D386" i="17"/>
  <c r="E360" i="17"/>
  <c r="E88" i="12" s="1"/>
  <c r="D357" i="17"/>
  <c r="E331" i="17"/>
  <c r="E87" i="12" s="1"/>
  <c r="D328" i="17"/>
  <c r="E302" i="17"/>
  <c r="E86" i="12" s="1"/>
  <c r="D299" i="17"/>
  <c r="E273" i="17"/>
  <c r="E85" i="12" s="1"/>
  <c r="D270" i="17"/>
  <c r="E244" i="17"/>
  <c r="E84" i="12" s="1"/>
  <c r="D241" i="17"/>
  <c r="E215" i="17"/>
  <c r="E83" i="12" s="1"/>
  <c r="D212" i="17"/>
  <c r="E186" i="17"/>
  <c r="E82" i="12" s="1"/>
  <c r="D183" i="17"/>
  <c r="E157" i="17"/>
  <c r="E81" i="12" s="1"/>
  <c r="D154" i="17"/>
  <c r="E128" i="17"/>
  <c r="E80" i="12" s="1"/>
  <c r="D125" i="17"/>
  <c r="E99" i="17"/>
  <c r="E79" i="12" s="1"/>
  <c r="D96" i="17"/>
  <c r="E70" i="17"/>
  <c r="E78" i="12" s="1"/>
  <c r="D67" i="17"/>
  <c r="E41" i="17"/>
  <c r="E77" i="12" s="1"/>
  <c r="D38" i="17"/>
  <c r="E12" i="17"/>
  <c r="E76" i="12" s="1"/>
  <c r="D9" i="17"/>
  <c r="I579" i="16"/>
  <c r="H579" i="16"/>
  <c r="G579" i="16"/>
  <c r="E579" i="16"/>
  <c r="D579" i="16"/>
  <c r="K72" i="12" s="1"/>
  <c r="I577" i="16"/>
  <c r="H577" i="16"/>
  <c r="G577" i="16"/>
  <c r="E577" i="16"/>
  <c r="D577" i="16"/>
  <c r="J72" i="12" s="1"/>
  <c r="I575" i="16"/>
  <c r="H575" i="16"/>
  <c r="G575" i="16"/>
  <c r="E575" i="16"/>
  <c r="D575" i="16"/>
  <c r="I72" i="12" s="1"/>
  <c r="I573" i="16"/>
  <c r="H573" i="16"/>
  <c r="G573" i="16"/>
  <c r="E573" i="16"/>
  <c r="D573" i="16"/>
  <c r="H72" i="12" s="1"/>
  <c r="I571" i="16"/>
  <c r="H571" i="16"/>
  <c r="G571" i="16"/>
  <c r="E571" i="16"/>
  <c r="D571" i="16"/>
  <c r="G72" i="12" s="1"/>
  <c r="I569" i="16"/>
  <c r="H569" i="16"/>
  <c r="G569" i="16"/>
  <c r="E569" i="16"/>
  <c r="D569" i="16"/>
  <c r="F72" i="12" s="1"/>
  <c r="B557" i="16"/>
  <c r="I550" i="16"/>
  <c r="H550" i="16"/>
  <c r="G550" i="16"/>
  <c r="E550" i="16"/>
  <c r="D550" i="16"/>
  <c r="K71" i="12" s="1"/>
  <c r="I548" i="16"/>
  <c r="H548" i="16"/>
  <c r="G548" i="16"/>
  <c r="E548" i="16"/>
  <c r="D548" i="16"/>
  <c r="J71" i="12" s="1"/>
  <c r="I546" i="16"/>
  <c r="H546" i="16"/>
  <c r="G546" i="16"/>
  <c r="E546" i="16"/>
  <c r="D546" i="16"/>
  <c r="I71" i="12" s="1"/>
  <c r="I544" i="16"/>
  <c r="H544" i="16"/>
  <c r="G544" i="16"/>
  <c r="E544" i="16"/>
  <c r="D544" i="16"/>
  <c r="H71" i="12" s="1"/>
  <c r="I542" i="16"/>
  <c r="H542" i="16"/>
  <c r="G542" i="16"/>
  <c r="E542" i="16"/>
  <c r="D542" i="16"/>
  <c r="G71" i="12" s="1"/>
  <c r="I540" i="16"/>
  <c r="H540" i="16"/>
  <c r="G540" i="16"/>
  <c r="E540" i="16"/>
  <c r="D540" i="16"/>
  <c r="F71" i="12" s="1"/>
  <c r="B528" i="16"/>
  <c r="I521" i="16"/>
  <c r="H521" i="16"/>
  <c r="G521" i="16"/>
  <c r="E521" i="16"/>
  <c r="D521" i="16"/>
  <c r="K70" i="12" s="1"/>
  <c r="I519" i="16"/>
  <c r="H519" i="16"/>
  <c r="G519" i="16"/>
  <c r="E519" i="16"/>
  <c r="D519" i="16"/>
  <c r="J70" i="12" s="1"/>
  <c r="I517" i="16"/>
  <c r="H517" i="16"/>
  <c r="G517" i="16"/>
  <c r="E517" i="16"/>
  <c r="D517" i="16"/>
  <c r="I70" i="12" s="1"/>
  <c r="I515" i="16"/>
  <c r="H515" i="16"/>
  <c r="G515" i="16"/>
  <c r="E515" i="16"/>
  <c r="D515" i="16"/>
  <c r="H70" i="12" s="1"/>
  <c r="I513" i="16"/>
  <c r="H513" i="16"/>
  <c r="G513" i="16"/>
  <c r="E513" i="16"/>
  <c r="D513" i="16"/>
  <c r="G70" i="12" s="1"/>
  <c r="I511" i="16"/>
  <c r="H511" i="16"/>
  <c r="G511" i="16"/>
  <c r="E511" i="16"/>
  <c r="D511" i="16"/>
  <c r="F70" i="12" s="1"/>
  <c r="B499" i="16"/>
  <c r="I492" i="16"/>
  <c r="H492" i="16"/>
  <c r="G492" i="16"/>
  <c r="E492" i="16"/>
  <c r="D492" i="16"/>
  <c r="K69" i="12" s="1"/>
  <c r="I490" i="16"/>
  <c r="H490" i="16"/>
  <c r="G490" i="16"/>
  <c r="E490" i="16"/>
  <c r="D490" i="16"/>
  <c r="J69" i="12" s="1"/>
  <c r="I488" i="16"/>
  <c r="H488" i="16"/>
  <c r="G488" i="16"/>
  <c r="E488" i="16"/>
  <c r="D488" i="16"/>
  <c r="I69" i="12" s="1"/>
  <c r="I486" i="16"/>
  <c r="H486" i="16"/>
  <c r="G486" i="16"/>
  <c r="E486" i="16"/>
  <c r="D486" i="16"/>
  <c r="H69" i="12" s="1"/>
  <c r="I484" i="16"/>
  <c r="H484" i="16"/>
  <c r="G484" i="16"/>
  <c r="E484" i="16"/>
  <c r="D484" i="16"/>
  <c r="G69" i="12" s="1"/>
  <c r="I482" i="16"/>
  <c r="H482" i="16"/>
  <c r="G482" i="16"/>
  <c r="E482" i="16"/>
  <c r="D482" i="16"/>
  <c r="F69" i="12" s="1"/>
  <c r="B470" i="16"/>
  <c r="I463" i="16"/>
  <c r="H463" i="16"/>
  <c r="G463" i="16"/>
  <c r="E463" i="16"/>
  <c r="D463" i="16"/>
  <c r="K68" i="12" s="1"/>
  <c r="I461" i="16"/>
  <c r="H461" i="16"/>
  <c r="G461" i="16"/>
  <c r="E461" i="16"/>
  <c r="D461" i="16"/>
  <c r="J68" i="12" s="1"/>
  <c r="I459" i="16"/>
  <c r="H459" i="16"/>
  <c r="G459" i="16"/>
  <c r="E459" i="16"/>
  <c r="D459" i="16"/>
  <c r="I68" i="12" s="1"/>
  <c r="I457" i="16"/>
  <c r="H457" i="16"/>
  <c r="G457" i="16"/>
  <c r="E457" i="16"/>
  <c r="D457" i="16"/>
  <c r="H68" i="12" s="1"/>
  <c r="I455" i="16"/>
  <c r="H455" i="16"/>
  <c r="G455" i="16"/>
  <c r="E455" i="16"/>
  <c r="D455" i="16"/>
  <c r="G68" i="12" s="1"/>
  <c r="I453" i="16"/>
  <c r="H453" i="16"/>
  <c r="G453" i="16"/>
  <c r="E453" i="16"/>
  <c r="D453" i="16"/>
  <c r="F68" i="12" s="1"/>
  <c r="B441" i="16"/>
  <c r="I434" i="16"/>
  <c r="H434" i="16"/>
  <c r="G434" i="16"/>
  <c r="E434" i="16"/>
  <c r="D434" i="16"/>
  <c r="K67" i="12" s="1"/>
  <c r="I432" i="16"/>
  <c r="H432" i="16"/>
  <c r="G432" i="16"/>
  <c r="E432" i="16"/>
  <c r="D432" i="16"/>
  <c r="J67" i="12" s="1"/>
  <c r="I430" i="16"/>
  <c r="H430" i="16"/>
  <c r="G430" i="16"/>
  <c r="E430" i="16"/>
  <c r="D430" i="16"/>
  <c r="I67" i="12" s="1"/>
  <c r="I428" i="16"/>
  <c r="H428" i="16"/>
  <c r="G428" i="16"/>
  <c r="E428" i="16"/>
  <c r="D428" i="16"/>
  <c r="H67" i="12" s="1"/>
  <c r="I426" i="16"/>
  <c r="H426" i="16"/>
  <c r="G426" i="16"/>
  <c r="E426" i="16"/>
  <c r="D426" i="16"/>
  <c r="G67" i="12" s="1"/>
  <c r="I424" i="16"/>
  <c r="H424" i="16"/>
  <c r="G424" i="16"/>
  <c r="E424" i="16"/>
  <c r="D424" i="16"/>
  <c r="F67" i="12" s="1"/>
  <c r="B412" i="16"/>
  <c r="I405" i="16"/>
  <c r="H405" i="16"/>
  <c r="G405" i="16"/>
  <c r="E405" i="16"/>
  <c r="D405" i="16"/>
  <c r="K66" i="12" s="1"/>
  <c r="I403" i="16"/>
  <c r="H403" i="16"/>
  <c r="G403" i="16"/>
  <c r="E403" i="16"/>
  <c r="D403" i="16"/>
  <c r="J66" i="12" s="1"/>
  <c r="I401" i="16"/>
  <c r="H401" i="16"/>
  <c r="G401" i="16"/>
  <c r="E401" i="16"/>
  <c r="D401" i="16"/>
  <c r="I66" i="12" s="1"/>
  <c r="I399" i="16"/>
  <c r="H399" i="16"/>
  <c r="G399" i="16"/>
  <c r="E399" i="16"/>
  <c r="D399" i="16"/>
  <c r="H66" i="12" s="1"/>
  <c r="I397" i="16"/>
  <c r="H397" i="16"/>
  <c r="G397" i="16"/>
  <c r="E397" i="16"/>
  <c r="D397" i="16"/>
  <c r="G66" i="12" s="1"/>
  <c r="I395" i="16"/>
  <c r="H395" i="16"/>
  <c r="G395" i="16"/>
  <c r="E395" i="16"/>
  <c r="D395" i="16"/>
  <c r="F66" i="12" s="1"/>
  <c r="B383" i="16"/>
  <c r="I376" i="16"/>
  <c r="H376" i="16"/>
  <c r="G376" i="16"/>
  <c r="E376" i="16"/>
  <c r="D376" i="16"/>
  <c r="K65" i="12" s="1"/>
  <c r="I374" i="16"/>
  <c r="H374" i="16"/>
  <c r="G374" i="16"/>
  <c r="E374" i="16"/>
  <c r="D374" i="16"/>
  <c r="J65" i="12" s="1"/>
  <c r="I372" i="16"/>
  <c r="H372" i="16"/>
  <c r="G372" i="16"/>
  <c r="E372" i="16"/>
  <c r="D372" i="16"/>
  <c r="I65" i="12" s="1"/>
  <c r="I370" i="16"/>
  <c r="H370" i="16"/>
  <c r="G370" i="16"/>
  <c r="E370" i="16"/>
  <c r="D370" i="16"/>
  <c r="H65" i="12" s="1"/>
  <c r="I368" i="16"/>
  <c r="H368" i="16"/>
  <c r="G368" i="16"/>
  <c r="E368" i="16"/>
  <c r="D368" i="16"/>
  <c r="G65" i="12" s="1"/>
  <c r="I366" i="16"/>
  <c r="H366" i="16"/>
  <c r="G366" i="16"/>
  <c r="E366" i="16"/>
  <c r="D366" i="16"/>
  <c r="F65" i="12" s="1"/>
  <c r="B354" i="16"/>
  <c r="I347" i="16"/>
  <c r="H347" i="16"/>
  <c r="G347" i="16"/>
  <c r="E347" i="16"/>
  <c r="D347" i="16"/>
  <c r="K64" i="12" s="1"/>
  <c r="I345" i="16"/>
  <c r="H345" i="16"/>
  <c r="G345" i="16"/>
  <c r="E345" i="16"/>
  <c r="D345" i="16"/>
  <c r="J64" i="12" s="1"/>
  <c r="I343" i="16"/>
  <c r="H343" i="16"/>
  <c r="G343" i="16"/>
  <c r="E343" i="16"/>
  <c r="D343" i="16"/>
  <c r="I64" i="12" s="1"/>
  <c r="I341" i="16"/>
  <c r="H341" i="16"/>
  <c r="G341" i="16"/>
  <c r="E341" i="16"/>
  <c r="D341" i="16"/>
  <c r="H64" i="12" s="1"/>
  <c r="I339" i="16"/>
  <c r="H339" i="16"/>
  <c r="G339" i="16"/>
  <c r="E339" i="16"/>
  <c r="D339" i="16"/>
  <c r="G64" i="12" s="1"/>
  <c r="I337" i="16"/>
  <c r="H337" i="16"/>
  <c r="G337" i="16"/>
  <c r="E337" i="16"/>
  <c r="D337" i="16"/>
  <c r="F64" i="12" s="1"/>
  <c r="B325" i="16"/>
  <c r="I318" i="16"/>
  <c r="H318" i="16"/>
  <c r="G318" i="16"/>
  <c r="E318" i="16"/>
  <c r="D318" i="16"/>
  <c r="K63" i="12" s="1"/>
  <c r="I316" i="16"/>
  <c r="H316" i="16"/>
  <c r="G316" i="16"/>
  <c r="E316" i="16"/>
  <c r="D316" i="16"/>
  <c r="J63" i="12" s="1"/>
  <c r="I314" i="16"/>
  <c r="H314" i="16"/>
  <c r="G314" i="16"/>
  <c r="E314" i="16"/>
  <c r="D314" i="16"/>
  <c r="I63" i="12" s="1"/>
  <c r="I312" i="16"/>
  <c r="H312" i="16"/>
  <c r="G312" i="16"/>
  <c r="E312" i="16"/>
  <c r="D312" i="16"/>
  <c r="H63" i="12" s="1"/>
  <c r="I310" i="16"/>
  <c r="H310" i="16"/>
  <c r="G310" i="16"/>
  <c r="E310" i="16"/>
  <c r="D310" i="16"/>
  <c r="G63" i="12" s="1"/>
  <c r="I308" i="16"/>
  <c r="H308" i="16"/>
  <c r="G308" i="16"/>
  <c r="E308" i="16"/>
  <c r="D308" i="16"/>
  <c r="F63" i="12" s="1"/>
  <c r="B296" i="16"/>
  <c r="I289" i="16"/>
  <c r="H289" i="16"/>
  <c r="G289" i="16"/>
  <c r="E289" i="16"/>
  <c r="D289" i="16"/>
  <c r="K62" i="12" s="1"/>
  <c r="I287" i="16"/>
  <c r="H287" i="16"/>
  <c r="G287" i="16"/>
  <c r="E287" i="16"/>
  <c r="D287" i="16"/>
  <c r="J62" i="12" s="1"/>
  <c r="I285" i="16"/>
  <c r="H285" i="16"/>
  <c r="G285" i="16"/>
  <c r="E285" i="16"/>
  <c r="D285" i="16"/>
  <c r="I62" i="12" s="1"/>
  <c r="I283" i="16"/>
  <c r="H283" i="16"/>
  <c r="G283" i="16"/>
  <c r="E283" i="16"/>
  <c r="D283" i="16"/>
  <c r="H62" i="12" s="1"/>
  <c r="I281" i="16"/>
  <c r="H281" i="16"/>
  <c r="G281" i="16"/>
  <c r="E281" i="16"/>
  <c r="D281" i="16"/>
  <c r="G62" i="12" s="1"/>
  <c r="I279" i="16"/>
  <c r="H279" i="16"/>
  <c r="G279" i="16"/>
  <c r="E279" i="16"/>
  <c r="D279" i="16"/>
  <c r="F62" i="12" s="1"/>
  <c r="B267" i="16"/>
  <c r="I260" i="16"/>
  <c r="H260" i="16"/>
  <c r="G260" i="16"/>
  <c r="E260" i="16"/>
  <c r="D260" i="16"/>
  <c r="K61" i="12" s="1"/>
  <c r="I258" i="16"/>
  <c r="H258" i="16"/>
  <c r="G258" i="16"/>
  <c r="E258" i="16"/>
  <c r="D258" i="16"/>
  <c r="J61" i="12" s="1"/>
  <c r="I256" i="16"/>
  <c r="H256" i="16"/>
  <c r="G256" i="16"/>
  <c r="E256" i="16"/>
  <c r="D256" i="16"/>
  <c r="I61" i="12" s="1"/>
  <c r="I254" i="16"/>
  <c r="H254" i="16"/>
  <c r="G254" i="16"/>
  <c r="E254" i="16"/>
  <c r="D254" i="16"/>
  <c r="H61" i="12" s="1"/>
  <c r="I252" i="16"/>
  <c r="H252" i="16"/>
  <c r="G252" i="16"/>
  <c r="E252" i="16"/>
  <c r="D252" i="16"/>
  <c r="G61" i="12" s="1"/>
  <c r="I250" i="16"/>
  <c r="H250" i="16"/>
  <c r="G250" i="16"/>
  <c r="E250" i="16"/>
  <c r="D250" i="16"/>
  <c r="F61" i="12" s="1"/>
  <c r="B238" i="16"/>
  <c r="I231" i="16"/>
  <c r="H231" i="16"/>
  <c r="G231" i="16"/>
  <c r="E231" i="16"/>
  <c r="D231" i="16"/>
  <c r="K60" i="12" s="1"/>
  <c r="I229" i="16"/>
  <c r="H229" i="16"/>
  <c r="G229" i="16"/>
  <c r="E229" i="16"/>
  <c r="D229" i="16"/>
  <c r="J60" i="12" s="1"/>
  <c r="I227" i="16"/>
  <c r="H227" i="16"/>
  <c r="G227" i="16"/>
  <c r="E227" i="16"/>
  <c r="D227" i="16"/>
  <c r="I60" i="12" s="1"/>
  <c r="I225" i="16"/>
  <c r="H225" i="16"/>
  <c r="G225" i="16"/>
  <c r="E225" i="16"/>
  <c r="D225" i="16"/>
  <c r="H60" i="12" s="1"/>
  <c r="I223" i="16"/>
  <c r="H223" i="16"/>
  <c r="G223" i="16"/>
  <c r="E223" i="16"/>
  <c r="D223" i="16"/>
  <c r="G60" i="12" s="1"/>
  <c r="I221" i="16"/>
  <c r="H221" i="16"/>
  <c r="G221" i="16"/>
  <c r="E221" i="16"/>
  <c r="D221" i="16"/>
  <c r="F60" i="12" s="1"/>
  <c r="B209" i="16"/>
  <c r="I202" i="16"/>
  <c r="H202" i="16"/>
  <c r="G202" i="16"/>
  <c r="E202" i="16"/>
  <c r="D202" i="16"/>
  <c r="K59" i="12" s="1"/>
  <c r="I200" i="16"/>
  <c r="H200" i="16"/>
  <c r="G200" i="16"/>
  <c r="E200" i="16"/>
  <c r="D200" i="16"/>
  <c r="J59" i="12" s="1"/>
  <c r="I198" i="16"/>
  <c r="H198" i="16"/>
  <c r="G198" i="16"/>
  <c r="E198" i="16"/>
  <c r="D198" i="16"/>
  <c r="I59" i="12" s="1"/>
  <c r="I196" i="16"/>
  <c r="H196" i="16"/>
  <c r="G196" i="16"/>
  <c r="E196" i="16"/>
  <c r="D196" i="16"/>
  <c r="H59" i="12" s="1"/>
  <c r="I194" i="16"/>
  <c r="H194" i="16"/>
  <c r="G194" i="16"/>
  <c r="E194" i="16"/>
  <c r="D194" i="16"/>
  <c r="G59" i="12" s="1"/>
  <c r="I192" i="16"/>
  <c r="H192" i="16"/>
  <c r="G192" i="16"/>
  <c r="E192" i="16"/>
  <c r="D192" i="16"/>
  <c r="F59" i="12" s="1"/>
  <c r="B180" i="16"/>
  <c r="I173" i="16"/>
  <c r="H173" i="16"/>
  <c r="G173" i="16"/>
  <c r="E173" i="16"/>
  <c r="D173" i="16"/>
  <c r="K58" i="12" s="1"/>
  <c r="I171" i="16"/>
  <c r="H171" i="16"/>
  <c r="G171" i="16"/>
  <c r="E171" i="16"/>
  <c r="D171" i="16"/>
  <c r="J58" i="12" s="1"/>
  <c r="I169" i="16"/>
  <c r="H169" i="16"/>
  <c r="G169" i="16"/>
  <c r="E169" i="16"/>
  <c r="D169" i="16"/>
  <c r="I58" i="12" s="1"/>
  <c r="I167" i="16"/>
  <c r="H167" i="16"/>
  <c r="G167" i="16"/>
  <c r="E167" i="16"/>
  <c r="D167" i="16"/>
  <c r="H58" i="12" s="1"/>
  <c r="I165" i="16"/>
  <c r="H165" i="16"/>
  <c r="G165" i="16"/>
  <c r="E165" i="16"/>
  <c r="D165" i="16"/>
  <c r="G58" i="12" s="1"/>
  <c r="I163" i="16"/>
  <c r="H163" i="16"/>
  <c r="G163" i="16"/>
  <c r="E163" i="16"/>
  <c r="D163" i="16"/>
  <c r="F58" i="12" s="1"/>
  <c r="B151" i="16"/>
  <c r="I144" i="16"/>
  <c r="H144" i="16"/>
  <c r="G144" i="16"/>
  <c r="E144" i="16"/>
  <c r="D144" i="16"/>
  <c r="K57" i="12" s="1"/>
  <c r="I142" i="16"/>
  <c r="H142" i="16"/>
  <c r="G142" i="16"/>
  <c r="E142" i="16"/>
  <c r="D142" i="16"/>
  <c r="J57" i="12" s="1"/>
  <c r="I140" i="16"/>
  <c r="H140" i="16"/>
  <c r="G140" i="16"/>
  <c r="E140" i="16"/>
  <c r="D140" i="16"/>
  <c r="I57" i="12" s="1"/>
  <c r="I138" i="16"/>
  <c r="H138" i="16"/>
  <c r="G138" i="16"/>
  <c r="E138" i="16"/>
  <c r="D138" i="16"/>
  <c r="H57" i="12" s="1"/>
  <c r="I136" i="16"/>
  <c r="H136" i="16"/>
  <c r="G136" i="16"/>
  <c r="E136" i="16"/>
  <c r="D136" i="16"/>
  <c r="G57" i="12" s="1"/>
  <c r="I134" i="16"/>
  <c r="H134" i="16"/>
  <c r="G134" i="16"/>
  <c r="E134" i="16"/>
  <c r="D134" i="16"/>
  <c r="F57" i="12" s="1"/>
  <c r="B122" i="16"/>
  <c r="I115" i="16"/>
  <c r="H115" i="16"/>
  <c r="G115" i="16"/>
  <c r="E115" i="16"/>
  <c r="D115" i="16"/>
  <c r="K56" i="12" s="1"/>
  <c r="I113" i="16"/>
  <c r="H113" i="16"/>
  <c r="G113" i="16"/>
  <c r="E113" i="16"/>
  <c r="D113" i="16"/>
  <c r="J56" i="12" s="1"/>
  <c r="I111" i="16"/>
  <c r="H111" i="16"/>
  <c r="G111" i="16"/>
  <c r="E111" i="16"/>
  <c r="D111" i="16"/>
  <c r="I56" i="12" s="1"/>
  <c r="I109" i="16"/>
  <c r="H109" i="16"/>
  <c r="G109" i="16"/>
  <c r="E109" i="16"/>
  <c r="D109" i="16"/>
  <c r="H56" i="12" s="1"/>
  <c r="I107" i="16"/>
  <c r="H107" i="16"/>
  <c r="G107" i="16"/>
  <c r="E107" i="16"/>
  <c r="D107" i="16"/>
  <c r="G56" i="12" s="1"/>
  <c r="I105" i="16"/>
  <c r="H105" i="16"/>
  <c r="G105" i="16"/>
  <c r="E105" i="16"/>
  <c r="D105" i="16"/>
  <c r="F56" i="12" s="1"/>
  <c r="B93" i="16"/>
  <c r="I86" i="16"/>
  <c r="H86" i="16"/>
  <c r="G86" i="16"/>
  <c r="E86" i="16"/>
  <c r="D86" i="16"/>
  <c r="K55" i="12" s="1"/>
  <c r="I84" i="16"/>
  <c r="H84" i="16"/>
  <c r="G84" i="16"/>
  <c r="E84" i="16"/>
  <c r="D84" i="16"/>
  <c r="J55" i="12" s="1"/>
  <c r="I82" i="16"/>
  <c r="H82" i="16"/>
  <c r="G82" i="16"/>
  <c r="E82" i="16"/>
  <c r="D82" i="16"/>
  <c r="I55" i="12" s="1"/>
  <c r="I80" i="16"/>
  <c r="H80" i="16"/>
  <c r="G80" i="16"/>
  <c r="E80" i="16"/>
  <c r="D80" i="16"/>
  <c r="H55" i="12" s="1"/>
  <c r="I78" i="16"/>
  <c r="H78" i="16"/>
  <c r="G78" i="16"/>
  <c r="E78" i="16"/>
  <c r="D78" i="16"/>
  <c r="G55" i="12" s="1"/>
  <c r="I76" i="16"/>
  <c r="H76" i="16"/>
  <c r="G76" i="16"/>
  <c r="E76" i="16"/>
  <c r="D76" i="16"/>
  <c r="F55" i="12" s="1"/>
  <c r="B64" i="16"/>
  <c r="I57" i="16"/>
  <c r="H57" i="16"/>
  <c r="G57" i="16"/>
  <c r="E57" i="16"/>
  <c r="D57" i="16"/>
  <c r="K54" i="12" s="1"/>
  <c r="I55" i="16"/>
  <c r="H55" i="16"/>
  <c r="G55" i="16"/>
  <c r="E55" i="16"/>
  <c r="D55" i="16"/>
  <c r="J54" i="12" s="1"/>
  <c r="I53" i="16"/>
  <c r="H53" i="16"/>
  <c r="G53" i="16"/>
  <c r="E53" i="16"/>
  <c r="D53" i="16"/>
  <c r="I54" i="12" s="1"/>
  <c r="I51" i="16"/>
  <c r="H51" i="16"/>
  <c r="G51" i="16"/>
  <c r="E51" i="16"/>
  <c r="D51" i="16"/>
  <c r="H54" i="12" s="1"/>
  <c r="I49" i="16"/>
  <c r="H49" i="16"/>
  <c r="G49" i="16"/>
  <c r="E49" i="16"/>
  <c r="D49" i="16"/>
  <c r="G54" i="12" s="1"/>
  <c r="I47" i="16"/>
  <c r="H47" i="16"/>
  <c r="G47" i="16"/>
  <c r="E47" i="16"/>
  <c r="D47" i="16"/>
  <c r="F54" i="12" s="1"/>
  <c r="B35" i="16"/>
  <c r="I28" i="16"/>
  <c r="H28" i="16"/>
  <c r="G28" i="16"/>
  <c r="E28" i="16"/>
  <c r="D28" i="16"/>
  <c r="K53" i="12" s="1"/>
  <c r="I26" i="16"/>
  <c r="H26" i="16"/>
  <c r="G26" i="16"/>
  <c r="E26" i="16"/>
  <c r="D26" i="16"/>
  <c r="J53" i="12" s="1"/>
  <c r="I24" i="16"/>
  <c r="H24" i="16"/>
  <c r="G24" i="16"/>
  <c r="E24" i="16"/>
  <c r="D24" i="16"/>
  <c r="I53" i="12" s="1"/>
  <c r="I22" i="16"/>
  <c r="H22" i="16"/>
  <c r="G22" i="16"/>
  <c r="E22" i="16"/>
  <c r="D22" i="16"/>
  <c r="H53" i="12" s="1"/>
  <c r="I20" i="16"/>
  <c r="H20" i="16"/>
  <c r="G20" i="16"/>
  <c r="E20" i="16"/>
  <c r="D20" i="16"/>
  <c r="G53" i="12" s="1"/>
  <c r="I18" i="16"/>
  <c r="H18" i="16"/>
  <c r="G18" i="16"/>
  <c r="E18" i="16"/>
  <c r="D18" i="16"/>
  <c r="F53" i="12" s="1"/>
  <c r="B6" i="16"/>
  <c r="A1" i="16"/>
  <c r="E563" i="16"/>
  <c r="E72" i="12" s="1"/>
  <c r="D560" i="16"/>
  <c r="E534" i="16"/>
  <c r="E71" i="12" s="1"/>
  <c r="D531" i="16"/>
  <c r="E505" i="16"/>
  <c r="E70" i="12" s="1"/>
  <c r="D502" i="16"/>
  <c r="E476" i="16"/>
  <c r="E69" i="12" s="1"/>
  <c r="D473" i="16"/>
  <c r="E447" i="16"/>
  <c r="E68" i="12" s="1"/>
  <c r="D444" i="16"/>
  <c r="E418" i="16"/>
  <c r="E67" i="12" s="1"/>
  <c r="D415" i="16"/>
  <c r="E389" i="16"/>
  <c r="E66" i="12" s="1"/>
  <c r="D386" i="16"/>
  <c r="E360" i="16"/>
  <c r="E65" i="12" s="1"/>
  <c r="D357" i="16"/>
  <c r="E331" i="16"/>
  <c r="E64" i="12" s="1"/>
  <c r="D328" i="16"/>
  <c r="E302" i="16"/>
  <c r="E63" i="12" s="1"/>
  <c r="D299" i="16"/>
  <c r="E273" i="16"/>
  <c r="E62" i="12" s="1"/>
  <c r="D270" i="16"/>
  <c r="E244" i="16"/>
  <c r="E61" i="12" s="1"/>
  <c r="D241" i="16"/>
  <c r="E215" i="16"/>
  <c r="E60" i="12" s="1"/>
  <c r="D212" i="16"/>
  <c r="E186" i="16"/>
  <c r="E59" i="12" s="1"/>
  <c r="D183" i="16"/>
  <c r="E157" i="16"/>
  <c r="E58" i="12" s="1"/>
  <c r="D154" i="16"/>
  <c r="E128" i="16"/>
  <c r="E57" i="12" s="1"/>
  <c r="D125" i="16"/>
  <c r="E99" i="16"/>
  <c r="E56" i="12" s="1"/>
  <c r="D96" i="16"/>
  <c r="E70" i="16"/>
  <c r="E55" i="12" s="1"/>
  <c r="D67" i="16"/>
  <c r="E41" i="16"/>
  <c r="E54" i="12" s="1"/>
  <c r="D38" i="16"/>
  <c r="E12" i="16"/>
  <c r="E53" i="12" s="1"/>
  <c r="D9" i="16"/>
  <c r="A1" i="13"/>
  <c r="A1" i="11"/>
  <c r="F15" i="2"/>
  <c r="C49" i="12"/>
  <c r="C48" i="12"/>
  <c r="C47" i="12"/>
  <c r="C46" i="12"/>
  <c r="C45" i="12"/>
  <c r="C44" i="12"/>
  <c r="C43" i="12"/>
  <c r="C42" i="12"/>
  <c r="C41" i="12"/>
  <c r="C40" i="12"/>
  <c r="C39" i="12"/>
  <c r="C38" i="12"/>
  <c r="C37" i="12"/>
  <c r="C36" i="12"/>
  <c r="C35" i="12"/>
  <c r="C34" i="12"/>
  <c r="C33" i="12"/>
  <c r="C32" i="12"/>
  <c r="C31" i="12"/>
  <c r="C30" i="12"/>
  <c r="C9" i="12"/>
  <c r="C8" i="12"/>
  <c r="C7" i="12"/>
  <c r="B557" i="13"/>
  <c r="B528" i="13"/>
  <c r="B499" i="13"/>
  <c r="B470" i="13"/>
  <c r="B441" i="13"/>
  <c r="B412" i="13"/>
  <c r="B383" i="13"/>
  <c r="B354" i="13"/>
  <c r="B325" i="13"/>
  <c r="B296" i="13"/>
  <c r="B267" i="13"/>
  <c r="B238" i="13"/>
  <c r="B209" i="13"/>
  <c r="B180" i="13"/>
  <c r="B151" i="13"/>
  <c r="B122" i="13"/>
  <c r="B93" i="13"/>
  <c r="B64" i="13"/>
  <c r="B35" i="13"/>
  <c r="I579" i="13"/>
  <c r="H579" i="13"/>
  <c r="G579" i="13"/>
  <c r="E579" i="13"/>
  <c r="D579" i="13"/>
  <c r="K49" i="12" s="1"/>
  <c r="I577" i="13"/>
  <c r="H577" i="13"/>
  <c r="G577" i="13"/>
  <c r="E577" i="13"/>
  <c r="D577" i="13"/>
  <c r="J49" i="12" s="1"/>
  <c r="I575" i="13"/>
  <c r="H575" i="13"/>
  <c r="G575" i="13"/>
  <c r="E575" i="13"/>
  <c r="D575" i="13"/>
  <c r="I49" i="12" s="1"/>
  <c r="I573" i="13"/>
  <c r="H573" i="13"/>
  <c r="G573" i="13"/>
  <c r="E573" i="13"/>
  <c r="D573" i="13"/>
  <c r="H49" i="12" s="1"/>
  <c r="I571" i="13"/>
  <c r="H571" i="13"/>
  <c r="G571" i="13"/>
  <c r="E571" i="13"/>
  <c r="D571" i="13"/>
  <c r="G49" i="12" s="1"/>
  <c r="I569" i="13"/>
  <c r="H569" i="13"/>
  <c r="G569" i="13"/>
  <c r="E569" i="13"/>
  <c r="D569" i="13"/>
  <c r="F49" i="12" s="1"/>
  <c r="E563" i="13"/>
  <c r="E49" i="12" s="1"/>
  <c r="D560" i="13"/>
  <c r="I550" i="13"/>
  <c r="H550" i="13"/>
  <c r="G550" i="13"/>
  <c r="E550" i="13"/>
  <c r="D550" i="13"/>
  <c r="K48" i="12" s="1"/>
  <c r="I548" i="13"/>
  <c r="H548" i="13"/>
  <c r="G548" i="13"/>
  <c r="E548" i="13"/>
  <c r="D548" i="13"/>
  <c r="J48" i="12" s="1"/>
  <c r="I546" i="13"/>
  <c r="H546" i="13"/>
  <c r="G546" i="13"/>
  <c r="E546" i="13"/>
  <c r="D546" i="13"/>
  <c r="I48" i="12" s="1"/>
  <c r="I544" i="13"/>
  <c r="H544" i="13"/>
  <c r="G544" i="13"/>
  <c r="E544" i="13"/>
  <c r="D544" i="13"/>
  <c r="H48" i="12" s="1"/>
  <c r="I542" i="13"/>
  <c r="H542" i="13"/>
  <c r="G542" i="13"/>
  <c r="E542" i="13"/>
  <c r="D542" i="13"/>
  <c r="G48" i="12" s="1"/>
  <c r="I540" i="13"/>
  <c r="H540" i="13"/>
  <c r="G540" i="13"/>
  <c r="E540" i="13"/>
  <c r="D540" i="13"/>
  <c r="F48" i="12" s="1"/>
  <c r="E534" i="13"/>
  <c r="E48" i="12" s="1"/>
  <c r="D531" i="13"/>
  <c r="I521" i="13"/>
  <c r="H521" i="13"/>
  <c r="G521" i="13"/>
  <c r="E521" i="13"/>
  <c r="D521" i="13"/>
  <c r="K47" i="12" s="1"/>
  <c r="I519" i="13"/>
  <c r="H519" i="13"/>
  <c r="G519" i="13"/>
  <c r="E519" i="13"/>
  <c r="D519" i="13"/>
  <c r="J47" i="12" s="1"/>
  <c r="I517" i="13"/>
  <c r="H517" i="13"/>
  <c r="G517" i="13"/>
  <c r="E517" i="13"/>
  <c r="D517" i="13"/>
  <c r="I47" i="12" s="1"/>
  <c r="I515" i="13"/>
  <c r="H515" i="13"/>
  <c r="G515" i="13"/>
  <c r="E515" i="13"/>
  <c r="D515" i="13"/>
  <c r="H47" i="12" s="1"/>
  <c r="I513" i="13"/>
  <c r="H513" i="13"/>
  <c r="G513" i="13"/>
  <c r="E513" i="13"/>
  <c r="D513" i="13"/>
  <c r="G47" i="12" s="1"/>
  <c r="I511" i="13"/>
  <c r="H511" i="13"/>
  <c r="G511" i="13"/>
  <c r="E511" i="13"/>
  <c r="D511" i="13"/>
  <c r="F47" i="12" s="1"/>
  <c r="E505" i="13"/>
  <c r="E47" i="12" s="1"/>
  <c r="D502" i="13"/>
  <c r="I492" i="13"/>
  <c r="H492" i="13"/>
  <c r="G492" i="13"/>
  <c r="E492" i="13"/>
  <c r="D492" i="13"/>
  <c r="K46" i="12" s="1"/>
  <c r="I490" i="13"/>
  <c r="H490" i="13"/>
  <c r="G490" i="13"/>
  <c r="E490" i="13"/>
  <c r="D490" i="13"/>
  <c r="J46" i="12" s="1"/>
  <c r="I488" i="13"/>
  <c r="H488" i="13"/>
  <c r="G488" i="13"/>
  <c r="E488" i="13"/>
  <c r="D488" i="13"/>
  <c r="I46" i="12" s="1"/>
  <c r="I486" i="13"/>
  <c r="H486" i="13"/>
  <c r="G486" i="13"/>
  <c r="E486" i="13"/>
  <c r="D486" i="13"/>
  <c r="H46" i="12" s="1"/>
  <c r="I484" i="13"/>
  <c r="H484" i="13"/>
  <c r="G484" i="13"/>
  <c r="E484" i="13"/>
  <c r="D484" i="13"/>
  <c r="G46" i="12" s="1"/>
  <c r="I482" i="13"/>
  <c r="H482" i="13"/>
  <c r="G482" i="13"/>
  <c r="E482" i="13"/>
  <c r="D482" i="13"/>
  <c r="F46" i="12" s="1"/>
  <c r="E476" i="13"/>
  <c r="E46" i="12" s="1"/>
  <c r="D473" i="13"/>
  <c r="I463" i="13"/>
  <c r="H463" i="13"/>
  <c r="G463" i="13"/>
  <c r="E463" i="13"/>
  <c r="D463" i="13"/>
  <c r="K45" i="12" s="1"/>
  <c r="I461" i="13"/>
  <c r="H461" i="13"/>
  <c r="G461" i="13"/>
  <c r="E461" i="13"/>
  <c r="D461" i="13"/>
  <c r="J45" i="12" s="1"/>
  <c r="I459" i="13"/>
  <c r="H459" i="13"/>
  <c r="G459" i="13"/>
  <c r="E459" i="13"/>
  <c r="D459" i="13"/>
  <c r="I45" i="12" s="1"/>
  <c r="I457" i="13"/>
  <c r="H457" i="13"/>
  <c r="G457" i="13"/>
  <c r="E457" i="13"/>
  <c r="D457" i="13"/>
  <c r="H45" i="12" s="1"/>
  <c r="I455" i="13"/>
  <c r="H455" i="13"/>
  <c r="G455" i="13"/>
  <c r="E455" i="13"/>
  <c r="D455" i="13"/>
  <c r="G45" i="12" s="1"/>
  <c r="I453" i="13"/>
  <c r="H453" i="13"/>
  <c r="G453" i="13"/>
  <c r="E453" i="13"/>
  <c r="D453" i="13"/>
  <c r="F45" i="12" s="1"/>
  <c r="E447" i="13"/>
  <c r="E45" i="12" s="1"/>
  <c r="D444" i="13"/>
  <c r="I434" i="13"/>
  <c r="H434" i="13"/>
  <c r="G434" i="13"/>
  <c r="E434" i="13"/>
  <c r="D434" i="13"/>
  <c r="K44" i="12" s="1"/>
  <c r="I432" i="13"/>
  <c r="H432" i="13"/>
  <c r="G432" i="13"/>
  <c r="E432" i="13"/>
  <c r="D432" i="13"/>
  <c r="J44" i="12" s="1"/>
  <c r="I430" i="13"/>
  <c r="H430" i="13"/>
  <c r="G430" i="13"/>
  <c r="E430" i="13"/>
  <c r="D430" i="13"/>
  <c r="I44" i="12" s="1"/>
  <c r="I428" i="13"/>
  <c r="H428" i="13"/>
  <c r="G428" i="13"/>
  <c r="E428" i="13"/>
  <c r="D428" i="13"/>
  <c r="H44" i="12" s="1"/>
  <c r="I426" i="13"/>
  <c r="H426" i="13"/>
  <c r="G426" i="13"/>
  <c r="E426" i="13"/>
  <c r="D426" i="13"/>
  <c r="G44" i="12" s="1"/>
  <c r="I424" i="13"/>
  <c r="H424" i="13"/>
  <c r="G424" i="13"/>
  <c r="E424" i="13"/>
  <c r="D424" i="13"/>
  <c r="F44" i="12" s="1"/>
  <c r="E418" i="13"/>
  <c r="E44" i="12" s="1"/>
  <c r="D415" i="13"/>
  <c r="I405" i="13"/>
  <c r="H405" i="13"/>
  <c r="G405" i="13"/>
  <c r="E405" i="13"/>
  <c r="D405" i="13"/>
  <c r="K43" i="12" s="1"/>
  <c r="I403" i="13"/>
  <c r="H403" i="13"/>
  <c r="G403" i="13"/>
  <c r="E403" i="13"/>
  <c r="D403" i="13"/>
  <c r="J43" i="12" s="1"/>
  <c r="I401" i="13"/>
  <c r="H401" i="13"/>
  <c r="G401" i="13"/>
  <c r="E401" i="13"/>
  <c r="D401" i="13"/>
  <c r="I43" i="12" s="1"/>
  <c r="I399" i="13"/>
  <c r="H399" i="13"/>
  <c r="G399" i="13"/>
  <c r="E399" i="13"/>
  <c r="D399" i="13"/>
  <c r="H43" i="12" s="1"/>
  <c r="I397" i="13"/>
  <c r="H397" i="13"/>
  <c r="G397" i="13"/>
  <c r="E397" i="13"/>
  <c r="D397" i="13"/>
  <c r="G43" i="12" s="1"/>
  <c r="I395" i="13"/>
  <c r="H395" i="13"/>
  <c r="G395" i="13"/>
  <c r="E395" i="13"/>
  <c r="D395" i="13"/>
  <c r="F43" i="12" s="1"/>
  <c r="E389" i="13"/>
  <c r="E43" i="12" s="1"/>
  <c r="D386" i="13"/>
  <c r="I376" i="13"/>
  <c r="H376" i="13"/>
  <c r="G376" i="13"/>
  <c r="E376" i="13"/>
  <c r="D376" i="13"/>
  <c r="K42" i="12" s="1"/>
  <c r="I374" i="13"/>
  <c r="H374" i="13"/>
  <c r="G374" i="13"/>
  <c r="E374" i="13"/>
  <c r="D374" i="13"/>
  <c r="J42" i="12" s="1"/>
  <c r="I372" i="13"/>
  <c r="H372" i="13"/>
  <c r="G372" i="13"/>
  <c r="E372" i="13"/>
  <c r="D372" i="13"/>
  <c r="I42" i="12" s="1"/>
  <c r="I370" i="13"/>
  <c r="H370" i="13"/>
  <c r="G370" i="13"/>
  <c r="E370" i="13"/>
  <c r="D370" i="13"/>
  <c r="H42" i="12" s="1"/>
  <c r="I368" i="13"/>
  <c r="H368" i="13"/>
  <c r="G368" i="13"/>
  <c r="E368" i="13"/>
  <c r="D368" i="13"/>
  <c r="G42" i="12" s="1"/>
  <c r="I366" i="13"/>
  <c r="H366" i="13"/>
  <c r="G366" i="13"/>
  <c r="E366" i="13"/>
  <c r="D366" i="13"/>
  <c r="F42" i="12" s="1"/>
  <c r="E360" i="13"/>
  <c r="E42" i="12" s="1"/>
  <c r="D357" i="13"/>
  <c r="I347" i="13"/>
  <c r="H347" i="13"/>
  <c r="G347" i="13"/>
  <c r="E347" i="13"/>
  <c r="D347" i="13"/>
  <c r="K41" i="12" s="1"/>
  <c r="I345" i="13"/>
  <c r="H345" i="13"/>
  <c r="G345" i="13"/>
  <c r="E345" i="13"/>
  <c r="D345" i="13"/>
  <c r="J41" i="12" s="1"/>
  <c r="I343" i="13"/>
  <c r="H343" i="13"/>
  <c r="G343" i="13"/>
  <c r="E343" i="13"/>
  <c r="D343" i="13"/>
  <c r="I41" i="12" s="1"/>
  <c r="I341" i="13"/>
  <c r="H341" i="13"/>
  <c r="G341" i="13"/>
  <c r="E341" i="13"/>
  <c r="D341" i="13"/>
  <c r="H41" i="12" s="1"/>
  <c r="I339" i="13"/>
  <c r="H339" i="13"/>
  <c r="G339" i="13"/>
  <c r="E339" i="13"/>
  <c r="D339" i="13"/>
  <c r="G41" i="12" s="1"/>
  <c r="I337" i="13"/>
  <c r="H337" i="13"/>
  <c r="G337" i="13"/>
  <c r="E337" i="13"/>
  <c r="D337" i="13"/>
  <c r="F41" i="12" s="1"/>
  <c r="E331" i="13"/>
  <c r="E41" i="12" s="1"/>
  <c r="D328" i="13"/>
  <c r="I318" i="13"/>
  <c r="H318" i="13"/>
  <c r="G318" i="13"/>
  <c r="E318" i="13"/>
  <c r="D318" i="13"/>
  <c r="K40" i="12" s="1"/>
  <c r="I316" i="13"/>
  <c r="H316" i="13"/>
  <c r="G316" i="13"/>
  <c r="E316" i="13"/>
  <c r="D316" i="13"/>
  <c r="J40" i="12" s="1"/>
  <c r="I314" i="13"/>
  <c r="H314" i="13"/>
  <c r="G314" i="13"/>
  <c r="E314" i="13"/>
  <c r="D314" i="13"/>
  <c r="I40" i="12" s="1"/>
  <c r="I312" i="13"/>
  <c r="H312" i="13"/>
  <c r="G312" i="13"/>
  <c r="E312" i="13"/>
  <c r="D312" i="13"/>
  <c r="H40" i="12" s="1"/>
  <c r="I310" i="13"/>
  <c r="H310" i="13"/>
  <c r="G310" i="13"/>
  <c r="E310" i="13"/>
  <c r="D310" i="13"/>
  <c r="G40" i="12" s="1"/>
  <c r="I308" i="13"/>
  <c r="H308" i="13"/>
  <c r="G308" i="13"/>
  <c r="E308" i="13"/>
  <c r="D308" i="13"/>
  <c r="F40" i="12" s="1"/>
  <c r="E302" i="13"/>
  <c r="E40" i="12" s="1"/>
  <c r="D299" i="13"/>
  <c r="I289" i="13"/>
  <c r="H289" i="13"/>
  <c r="G289" i="13"/>
  <c r="E289" i="13"/>
  <c r="D289" i="13"/>
  <c r="K39" i="12" s="1"/>
  <c r="I287" i="13"/>
  <c r="H287" i="13"/>
  <c r="G287" i="13"/>
  <c r="E287" i="13"/>
  <c r="D287" i="13"/>
  <c r="J39" i="12" s="1"/>
  <c r="I285" i="13"/>
  <c r="H285" i="13"/>
  <c r="G285" i="13"/>
  <c r="E285" i="13"/>
  <c r="D285" i="13"/>
  <c r="I39" i="12" s="1"/>
  <c r="I283" i="13"/>
  <c r="H283" i="13"/>
  <c r="G283" i="13"/>
  <c r="E283" i="13"/>
  <c r="D283" i="13"/>
  <c r="H39" i="12" s="1"/>
  <c r="I281" i="13"/>
  <c r="H281" i="13"/>
  <c r="G281" i="13"/>
  <c r="E281" i="13"/>
  <c r="D281" i="13"/>
  <c r="G39" i="12" s="1"/>
  <c r="I279" i="13"/>
  <c r="H279" i="13"/>
  <c r="G279" i="13"/>
  <c r="E279" i="13"/>
  <c r="D279" i="13"/>
  <c r="F39" i="12" s="1"/>
  <c r="E273" i="13"/>
  <c r="E39" i="12" s="1"/>
  <c r="D270" i="13"/>
  <c r="I260" i="13"/>
  <c r="H260" i="13"/>
  <c r="G260" i="13"/>
  <c r="E260" i="13"/>
  <c r="D260" i="13"/>
  <c r="K38" i="12" s="1"/>
  <c r="I258" i="13"/>
  <c r="H258" i="13"/>
  <c r="G258" i="13"/>
  <c r="E258" i="13"/>
  <c r="D258" i="13"/>
  <c r="J38" i="12" s="1"/>
  <c r="I256" i="13"/>
  <c r="H256" i="13"/>
  <c r="G256" i="13"/>
  <c r="E256" i="13"/>
  <c r="D256" i="13"/>
  <c r="I38" i="12" s="1"/>
  <c r="I254" i="13"/>
  <c r="H254" i="13"/>
  <c r="G254" i="13"/>
  <c r="E254" i="13"/>
  <c r="D254" i="13"/>
  <c r="H38" i="12" s="1"/>
  <c r="I252" i="13"/>
  <c r="H252" i="13"/>
  <c r="G252" i="13"/>
  <c r="E252" i="13"/>
  <c r="D252" i="13"/>
  <c r="G38" i="12" s="1"/>
  <c r="I250" i="13"/>
  <c r="H250" i="13"/>
  <c r="G250" i="13"/>
  <c r="E250" i="13"/>
  <c r="D250" i="13"/>
  <c r="F38" i="12" s="1"/>
  <c r="E244" i="13"/>
  <c r="E38" i="12" s="1"/>
  <c r="D241" i="13"/>
  <c r="I231" i="13"/>
  <c r="H231" i="13"/>
  <c r="G231" i="13"/>
  <c r="E231" i="13"/>
  <c r="D231" i="13"/>
  <c r="K37" i="12" s="1"/>
  <c r="I229" i="13"/>
  <c r="H229" i="13"/>
  <c r="G229" i="13"/>
  <c r="E229" i="13"/>
  <c r="D229" i="13"/>
  <c r="J37" i="12" s="1"/>
  <c r="I227" i="13"/>
  <c r="H227" i="13"/>
  <c r="G227" i="13"/>
  <c r="E227" i="13"/>
  <c r="D227" i="13"/>
  <c r="I37" i="12" s="1"/>
  <c r="I225" i="13"/>
  <c r="H225" i="13"/>
  <c r="G225" i="13"/>
  <c r="E225" i="13"/>
  <c r="D225" i="13"/>
  <c r="H37" i="12" s="1"/>
  <c r="I223" i="13"/>
  <c r="H223" i="13"/>
  <c r="G223" i="13"/>
  <c r="E223" i="13"/>
  <c r="D223" i="13"/>
  <c r="G37" i="12" s="1"/>
  <c r="I221" i="13"/>
  <c r="H221" i="13"/>
  <c r="G221" i="13"/>
  <c r="E221" i="13"/>
  <c r="D221" i="13"/>
  <c r="F37" i="12" s="1"/>
  <c r="E215" i="13"/>
  <c r="E37" i="12" s="1"/>
  <c r="D212" i="13"/>
  <c r="I202" i="13"/>
  <c r="H202" i="13"/>
  <c r="G202" i="13"/>
  <c r="E202" i="13"/>
  <c r="D202" i="13"/>
  <c r="K36" i="12" s="1"/>
  <c r="I200" i="13"/>
  <c r="H200" i="13"/>
  <c r="G200" i="13"/>
  <c r="E200" i="13"/>
  <c r="D200" i="13"/>
  <c r="J36" i="12" s="1"/>
  <c r="I198" i="13"/>
  <c r="H198" i="13"/>
  <c r="G198" i="13"/>
  <c r="E198" i="13"/>
  <c r="D198" i="13"/>
  <c r="I36" i="12" s="1"/>
  <c r="I196" i="13"/>
  <c r="H196" i="13"/>
  <c r="G196" i="13"/>
  <c r="E196" i="13"/>
  <c r="D196" i="13"/>
  <c r="H36" i="12" s="1"/>
  <c r="I194" i="13"/>
  <c r="H194" i="13"/>
  <c r="G194" i="13"/>
  <c r="E194" i="13"/>
  <c r="D194" i="13"/>
  <c r="G36" i="12" s="1"/>
  <c r="I192" i="13"/>
  <c r="H192" i="13"/>
  <c r="G192" i="13"/>
  <c r="E192" i="13"/>
  <c r="D192" i="13"/>
  <c r="F36" i="12" s="1"/>
  <c r="E186" i="13"/>
  <c r="E36" i="12" s="1"/>
  <c r="D183" i="13"/>
  <c r="I173" i="13"/>
  <c r="H173" i="13"/>
  <c r="G173" i="13"/>
  <c r="E173" i="13"/>
  <c r="D173" i="13"/>
  <c r="K35" i="12" s="1"/>
  <c r="I171" i="13"/>
  <c r="H171" i="13"/>
  <c r="G171" i="13"/>
  <c r="E171" i="13"/>
  <c r="D171" i="13"/>
  <c r="J35" i="12" s="1"/>
  <c r="I169" i="13"/>
  <c r="H169" i="13"/>
  <c r="G169" i="13"/>
  <c r="E169" i="13"/>
  <c r="D169" i="13"/>
  <c r="I35" i="12" s="1"/>
  <c r="I167" i="13"/>
  <c r="H167" i="13"/>
  <c r="G167" i="13"/>
  <c r="E167" i="13"/>
  <c r="D167" i="13"/>
  <c r="H35" i="12" s="1"/>
  <c r="I165" i="13"/>
  <c r="H165" i="13"/>
  <c r="G165" i="13"/>
  <c r="E165" i="13"/>
  <c r="D165" i="13"/>
  <c r="G35" i="12" s="1"/>
  <c r="I163" i="13"/>
  <c r="H163" i="13"/>
  <c r="G163" i="13"/>
  <c r="E163" i="13"/>
  <c r="D163" i="13"/>
  <c r="F35" i="12" s="1"/>
  <c r="E157" i="13"/>
  <c r="E35" i="12" s="1"/>
  <c r="D154" i="13"/>
  <c r="I144" i="13"/>
  <c r="H144" i="13"/>
  <c r="G144" i="13"/>
  <c r="E144" i="13"/>
  <c r="D144" i="13"/>
  <c r="K34" i="12" s="1"/>
  <c r="I142" i="13"/>
  <c r="H142" i="13"/>
  <c r="G142" i="13"/>
  <c r="E142" i="13"/>
  <c r="D142" i="13"/>
  <c r="J34" i="12" s="1"/>
  <c r="I140" i="13"/>
  <c r="H140" i="13"/>
  <c r="G140" i="13"/>
  <c r="E140" i="13"/>
  <c r="D140" i="13"/>
  <c r="I34" i="12" s="1"/>
  <c r="I138" i="13"/>
  <c r="H138" i="13"/>
  <c r="G138" i="13"/>
  <c r="E138" i="13"/>
  <c r="D138" i="13"/>
  <c r="H34" i="12" s="1"/>
  <c r="I136" i="13"/>
  <c r="H136" i="13"/>
  <c r="G136" i="13"/>
  <c r="E136" i="13"/>
  <c r="D136" i="13"/>
  <c r="G34" i="12" s="1"/>
  <c r="I134" i="13"/>
  <c r="H134" i="13"/>
  <c r="G134" i="13"/>
  <c r="E134" i="13"/>
  <c r="D134" i="13"/>
  <c r="F34" i="12" s="1"/>
  <c r="E128" i="13"/>
  <c r="E34" i="12" s="1"/>
  <c r="D125" i="13"/>
  <c r="I115" i="13"/>
  <c r="H115" i="13"/>
  <c r="G115" i="13"/>
  <c r="E115" i="13"/>
  <c r="D115" i="13"/>
  <c r="K33" i="12" s="1"/>
  <c r="I113" i="13"/>
  <c r="H113" i="13"/>
  <c r="G113" i="13"/>
  <c r="E113" i="13"/>
  <c r="D113" i="13"/>
  <c r="J33" i="12" s="1"/>
  <c r="I111" i="13"/>
  <c r="H111" i="13"/>
  <c r="G111" i="13"/>
  <c r="E111" i="13"/>
  <c r="D111" i="13"/>
  <c r="I33" i="12" s="1"/>
  <c r="I109" i="13"/>
  <c r="H109" i="13"/>
  <c r="G109" i="13"/>
  <c r="E109" i="13"/>
  <c r="D109" i="13"/>
  <c r="H33" i="12" s="1"/>
  <c r="I107" i="13"/>
  <c r="H107" i="13"/>
  <c r="G107" i="13"/>
  <c r="E107" i="13"/>
  <c r="D107" i="13"/>
  <c r="G33" i="12" s="1"/>
  <c r="I105" i="13"/>
  <c r="H105" i="13"/>
  <c r="G105" i="13"/>
  <c r="E105" i="13"/>
  <c r="D105" i="13"/>
  <c r="F33" i="12" s="1"/>
  <c r="E99" i="13"/>
  <c r="E33" i="12" s="1"/>
  <c r="D96" i="13"/>
  <c r="I86" i="13"/>
  <c r="H86" i="13"/>
  <c r="G86" i="13"/>
  <c r="E86" i="13"/>
  <c r="D86" i="13"/>
  <c r="K32" i="12" s="1"/>
  <c r="I84" i="13"/>
  <c r="H84" i="13"/>
  <c r="G84" i="13"/>
  <c r="E84" i="13"/>
  <c r="D84" i="13"/>
  <c r="J32" i="12" s="1"/>
  <c r="I82" i="13"/>
  <c r="H82" i="13"/>
  <c r="G82" i="13"/>
  <c r="E82" i="13"/>
  <c r="D82" i="13"/>
  <c r="I32" i="12" s="1"/>
  <c r="I80" i="13"/>
  <c r="H80" i="13"/>
  <c r="G80" i="13"/>
  <c r="E80" i="13"/>
  <c r="D80" i="13"/>
  <c r="H32" i="12" s="1"/>
  <c r="I78" i="13"/>
  <c r="H78" i="13"/>
  <c r="G78" i="13"/>
  <c r="E78" i="13"/>
  <c r="D78" i="13"/>
  <c r="G32" i="12" s="1"/>
  <c r="I76" i="13"/>
  <c r="H76" i="13"/>
  <c r="G76" i="13"/>
  <c r="E76" i="13"/>
  <c r="D76" i="13"/>
  <c r="F32" i="12" s="1"/>
  <c r="E70" i="13"/>
  <c r="E32" i="12" s="1"/>
  <c r="D67" i="13"/>
  <c r="I57" i="13"/>
  <c r="H57" i="13"/>
  <c r="G57" i="13"/>
  <c r="E57" i="13"/>
  <c r="D57" i="13"/>
  <c r="K31" i="12" s="1"/>
  <c r="I55" i="13"/>
  <c r="H55" i="13"/>
  <c r="G55" i="13"/>
  <c r="E55" i="13"/>
  <c r="D55" i="13"/>
  <c r="J31" i="12" s="1"/>
  <c r="I53" i="13"/>
  <c r="H53" i="13"/>
  <c r="G53" i="13"/>
  <c r="E53" i="13"/>
  <c r="D53" i="13"/>
  <c r="I31" i="12" s="1"/>
  <c r="I51" i="13"/>
  <c r="H51" i="13"/>
  <c r="G51" i="13"/>
  <c r="E51" i="13"/>
  <c r="D51" i="13"/>
  <c r="H31" i="12" s="1"/>
  <c r="I49" i="13"/>
  <c r="H49" i="13"/>
  <c r="G49" i="13"/>
  <c r="E49" i="13"/>
  <c r="D49" i="13"/>
  <c r="G31" i="12" s="1"/>
  <c r="I47" i="13"/>
  <c r="H47" i="13"/>
  <c r="G47" i="13"/>
  <c r="E47" i="13"/>
  <c r="D47" i="13"/>
  <c r="F31" i="12" s="1"/>
  <c r="E41" i="13"/>
  <c r="E31" i="12" s="1"/>
  <c r="D38" i="13"/>
  <c r="I28" i="13"/>
  <c r="H28" i="13"/>
  <c r="G28" i="13"/>
  <c r="E28" i="13"/>
  <c r="D28" i="13"/>
  <c r="K30" i="12" s="1"/>
  <c r="I26" i="13"/>
  <c r="H26" i="13"/>
  <c r="G26" i="13"/>
  <c r="E26" i="13"/>
  <c r="D26" i="13"/>
  <c r="J30" i="12" s="1"/>
  <c r="I24" i="13"/>
  <c r="H24" i="13"/>
  <c r="G24" i="13"/>
  <c r="E24" i="13"/>
  <c r="D24" i="13"/>
  <c r="I30" i="12" s="1"/>
  <c r="I22" i="13"/>
  <c r="H22" i="13"/>
  <c r="G22" i="13"/>
  <c r="E22" i="13"/>
  <c r="D22" i="13"/>
  <c r="H30" i="12" s="1"/>
  <c r="I20" i="13"/>
  <c r="H20" i="13"/>
  <c r="G20" i="13"/>
  <c r="E20" i="13"/>
  <c r="D20" i="13"/>
  <c r="G30" i="12" s="1"/>
  <c r="I18" i="13"/>
  <c r="H18" i="13"/>
  <c r="G18" i="13"/>
  <c r="E18" i="13"/>
  <c r="D18" i="13"/>
  <c r="F30" i="12" s="1"/>
  <c r="E12" i="13"/>
  <c r="E30" i="12" s="1"/>
  <c r="D9" i="13"/>
  <c r="C26" i="12"/>
  <c r="C25" i="12"/>
  <c r="C24" i="12"/>
  <c r="C23" i="12"/>
  <c r="C22" i="12"/>
  <c r="C21" i="12"/>
  <c r="C20" i="12"/>
  <c r="C19" i="12"/>
  <c r="C18" i="12"/>
  <c r="C17" i="12"/>
  <c r="C16" i="12"/>
  <c r="C15" i="12"/>
  <c r="C14" i="12"/>
  <c r="C13" i="12"/>
  <c r="C12" i="12"/>
  <c r="C11" i="12"/>
  <c r="C10" i="12"/>
  <c r="I579" i="11"/>
  <c r="H579" i="11"/>
  <c r="G579" i="11"/>
  <c r="E579" i="11"/>
  <c r="D579" i="11"/>
  <c r="K26" i="12" s="1"/>
  <c r="I577" i="11"/>
  <c r="H577" i="11"/>
  <c r="G577" i="11"/>
  <c r="E577" i="11"/>
  <c r="D577" i="11"/>
  <c r="J26" i="12" s="1"/>
  <c r="I575" i="11"/>
  <c r="H575" i="11"/>
  <c r="G575" i="11"/>
  <c r="E575" i="11"/>
  <c r="D575" i="11"/>
  <c r="I26" i="12" s="1"/>
  <c r="I573" i="11"/>
  <c r="H573" i="11"/>
  <c r="G573" i="11"/>
  <c r="E573" i="11"/>
  <c r="D573" i="11"/>
  <c r="H26" i="12" s="1"/>
  <c r="I571" i="11"/>
  <c r="H571" i="11"/>
  <c r="G571" i="11"/>
  <c r="E571" i="11"/>
  <c r="D571" i="11"/>
  <c r="G26" i="12" s="1"/>
  <c r="I569" i="11"/>
  <c r="H569" i="11"/>
  <c r="G569" i="11"/>
  <c r="E569" i="11"/>
  <c r="D569" i="11"/>
  <c r="F26" i="12" s="1"/>
  <c r="E563" i="11"/>
  <c r="E26" i="12" s="1"/>
  <c r="D560" i="11"/>
  <c r="B557" i="11"/>
  <c r="I550" i="11"/>
  <c r="H550" i="11"/>
  <c r="G550" i="11"/>
  <c r="E550" i="11"/>
  <c r="D550" i="11"/>
  <c r="K25" i="12" s="1"/>
  <c r="I548" i="11"/>
  <c r="H548" i="11"/>
  <c r="G548" i="11"/>
  <c r="E548" i="11"/>
  <c r="D548" i="11"/>
  <c r="J25" i="12" s="1"/>
  <c r="I546" i="11"/>
  <c r="H546" i="11"/>
  <c r="G546" i="11"/>
  <c r="E546" i="11"/>
  <c r="D546" i="11"/>
  <c r="I25" i="12" s="1"/>
  <c r="I544" i="11"/>
  <c r="H544" i="11"/>
  <c r="G544" i="11"/>
  <c r="E544" i="11"/>
  <c r="D544" i="11"/>
  <c r="H25" i="12" s="1"/>
  <c r="I542" i="11"/>
  <c r="H542" i="11"/>
  <c r="G542" i="11"/>
  <c r="E542" i="11"/>
  <c r="D542" i="11"/>
  <c r="G25" i="12" s="1"/>
  <c r="I540" i="11"/>
  <c r="H540" i="11"/>
  <c r="G540" i="11"/>
  <c r="E540" i="11"/>
  <c r="D540" i="11"/>
  <c r="F25" i="12" s="1"/>
  <c r="E534" i="11"/>
  <c r="E25" i="12" s="1"/>
  <c r="D531" i="11"/>
  <c r="B528" i="11"/>
  <c r="I521" i="11"/>
  <c r="H521" i="11"/>
  <c r="G521" i="11"/>
  <c r="E521" i="11"/>
  <c r="D521" i="11"/>
  <c r="K24" i="12" s="1"/>
  <c r="I519" i="11"/>
  <c r="H519" i="11"/>
  <c r="G519" i="11"/>
  <c r="E519" i="11"/>
  <c r="D519" i="11"/>
  <c r="J24" i="12" s="1"/>
  <c r="I517" i="11"/>
  <c r="H517" i="11"/>
  <c r="G517" i="11"/>
  <c r="E517" i="11"/>
  <c r="D517" i="11"/>
  <c r="I24" i="12" s="1"/>
  <c r="I515" i="11"/>
  <c r="H515" i="11"/>
  <c r="G515" i="11"/>
  <c r="E515" i="11"/>
  <c r="D515" i="11"/>
  <c r="H24" i="12" s="1"/>
  <c r="I513" i="11"/>
  <c r="H513" i="11"/>
  <c r="G513" i="11"/>
  <c r="E513" i="11"/>
  <c r="D513" i="11"/>
  <c r="G24" i="12" s="1"/>
  <c r="I511" i="11"/>
  <c r="H511" i="11"/>
  <c r="G511" i="11"/>
  <c r="E511" i="11"/>
  <c r="D511" i="11"/>
  <c r="F24" i="12" s="1"/>
  <c r="E505" i="11"/>
  <c r="E24" i="12" s="1"/>
  <c r="D502" i="11"/>
  <c r="B499" i="11"/>
  <c r="I492" i="11"/>
  <c r="H492" i="11"/>
  <c r="G492" i="11"/>
  <c r="E492" i="11"/>
  <c r="D492" i="11"/>
  <c r="K23" i="12" s="1"/>
  <c r="I490" i="11"/>
  <c r="H490" i="11"/>
  <c r="G490" i="11"/>
  <c r="E490" i="11"/>
  <c r="D490" i="11"/>
  <c r="J23" i="12" s="1"/>
  <c r="I488" i="11"/>
  <c r="H488" i="11"/>
  <c r="G488" i="11"/>
  <c r="E488" i="11"/>
  <c r="D488" i="11"/>
  <c r="I23" i="12" s="1"/>
  <c r="I486" i="11"/>
  <c r="H486" i="11"/>
  <c r="G486" i="11"/>
  <c r="E486" i="11"/>
  <c r="D486" i="11"/>
  <c r="H23" i="12" s="1"/>
  <c r="I484" i="11"/>
  <c r="H484" i="11"/>
  <c r="G484" i="11"/>
  <c r="E484" i="11"/>
  <c r="D484" i="11"/>
  <c r="G23" i="12" s="1"/>
  <c r="I482" i="11"/>
  <c r="H482" i="11"/>
  <c r="G482" i="11"/>
  <c r="E482" i="11"/>
  <c r="D482" i="11"/>
  <c r="F23" i="12" s="1"/>
  <c r="E476" i="11"/>
  <c r="E23" i="12" s="1"/>
  <c r="D473" i="11"/>
  <c r="B470" i="11"/>
  <c r="I463" i="11"/>
  <c r="H463" i="11"/>
  <c r="G463" i="11"/>
  <c r="E463" i="11"/>
  <c r="D463" i="11"/>
  <c r="K22" i="12" s="1"/>
  <c r="I461" i="11"/>
  <c r="H461" i="11"/>
  <c r="G461" i="11"/>
  <c r="E461" i="11"/>
  <c r="D461" i="11"/>
  <c r="J22" i="12" s="1"/>
  <c r="I459" i="11"/>
  <c r="H459" i="11"/>
  <c r="G459" i="11"/>
  <c r="E459" i="11"/>
  <c r="D459" i="11"/>
  <c r="I22" i="12" s="1"/>
  <c r="I457" i="11"/>
  <c r="H457" i="11"/>
  <c r="G457" i="11"/>
  <c r="E457" i="11"/>
  <c r="D457" i="11"/>
  <c r="H22" i="12" s="1"/>
  <c r="I455" i="11"/>
  <c r="H455" i="11"/>
  <c r="G455" i="11"/>
  <c r="E455" i="11"/>
  <c r="D455" i="11"/>
  <c r="G22" i="12" s="1"/>
  <c r="I453" i="11"/>
  <c r="H453" i="11"/>
  <c r="G453" i="11"/>
  <c r="E453" i="11"/>
  <c r="D453" i="11"/>
  <c r="F22" i="12" s="1"/>
  <c r="E447" i="11"/>
  <c r="E22" i="12" s="1"/>
  <c r="D444" i="11"/>
  <c r="B441" i="11"/>
  <c r="D415" i="11"/>
  <c r="D386" i="11"/>
  <c r="D357" i="11"/>
  <c r="D328" i="11"/>
  <c r="D299" i="11"/>
  <c r="D270" i="11"/>
  <c r="D241" i="11"/>
  <c r="D212" i="11"/>
  <c r="D183" i="11"/>
  <c r="D154" i="11"/>
  <c r="D125" i="11"/>
  <c r="D96" i="11"/>
  <c r="D67" i="11"/>
  <c r="D38" i="11"/>
  <c r="D9" i="11"/>
  <c r="I434" i="11"/>
  <c r="H434" i="11"/>
  <c r="G434" i="11"/>
  <c r="E434" i="11"/>
  <c r="D434" i="11"/>
  <c r="K21" i="12" s="1"/>
  <c r="I432" i="11"/>
  <c r="H432" i="11"/>
  <c r="G432" i="11"/>
  <c r="E432" i="11"/>
  <c r="D432" i="11"/>
  <c r="J21" i="12" s="1"/>
  <c r="I430" i="11"/>
  <c r="H430" i="11"/>
  <c r="G430" i="11"/>
  <c r="E430" i="11"/>
  <c r="D430" i="11"/>
  <c r="I21" i="12" s="1"/>
  <c r="I428" i="11"/>
  <c r="H428" i="11"/>
  <c r="G428" i="11"/>
  <c r="E428" i="11"/>
  <c r="D428" i="11"/>
  <c r="H21" i="12" s="1"/>
  <c r="I426" i="11"/>
  <c r="H426" i="11"/>
  <c r="G426" i="11"/>
  <c r="E426" i="11"/>
  <c r="D426" i="11"/>
  <c r="G21" i="12" s="1"/>
  <c r="I424" i="11"/>
  <c r="H424" i="11"/>
  <c r="G424" i="11"/>
  <c r="E424" i="11"/>
  <c r="D424" i="11"/>
  <c r="F21" i="12" s="1"/>
  <c r="E418" i="11"/>
  <c r="E21" i="12" s="1"/>
  <c r="B412" i="11"/>
  <c r="I405" i="11"/>
  <c r="H405" i="11"/>
  <c r="G405" i="11"/>
  <c r="E405" i="11"/>
  <c r="D405" i="11"/>
  <c r="K20" i="12" s="1"/>
  <c r="I403" i="11"/>
  <c r="H403" i="11"/>
  <c r="G403" i="11"/>
  <c r="E403" i="11"/>
  <c r="D403" i="11"/>
  <c r="J20" i="12" s="1"/>
  <c r="I401" i="11"/>
  <c r="H401" i="11"/>
  <c r="G401" i="11"/>
  <c r="E401" i="11"/>
  <c r="D401" i="11"/>
  <c r="I20" i="12" s="1"/>
  <c r="I399" i="11"/>
  <c r="H399" i="11"/>
  <c r="G399" i="11"/>
  <c r="E399" i="11"/>
  <c r="D399" i="11"/>
  <c r="H20" i="12" s="1"/>
  <c r="I397" i="11"/>
  <c r="H397" i="11"/>
  <c r="G397" i="11"/>
  <c r="E397" i="11"/>
  <c r="D397" i="11"/>
  <c r="G20" i="12" s="1"/>
  <c r="I395" i="11"/>
  <c r="H395" i="11"/>
  <c r="G395" i="11"/>
  <c r="E395" i="11"/>
  <c r="D395" i="11"/>
  <c r="F20" i="12" s="1"/>
  <c r="E389" i="11"/>
  <c r="E20" i="12" s="1"/>
  <c r="B383" i="11"/>
  <c r="I376" i="11"/>
  <c r="H376" i="11"/>
  <c r="G376" i="11"/>
  <c r="E376" i="11"/>
  <c r="D376" i="11"/>
  <c r="K19" i="12" s="1"/>
  <c r="I374" i="11"/>
  <c r="H374" i="11"/>
  <c r="G374" i="11"/>
  <c r="E374" i="11"/>
  <c r="D374" i="11"/>
  <c r="J19" i="12" s="1"/>
  <c r="I372" i="11"/>
  <c r="H372" i="11"/>
  <c r="G372" i="11"/>
  <c r="E372" i="11"/>
  <c r="D372" i="11"/>
  <c r="I19" i="12" s="1"/>
  <c r="I370" i="11"/>
  <c r="H370" i="11"/>
  <c r="G370" i="11"/>
  <c r="E370" i="11"/>
  <c r="D370" i="11"/>
  <c r="H19" i="12" s="1"/>
  <c r="I368" i="11"/>
  <c r="H368" i="11"/>
  <c r="G368" i="11"/>
  <c r="E368" i="11"/>
  <c r="D368" i="11"/>
  <c r="G19" i="12" s="1"/>
  <c r="I366" i="11"/>
  <c r="H366" i="11"/>
  <c r="G366" i="11"/>
  <c r="E366" i="11"/>
  <c r="D366" i="11"/>
  <c r="F19" i="12" s="1"/>
  <c r="E360" i="11"/>
  <c r="E19" i="12" s="1"/>
  <c r="B354" i="11"/>
  <c r="I347" i="11"/>
  <c r="H347" i="11"/>
  <c r="G347" i="11"/>
  <c r="E347" i="11"/>
  <c r="D347" i="11"/>
  <c r="K18" i="12" s="1"/>
  <c r="I345" i="11"/>
  <c r="H345" i="11"/>
  <c r="G345" i="11"/>
  <c r="E345" i="11"/>
  <c r="D345" i="11"/>
  <c r="J18" i="12" s="1"/>
  <c r="I343" i="11"/>
  <c r="H343" i="11"/>
  <c r="G343" i="11"/>
  <c r="E343" i="11"/>
  <c r="D343" i="11"/>
  <c r="I18" i="12" s="1"/>
  <c r="I341" i="11"/>
  <c r="H341" i="11"/>
  <c r="G341" i="11"/>
  <c r="E341" i="11"/>
  <c r="D341" i="11"/>
  <c r="H18" i="12" s="1"/>
  <c r="I339" i="11"/>
  <c r="H339" i="11"/>
  <c r="G339" i="11"/>
  <c r="E339" i="11"/>
  <c r="D339" i="11"/>
  <c r="G18" i="12" s="1"/>
  <c r="I337" i="11"/>
  <c r="H337" i="11"/>
  <c r="G337" i="11"/>
  <c r="E337" i="11"/>
  <c r="D337" i="11"/>
  <c r="F18" i="12" s="1"/>
  <c r="E331" i="11"/>
  <c r="E18" i="12" s="1"/>
  <c r="B325" i="11"/>
  <c r="I318" i="11"/>
  <c r="H318" i="11"/>
  <c r="G318" i="11"/>
  <c r="E318" i="11"/>
  <c r="D318" i="11"/>
  <c r="K17" i="12" s="1"/>
  <c r="I316" i="11"/>
  <c r="H316" i="11"/>
  <c r="G316" i="11"/>
  <c r="E316" i="11"/>
  <c r="D316" i="11"/>
  <c r="J17" i="12" s="1"/>
  <c r="I314" i="11"/>
  <c r="H314" i="11"/>
  <c r="G314" i="11"/>
  <c r="E314" i="11"/>
  <c r="D314" i="11"/>
  <c r="I17" i="12" s="1"/>
  <c r="I312" i="11"/>
  <c r="H312" i="11"/>
  <c r="G312" i="11"/>
  <c r="E312" i="11"/>
  <c r="D312" i="11"/>
  <c r="H17" i="12" s="1"/>
  <c r="I310" i="11"/>
  <c r="H310" i="11"/>
  <c r="G310" i="11"/>
  <c r="E310" i="11"/>
  <c r="D310" i="11"/>
  <c r="G17" i="12" s="1"/>
  <c r="I308" i="11"/>
  <c r="H308" i="11"/>
  <c r="G308" i="11"/>
  <c r="E308" i="11"/>
  <c r="D308" i="11"/>
  <c r="F17" i="12" s="1"/>
  <c r="E302" i="11"/>
  <c r="E17" i="12" s="1"/>
  <c r="B296" i="11"/>
  <c r="I289" i="11"/>
  <c r="H289" i="11"/>
  <c r="G289" i="11"/>
  <c r="E289" i="11"/>
  <c r="D289" i="11"/>
  <c r="K16" i="12" s="1"/>
  <c r="I287" i="11"/>
  <c r="H287" i="11"/>
  <c r="G287" i="11"/>
  <c r="E287" i="11"/>
  <c r="D287" i="11"/>
  <c r="J16" i="12" s="1"/>
  <c r="I285" i="11"/>
  <c r="H285" i="11"/>
  <c r="G285" i="11"/>
  <c r="E285" i="11"/>
  <c r="D285" i="11"/>
  <c r="I16" i="12" s="1"/>
  <c r="I283" i="11"/>
  <c r="H283" i="11"/>
  <c r="G283" i="11"/>
  <c r="E283" i="11"/>
  <c r="D283" i="11"/>
  <c r="H16" i="12" s="1"/>
  <c r="I281" i="11"/>
  <c r="H281" i="11"/>
  <c r="G281" i="11"/>
  <c r="E281" i="11"/>
  <c r="D281" i="11"/>
  <c r="G16" i="12" s="1"/>
  <c r="I279" i="11"/>
  <c r="H279" i="11"/>
  <c r="G279" i="11"/>
  <c r="E279" i="11"/>
  <c r="D279" i="11"/>
  <c r="F16" i="12" s="1"/>
  <c r="E273" i="11"/>
  <c r="E16" i="12" s="1"/>
  <c r="B267" i="11"/>
  <c r="I260" i="11"/>
  <c r="H260" i="11"/>
  <c r="G260" i="11"/>
  <c r="E260" i="11"/>
  <c r="D260" i="11"/>
  <c r="K15" i="12" s="1"/>
  <c r="I258" i="11"/>
  <c r="H258" i="11"/>
  <c r="G258" i="11"/>
  <c r="E258" i="11"/>
  <c r="D258" i="11"/>
  <c r="J15" i="12" s="1"/>
  <c r="I256" i="11"/>
  <c r="H256" i="11"/>
  <c r="G256" i="11"/>
  <c r="E256" i="11"/>
  <c r="D256" i="11"/>
  <c r="I15" i="12" s="1"/>
  <c r="I254" i="11"/>
  <c r="H254" i="11"/>
  <c r="G254" i="11"/>
  <c r="E254" i="11"/>
  <c r="D254" i="11"/>
  <c r="H15" i="12" s="1"/>
  <c r="I252" i="11"/>
  <c r="H252" i="11"/>
  <c r="G252" i="11"/>
  <c r="E252" i="11"/>
  <c r="D252" i="11"/>
  <c r="G15" i="12" s="1"/>
  <c r="I250" i="11"/>
  <c r="H250" i="11"/>
  <c r="G250" i="11"/>
  <c r="E250" i="11"/>
  <c r="D250" i="11"/>
  <c r="F15" i="12" s="1"/>
  <c r="E244" i="11"/>
  <c r="E15" i="12" s="1"/>
  <c r="B238" i="11"/>
  <c r="I231" i="11"/>
  <c r="H231" i="11"/>
  <c r="G231" i="11"/>
  <c r="E231" i="11"/>
  <c r="D231" i="11"/>
  <c r="K14" i="12" s="1"/>
  <c r="I229" i="11"/>
  <c r="H229" i="11"/>
  <c r="G229" i="11"/>
  <c r="E229" i="11"/>
  <c r="D229" i="11"/>
  <c r="J14" i="12" s="1"/>
  <c r="I227" i="11"/>
  <c r="H227" i="11"/>
  <c r="G227" i="11"/>
  <c r="E227" i="11"/>
  <c r="D227" i="11"/>
  <c r="I14" i="12" s="1"/>
  <c r="I225" i="11"/>
  <c r="H225" i="11"/>
  <c r="G225" i="11"/>
  <c r="E225" i="11"/>
  <c r="D225" i="11"/>
  <c r="H14" i="12" s="1"/>
  <c r="I223" i="11"/>
  <c r="H223" i="11"/>
  <c r="G223" i="11"/>
  <c r="E223" i="11"/>
  <c r="D223" i="11"/>
  <c r="G14" i="12" s="1"/>
  <c r="I221" i="11"/>
  <c r="H221" i="11"/>
  <c r="G221" i="11"/>
  <c r="E221" i="11"/>
  <c r="D221" i="11"/>
  <c r="F14" i="12" s="1"/>
  <c r="E215" i="11"/>
  <c r="E14" i="12" s="1"/>
  <c r="B209" i="11"/>
  <c r="I202" i="11"/>
  <c r="H202" i="11"/>
  <c r="G202" i="11"/>
  <c r="E202" i="11"/>
  <c r="D202" i="11"/>
  <c r="K13" i="12" s="1"/>
  <c r="I200" i="11"/>
  <c r="H200" i="11"/>
  <c r="G200" i="11"/>
  <c r="E200" i="11"/>
  <c r="D200" i="11"/>
  <c r="J13" i="12" s="1"/>
  <c r="I198" i="11"/>
  <c r="H198" i="11"/>
  <c r="G198" i="11"/>
  <c r="E198" i="11"/>
  <c r="D198" i="11"/>
  <c r="I13" i="12" s="1"/>
  <c r="I196" i="11"/>
  <c r="H196" i="11"/>
  <c r="G196" i="11"/>
  <c r="E196" i="11"/>
  <c r="D196" i="11"/>
  <c r="H13" i="12" s="1"/>
  <c r="I194" i="11"/>
  <c r="H194" i="11"/>
  <c r="G194" i="11"/>
  <c r="E194" i="11"/>
  <c r="D194" i="11"/>
  <c r="G13" i="12" s="1"/>
  <c r="I192" i="11"/>
  <c r="H192" i="11"/>
  <c r="G192" i="11"/>
  <c r="E192" i="11"/>
  <c r="D192" i="11"/>
  <c r="F13" i="12" s="1"/>
  <c r="E186" i="11"/>
  <c r="E13" i="12" s="1"/>
  <c r="B180" i="11"/>
  <c r="I173" i="11"/>
  <c r="H173" i="11"/>
  <c r="G173" i="11"/>
  <c r="E173" i="11"/>
  <c r="D173" i="11"/>
  <c r="K12" i="12" s="1"/>
  <c r="I171" i="11"/>
  <c r="H171" i="11"/>
  <c r="G171" i="11"/>
  <c r="E171" i="11"/>
  <c r="D171" i="11"/>
  <c r="J12" i="12" s="1"/>
  <c r="I169" i="11"/>
  <c r="H169" i="11"/>
  <c r="G169" i="11"/>
  <c r="E169" i="11"/>
  <c r="D169" i="11"/>
  <c r="I12" i="12" s="1"/>
  <c r="I167" i="11"/>
  <c r="H167" i="11"/>
  <c r="G167" i="11"/>
  <c r="E167" i="11"/>
  <c r="D167" i="11"/>
  <c r="H12" i="12" s="1"/>
  <c r="I165" i="11"/>
  <c r="H165" i="11"/>
  <c r="G165" i="11"/>
  <c r="E165" i="11"/>
  <c r="D165" i="11"/>
  <c r="G12" i="12" s="1"/>
  <c r="I163" i="11"/>
  <c r="H163" i="11"/>
  <c r="G163" i="11"/>
  <c r="E163" i="11"/>
  <c r="D163" i="11"/>
  <c r="F12" i="12" s="1"/>
  <c r="E157" i="11"/>
  <c r="E12" i="12" s="1"/>
  <c r="B151" i="11"/>
  <c r="I144" i="11"/>
  <c r="H144" i="11"/>
  <c r="G144" i="11"/>
  <c r="E144" i="11"/>
  <c r="D144" i="11"/>
  <c r="K11" i="12" s="1"/>
  <c r="I142" i="11"/>
  <c r="H142" i="11"/>
  <c r="G142" i="11"/>
  <c r="E142" i="11"/>
  <c r="D142" i="11"/>
  <c r="J11" i="12" s="1"/>
  <c r="I140" i="11"/>
  <c r="H140" i="11"/>
  <c r="G140" i="11"/>
  <c r="E140" i="11"/>
  <c r="D140" i="11"/>
  <c r="I11" i="12" s="1"/>
  <c r="I138" i="11"/>
  <c r="H138" i="11"/>
  <c r="G138" i="11"/>
  <c r="E138" i="11"/>
  <c r="D138" i="11"/>
  <c r="H11" i="12" s="1"/>
  <c r="I136" i="11"/>
  <c r="H136" i="11"/>
  <c r="G136" i="11"/>
  <c r="E136" i="11"/>
  <c r="D136" i="11"/>
  <c r="G11" i="12" s="1"/>
  <c r="I134" i="11"/>
  <c r="H134" i="11"/>
  <c r="G134" i="11"/>
  <c r="E134" i="11"/>
  <c r="D134" i="11"/>
  <c r="F11" i="12" s="1"/>
  <c r="E128" i="11"/>
  <c r="E11" i="12" s="1"/>
  <c r="B122" i="11"/>
  <c r="I115" i="11"/>
  <c r="H115" i="11"/>
  <c r="G115" i="11"/>
  <c r="E115" i="11"/>
  <c r="D115" i="11"/>
  <c r="K10" i="12" s="1"/>
  <c r="I113" i="11"/>
  <c r="H113" i="11"/>
  <c r="G113" i="11"/>
  <c r="E113" i="11"/>
  <c r="D113" i="11"/>
  <c r="J10" i="12" s="1"/>
  <c r="I111" i="11"/>
  <c r="H111" i="11"/>
  <c r="G111" i="11"/>
  <c r="E111" i="11"/>
  <c r="D111" i="11"/>
  <c r="I10" i="12" s="1"/>
  <c r="I109" i="11"/>
  <c r="H109" i="11"/>
  <c r="G109" i="11"/>
  <c r="E109" i="11"/>
  <c r="D109" i="11"/>
  <c r="H10" i="12" s="1"/>
  <c r="I107" i="11"/>
  <c r="H107" i="11"/>
  <c r="G107" i="11"/>
  <c r="E107" i="11"/>
  <c r="D107" i="11"/>
  <c r="G10" i="12" s="1"/>
  <c r="I105" i="11"/>
  <c r="H105" i="11"/>
  <c r="G105" i="11"/>
  <c r="E105" i="11"/>
  <c r="D105" i="11"/>
  <c r="F10" i="12" s="1"/>
  <c r="E99" i="11"/>
  <c r="E10" i="12" s="1"/>
  <c r="B93" i="11"/>
  <c r="I86" i="11"/>
  <c r="H86" i="11"/>
  <c r="G86" i="11"/>
  <c r="E86" i="11"/>
  <c r="D86" i="11"/>
  <c r="K9" i="12" s="1"/>
  <c r="I84" i="11"/>
  <c r="H84" i="11"/>
  <c r="G84" i="11"/>
  <c r="E84" i="11"/>
  <c r="D84" i="11"/>
  <c r="J9" i="12" s="1"/>
  <c r="I82" i="11"/>
  <c r="H82" i="11"/>
  <c r="G82" i="11"/>
  <c r="E82" i="11"/>
  <c r="D82" i="11"/>
  <c r="I9" i="12" s="1"/>
  <c r="I80" i="11"/>
  <c r="H80" i="11"/>
  <c r="G80" i="11"/>
  <c r="E80" i="11"/>
  <c r="D80" i="11"/>
  <c r="H9" i="12" s="1"/>
  <c r="I78" i="11"/>
  <c r="H78" i="11"/>
  <c r="G78" i="11"/>
  <c r="E78" i="11"/>
  <c r="D78" i="11"/>
  <c r="G9" i="12" s="1"/>
  <c r="I76" i="11"/>
  <c r="H76" i="11"/>
  <c r="G76" i="11"/>
  <c r="E76" i="11"/>
  <c r="D76" i="11"/>
  <c r="F9" i="12" s="1"/>
  <c r="E70" i="11"/>
  <c r="E9" i="12" s="1"/>
  <c r="B64" i="11"/>
  <c r="B35" i="11"/>
  <c r="E41" i="11"/>
  <c r="E8" i="12" s="1"/>
  <c r="D47" i="11"/>
  <c r="F8" i="12" s="1"/>
  <c r="E47" i="11"/>
  <c r="G47" i="11"/>
  <c r="H47" i="11"/>
  <c r="I47" i="11"/>
  <c r="D49" i="11"/>
  <c r="G8" i="12" s="1"/>
  <c r="E49" i="11"/>
  <c r="G49" i="11"/>
  <c r="H49" i="11"/>
  <c r="I49" i="11"/>
  <c r="D51" i="11"/>
  <c r="H8" i="12" s="1"/>
  <c r="E51" i="11"/>
  <c r="G51" i="11"/>
  <c r="H51" i="11"/>
  <c r="I51" i="11"/>
  <c r="D53" i="11"/>
  <c r="I8" i="12" s="1"/>
  <c r="E53" i="11"/>
  <c r="G53" i="11"/>
  <c r="H53" i="11"/>
  <c r="I53" i="11"/>
  <c r="D55" i="11"/>
  <c r="J8" i="12" s="1"/>
  <c r="E55" i="11"/>
  <c r="G55" i="11"/>
  <c r="H55" i="11"/>
  <c r="I55" i="11"/>
  <c r="D57" i="11"/>
  <c r="K8" i="12" s="1"/>
  <c r="E57" i="11"/>
  <c r="G57" i="11"/>
  <c r="H57" i="11"/>
  <c r="I57" i="11"/>
  <c r="E3" i="12"/>
  <c r="B3" i="12"/>
  <c r="B6" i="11"/>
  <c r="I20" i="11"/>
  <c r="I22" i="11"/>
  <c r="I24" i="11"/>
  <c r="I26" i="11"/>
  <c r="I28" i="11"/>
  <c r="I18" i="11"/>
  <c r="H20" i="11"/>
  <c r="H22" i="11"/>
  <c r="H24" i="11"/>
  <c r="H26" i="11"/>
  <c r="H28" i="11"/>
  <c r="H18" i="11"/>
  <c r="G18" i="11"/>
  <c r="G20" i="11"/>
  <c r="G22" i="11"/>
  <c r="G24" i="11"/>
  <c r="G26" i="11"/>
  <c r="G28" i="11"/>
  <c r="E18" i="11"/>
  <c r="E20" i="11"/>
  <c r="E22" i="11"/>
  <c r="E24" i="11"/>
  <c r="E26" i="11"/>
  <c r="E28" i="11"/>
  <c r="D22" i="11"/>
  <c r="H7" i="12" s="1"/>
  <c r="D24" i="11"/>
  <c r="I7" i="12" s="1"/>
  <c r="D26" i="11"/>
  <c r="J7" i="12" s="1"/>
  <c r="D28" i="11"/>
  <c r="K7" i="12" s="1"/>
  <c r="D20" i="11"/>
  <c r="G7" i="12" s="1"/>
  <c r="D18" i="11"/>
  <c r="F7" i="12" s="1"/>
  <c r="E12" i="11"/>
  <c r="E7" i="12" s="1"/>
  <c r="F17" i="18" l="1"/>
  <c r="G17" i="18" s="1"/>
  <c r="N2" i="4"/>
  <c r="L150" i="4"/>
  <c r="N150" i="4"/>
  <c r="L151" i="4"/>
  <c r="N151" i="4"/>
  <c r="N157" i="4"/>
  <c r="L143" i="4"/>
  <c r="N143" i="4"/>
  <c r="L144" i="4"/>
  <c r="N144" i="4"/>
  <c r="L145" i="4"/>
  <c r="N145" i="4"/>
  <c r="L146" i="4"/>
  <c r="N146" i="4"/>
  <c r="L147" i="4"/>
  <c r="N147" i="4"/>
  <c r="L148" i="4"/>
  <c r="N148" i="4"/>
  <c r="L149" i="4"/>
  <c r="N149" i="4"/>
  <c r="N138" i="4"/>
  <c r="L139" i="4"/>
  <c r="N139" i="4"/>
  <c r="L140" i="4"/>
  <c r="N140" i="4"/>
  <c r="L141" i="4"/>
  <c r="N141" i="4"/>
  <c r="L142" i="4"/>
  <c r="N142" i="4"/>
  <c r="L132" i="4"/>
  <c r="N132" i="4"/>
  <c r="L133" i="4"/>
  <c r="N133" i="4"/>
  <c r="L134" i="4"/>
  <c r="N134" i="4"/>
  <c r="L135" i="4"/>
  <c r="N135" i="4"/>
  <c r="L136" i="4"/>
  <c r="N136" i="4"/>
  <c r="L137" i="4"/>
  <c r="N137" i="4"/>
  <c r="L138" i="4"/>
  <c r="L122" i="4"/>
  <c r="N122" i="4"/>
  <c r="L123" i="4"/>
  <c r="N123" i="4"/>
  <c r="L124" i="4"/>
  <c r="N124" i="4"/>
  <c r="L125" i="4"/>
  <c r="N125" i="4"/>
  <c r="L126" i="4"/>
  <c r="N126" i="4"/>
  <c r="L127" i="4"/>
  <c r="N127" i="4"/>
  <c r="L128" i="4"/>
  <c r="N128" i="4"/>
  <c r="L129" i="4"/>
  <c r="N129" i="4"/>
  <c r="L130" i="4"/>
  <c r="N130" i="4"/>
  <c r="L131" i="4"/>
  <c r="N131" i="4"/>
  <c r="L110" i="4"/>
  <c r="N110" i="4"/>
  <c r="L111" i="4"/>
  <c r="N111" i="4"/>
  <c r="L112" i="4"/>
  <c r="N112" i="4"/>
  <c r="L113" i="4"/>
  <c r="N113" i="4"/>
  <c r="L114" i="4"/>
  <c r="N114" i="4"/>
  <c r="L115" i="4"/>
  <c r="N115" i="4"/>
  <c r="L116" i="4"/>
  <c r="N116" i="4"/>
  <c r="L117" i="4"/>
  <c r="N117" i="4"/>
  <c r="L118" i="4"/>
  <c r="N118" i="4"/>
  <c r="L119" i="4"/>
  <c r="N119" i="4"/>
  <c r="L120" i="4"/>
  <c r="N120" i="4"/>
  <c r="L121" i="4"/>
  <c r="N121" i="4"/>
  <c r="N105" i="4"/>
  <c r="N102" i="4"/>
  <c r="L103" i="4"/>
  <c r="N103" i="4"/>
  <c r="L104" i="4"/>
  <c r="N104" i="4"/>
  <c r="L105" i="4"/>
  <c r="L106" i="4"/>
  <c r="N106" i="4"/>
  <c r="L107" i="4"/>
  <c r="N107" i="4"/>
  <c r="L108" i="4"/>
  <c r="N108" i="4"/>
  <c r="L109" i="4"/>
  <c r="N109" i="4"/>
  <c r="L96" i="4"/>
  <c r="N96" i="4"/>
  <c r="L97" i="4"/>
  <c r="N97" i="4"/>
  <c r="L98" i="4"/>
  <c r="N98" i="4"/>
  <c r="L99" i="4"/>
  <c r="N99" i="4"/>
  <c r="L100" i="4"/>
  <c r="N100" i="4"/>
  <c r="L101" i="4"/>
  <c r="N101" i="4"/>
  <c r="L102" i="4"/>
  <c r="L91" i="4"/>
  <c r="N91" i="4"/>
  <c r="L92" i="4"/>
  <c r="N92" i="4"/>
  <c r="L93" i="4"/>
  <c r="N93" i="4"/>
  <c r="L94" i="4"/>
  <c r="N94" i="4"/>
  <c r="L95" i="4"/>
  <c r="N95" i="4"/>
  <c r="L85" i="4"/>
  <c r="N85" i="4"/>
  <c r="L86" i="4"/>
  <c r="N86" i="4"/>
  <c r="L87" i="4"/>
  <c r="N87" i="4"/>
  <c r="L88" i="4"/>
  <c r="N88" i="4"/>
  <c r="L89" i="4"/>
  <c r="N89" i="4"/>
  <c r="L90" i="4"/>
  <c r="N90" i="4"/>
  <c r="N84" i="4"/>
  <c r="L75" i="4"/>
  <c r="N75" i="4"/>
  <c r="L76" i="4"/>
  <c r="N76" i="4"/>
  <c r="L77" i="4"/>
  <c r="N77" i="4"/>
  <c r="L78" i="4"/>
  <c r="N78" i="4"/>
  <c r="L79" i="4"/>
  <c r="N79" i="4"/>
  <c r="L80" i="4"/>
  <c r="N80" i="4"/>
  <c r="L81" i="4"/>
  <c r="N81" i="4"/>
  <c r="L82" i="4"/>
  <c r="N82" i="4"/>
  <c r="L83" i="4"/>
  <c r="N83" i="4"/>
  <c r="L84" i="4"/>
  <c r="L66" i="4"/>
  <c r="N66" i="4"/>
  <c r="L67" i="4"/>
  <c r="N67" i="4"/>
  <c r="L68" i="4"/>
  <c r="N68" i="4"/>
  <c r="L69" i="4"/>
  <c r="N69" i="4"/>
  <c r="L70" i="4"/>
  <c r="N70" i="4"/>
  <c r="L71" i="4"/>
  <c r="N71" i="4"/>
  <c r="L72" i="4"/>
  <c r="N72" i="4"/>
  <c r="L73" i="4"/>
  <c r="N73" i="4"/>
  <c r="L74" i="4"/>
  <c r="N74" i="4"/>
  <c r="N64" i="4"/>
  <c r="L65" i="4"/>
  <c r="N65" i="4"/>
  <c r="L58" i="4"/>
  <c r="N58" i="4"/>
  <c r="L59" i="4"/>
  <c r="N59" i="4"/>
  <c r="L60" i="4"/>
  <c r="N60" i="4"/>
  <c r="L61" i="4"/>
  <c r="N61" i="4"/>
  <c r="L62" i="4"/>
  <c r="N62" i="4"/>
  <c r="L63" i="4"/>
  <c r="N63" i="4"/>
  <c r="L64" i="4"/>
  <c r="N49" i="4" l="1"/>
  <c r="L50" i="4"/>
  <c r="N50" i="4"/>
  <c r="L51" i="4"/>
  <c r="N51" i="4"/>
  <c r="L52" i="4"/>
  <c r="N52" i="4"/>
  <c r="L53" i="4"/>
  <c r="N53" i="4"/>
  <c r="L54" i="4"/>
  <c r="N54" i="4"/>
  <c r="L55" i="4"/>
  <c r="N55" i="4"/>
  <c r="L56" i="4"/>
  <c r="N56" i="4"/>
  <c r="L57" i="4"/>
  <c r="N57" i="4"/>
  <c r="L2" i="4" l="1"/>
  <c r="L39" i="4"/>
  <c r="N39" i="4"/>
  <c r="L40" i="4"/>
  <c r="N40" i="4"/>
  <c r="L41" i="4"/>
  <c r="N41" i="4"/>
  <c r="L42" i="4"/>
  <c r="N42" i="4"/>
  <c r="L43" i="4"/>
  <c r="N43" i="4"/>
  <c r="L44" i="4"/>
  <c r="N44" i="4"/>
  <c r="L45" i="4"/>
  <c r="N45" i="4"/>
  <c r="L46" i="4"/>
  <c r="N46" i="4"/>
  <c r="L47" i="4"/>
  <c r="N47" i="4"/>
  <c r="L48" i="4"/>
  <c r="N48" i="4"/>
  <c r="L49" i="4"/>
  <c r="N29" i="4"/>
  <c r="L30" i="4"/>
  <c r="N30" i="4"/>
  <c r="L31" i="4"/>
  <c r="N31" i="4"/>
  <c r="L32" i="4"/>
  <c r="N32" i="4"/>
  <c r="L33" i="4"/>
  <c r="N33" i="4"/>
  <c r="L34" i="4"/>
  <c r="N34" i="4"/>
  <c r="L35" i="4"/>
  <c r="N35" i="4"/>
  <c r="L36" i="4"/>
  <c r="N36" i="4"/>
  <c r="L37" i="4"/>
  <c r="N37" i="4"/>
  <c r="L38" i="4"/>
  <c r="N38" i="4"/>
  <c r="J150" i="4"/>
  <c r="J151" i="4"/>
  <c r="J147" i="4"/>
  <c r="J148" i="4"/>
  <c r="J149" i="4"/>
  <c r="J145" i="4"/>
  <c r="J146" i="4"/>
  <c r="J142" i="4"/>
  <c r="J143" i="4"/>
  <c r="J144" i="4"/>
  <c r="J138" i="4"/>
  <c r="J139" i="4"/>
  <c r="J140" i="4"/>
  <c r="J141" i="4"/>
  <c r="J131" i="4"/>
  <c r="J132" i="4"/>
  <c r="J133" i="4"/>
  <c r="J134" i="4"/>
  <c r="J135" i="4"/>
  <c r="J136" i="4"/>
  <c r="J137" i="4"/>
  <c r="J121" i="4"/>
  <c r="J122" i="4"/>
  <c r="J123" i="4"/>
  <c r="J124" i="4"/>
  <c r="J125" i="4"/>
  <c r="J126" i="4"/>
  <c r="J127" i="4"/>
  <c r="J128" i="4"/>
  <c r="J129" i="4"/>
  <c r="J130" i="4"/>
  <c r="J110" i="4"/>
  <c r="J111" i="4"/>
  <c r="J112" i="4"/>
  <c r="J113" i="4"/>
  <c r="J114" i="4"/>
  <c r="J115" i="4"/>
  <c r="J116" i="4"/>
  <c r="J117" i="4"/>
  <c r="J118" i="4"/>
  <c r="J119" i="4"/>
  <c r="J120" i="4"/>
  <c r="J92" i="4"/>
  <c r="J93" i="4"/>
  <c r="J94" i="4"/>
  <c r="J95" i="4"/>
  <c r="J96" i="4"/>
  <c r="J97" i="4"/>
  <c r="J98" i="4"/>
  <c r="J99" i="4"/>
  <c r="J100" i="4"/>
  <c r="J101" i="4"/>
  <c r="J102" i="4"/>
  <c r="J103" i="4"/>
  <c r="J104" i="4"/>
  <c r="J105" i="4"/>
  <c r="J106" i="4"/>
  <c r="J107" i="4"/>
  <c r="J108" i="4"/>
  <c r="J109" i="4"/>
  <c r="J83" i="4"/>
  <c r="J84" i="4"/>
  <c r="J85" i="4"/>
  <c r="J86" i="4"/>
  <c r="J87" i="4"/>
  <c r="J88" i="4"/>
  <c r="J89" i="4"/>
  <c r="J90" i="4"/>
  <c r="J91" i="4"/>
  <c r="J74" i="4"/>
  <c r="J75" i="4"/>
  <c r="J76" i="4"/>
  <c r="J77" i="4"/>
  <c r="J78" i="4"/>
  <c r="J79" i="4"/>
  <c r="J80" i="4"/>
  <c r="J81" i="4"/>
  <c r="J82" i="4"/>
  <c r="J70" i="4"/>
  <c r="J71" i="4"/>
  <c r="J72" i="4"/>
  <c r="J73" i="4"/>
  <c r="J64" i="4"/>
  <c r="J65" i="4"/>
  <c r="J66" i="4"/>
  <c r="J67" i="4"/>
  <c r="J68" i="4"/>
  <c r="J69" i="4"/>
  <c r="J57" i="4"/>
  <c r="J58" i="4"/>
  <c r="J59" i="4"/>
  <c r="J60" i="4"/>
  <c r="J61" i="4"/>
  <c r="J62" i="4"/>
  <c r="J63" i="4"/>
  <c r="J50" i="4"/>
  <c r="J51" i="4"/>
  <c r="J52" i="4"/>
  <c r="J53" i="4"/>
  <c r="J54" i="4"/>
  <c r="J55" i="4"/>
  <c r="J56" i="4"/>
  <c r="J45" i="4"/>
  <c r="J46" i="4"/>
  <c r="J47" i="4"/>
  <c r="J48" i="4"/>
  <c r="J49" i="4"/>
  <c r="J42" i="4"/>
  <c r="J43" i="4"/>
  <c r="J44" i="4"/>
  <c r="J12" i="4"/>
  <c r="L12" i="4"/>
  <c r="N12" i="4"/>
  <c r="J13" i="4"/>
  <c r="L13" i="4"/>
  <c r="N13" i="4"/>
  <c r="J14" i="4"/>
  <c r="L14" i="4"/>
  <c r="N14" i="4"/>
  <c r="J15" i="4"/>
  <c r="L15" i="4"/>
  <c r="N15" i="4"/>
  <c r="J16" i="4"/>
  <c r="L16" i="4"/>
  <c r="N16" i="4"/>
  <c r="J17" i="4"/>
  <c r="L17" i="4"/>
  <c r="N17" i="4"/>
  <c r="J18" i="4"/>
  <c r="L18" i="4"/>
  <c r="N18" i="4"/>
  <c r="J19" i="4"/>
  <c r="L19" i="4"/>
  <c r="N19" i="4"/>
  <c r="J20" i="4"/>
  <c r="L20" i="4"/>
  <c r="N20" i="4"/>
  <c r="J21" i="4"/>
  <c r="L21" i="4"/>
  <c r="N21" i="4"/>
  <c r="J22" i="4"/>
  <c r="L22" i="4"/>
  <c r="N22" i="4"/>
  <c r="J23" i="4"/>
  <c r="L23" i="4"/>
  <c r="N23" i="4"/>
  <c r="J24" i="4"/>
  <c r="L24" i="4"/>
  <c r="N24" i="4"/>
  <c r="J25" i="4"/>
  <c r="L25" i="4"/>
  <c r="N25" i="4"/>
  <c r="J26" i="4"/>
  <c r="L26" i="4"/>
  <c r="N26" i="4"/>
  <c r="J27" i="4"/>
  <c r="L27" i="4"/>
  <c r="N27" i="4"/>
  <c r="J28" i="4"/>
  <c r="L28" i="4"/>
  <c r="N28" i="4"/>
  <c r="J29" i="4"/>
  <c r="L29" i="4"/>
  <c r="J30" i="4"/>
  <c r="J31" i="4"/>
  <c r="J32" i="4"/>
  <c r="J33" i="4"/>
  <c r="J34" i="4"/>
  <c r="J35" i="4"/>
  <c r="J36" i="4"/>
  <c r="J37" i="4"/>
  <c r="J38" i="4"/>
  <c r="J39" i="4"/>
  <c r="J40" i="4"/>
  <c r="J41" i="4"/>
  <c r="D44" i="2"/>
  <c r="E44" i="2"/>
  <c r="F44" i="2"/>
  <c r="H44" i="2"/>
  <c r="K44" i="2"/>
  <c r="N44" i="2" s="1"/>
  <c r="K12" i="4" s="1"/>
  <c r="F45" i="2"/>
  <c r="G44" i="2" s="1"/>
  <c r="H12" i="4" s="1"/>
  <c r="K45" i="2"/>
  <c r="N45" i="2" s="1"/>
  <c r="M12" i="4" s="1"/>
  <c r="K46" i="2"/>
  <c r="N46" i="2" s="1"/>
  <c r="O12" i="4" s="1"/>
  <c r="D47" i="2"/>
  <c r="E47" i="2"/>
  <c r="F47" i="2"/>
  <c r="H47" i="2"/>
  <c r="K47" i="2"/>
  <c r="N47" i="2" s="1"/>
  <c r="K13" i="4" s="1"/>
  <c r="F48" i="2"/>
  <c r="G47" i="2" s="1"/>
  <c r="H13" i="4" s="1"/>
  <c r="K48" i="2"/>
  <c r="N48" i="2" s="1"/>
  <c r="M13" i="4" s="1"/>
  <c r="K49" i="2"/>
  <c r="N49" i="2" s="1"/>
  <c r="O13" i="4" s="1"/>
  <c r="D50" i="2"/>
  <c r="E50" i="2"/>
  <c r="F50" i="2"/>
  <c r="H50" i="2"/>
  <c r="K50" i="2"/>
  <c r="N50" i="2" s="1"/>
  <c r="K14" i="4" s="1"/>
  <c r="F51" i="2"/>
  <c r="G50" i="2" s="1"/>
  <c r="H14" i="4" s="1"/>
  <c r="K51" i="2"/>
  <c r="N51" i="2" s="1"/>
  <c r="M14" i="4" s="1"/>
  <c r="K52" i="2"/>
  <c r="N52" i="2" s="1"/>
  <c r="O14" i="4" s="1"/>
  <c r="D53" i="2"/>
  <c r="E53" i="2"/>
  <c r="F53" i="2"/>
  <c r="H53" i="2"/>
  <c r="K53" i="2"/>
  <c r="N53" i="2"/>
  <c r="K15" i="4" s="1"/>
  <c r="F54" i="2"/>
  <c r="G53" i="2" s="1"/>
  <c r="H15" i="4" s="1"/>
  <c r="K54" i="2"/>
  <c r="N54" i="2" s="1"/>
  <c r="M15" i="4" s="1"/>
  <c r="K55" i="2"/>
  <c r="N55" i="2"/>
  <c r="O15" i="4" s="1"/>
  <c r="D56" i="2"/>
  <c r="E56" i="2"/>
  <c r="F56" i="2"/>
  <c r="H56" i="2"/>
  <c r="K56" i="2"/>
  <c r="N56" i="2" s="1"/>
  <c r="K16" i="4" s="1"/>
  <c r="F57" i="2"/>
  <c r="G56" i="2" s="1"/>
  <c r="H16" i="4" s="1"/>
  <c r="K57" i="2"/>
  <c r="N57" i="2" s="1"/>
  <c r="M16" i="4" s="1"/>
  <c r="K58" i="2"/>
  <c r="N58" i="2" s="1"/>
  <c r="O16" i="4" s="1"/>
  <c r="D59" i="2"/>
  <c r="E59" i="2"/>
  <c r="F59" i="2"/>
  <c r="H59" i="2"/>
  <c r="K59" i="2"/>
  <c r="N59" i="2" s="1"/>
  <c r="K17" i="4" s="1"/>
  <c r="F60" i="2"/>
  <c r="G59" i="2" s="1"/>
  <c r="H17" i="4" s="1"/>
  <c r="K60" i="2"/>
  <c r="N60" i="2" s="1"/>
  <c r="M17" i="4" s="1"/>
  <c r="K61" i="2"/>
  <c r="N61" i="2" s="1"/>
  <c r="O17" i="4" s="1"/>
  <c r="D62" i="2"/>
  <c r="E62" i="2"/>
  <c r="F62" i="2"/>
  <c r="H62" i="2"/>
  <c r="B18" i="4" s="1"/>
  <c r="K62" i="2"/>
  <c r="N62" i="2" s="1"/>
  <c r="K18" i="4" s="1"/>
  <c r="F63" i="2"/>
  <c r="G62" i="2" s="1"/>
  <c r="H18" i="4" s="1"/>
  <c r="K63" i="2"/>
  <c r="N63" i="2" s="1"/>
  <c r="M18" i="4" s="1"/>
  <c r="K64" i="2"/>
  <c r="N64" i="2" s="1"/>
  <c r="O18" i="4" s="1"/>
  <c r="D65" i="2"/>
  <c r="E65" i="2"/>
  <c r="F65" i="2"/>
  <c r="H65" i="2"/>
  <c r="K65" i="2"/>
  <c r="N65" i="2"/>
  <c r="K19" i="4" s="1"/>
  <c r="F66" i="2"/>
  <c r="G65" i="2" s="1"/>
  <c r="H19" i="4" s="1"/>
  <c r="K66" i="2"/>
  <c r="N66" i="2" s="1"/>
  <c r="M19" i="4" s="1"/>
  <c r="K67" i="2"/>
  <c r="N67" i="2"/>
  <c r="O19" i="4" s="1"/>
  <c r="D68" i="2"/>
  <c r="E68" i="2"/>
  <c r="F68" i="2"/>
  <c r="H68" i="2"/>
  <c r="K68" i="2"/>
  <c r="N68" i="2" s="1"/>
  <c r="K20" i="4" s="1"/>
  <c r="F69" i="2"/>
  <c r="G68" i="2" s="1"/>
  <c r="H20" i="4" s="1"/>
  <c r="K69" i="2"/>
  <c r="N69" i="2" s="1"/>
  <c r="M20" i="4" s="1"/>
  <c r="K70" i="2"/>
  <c r="N70" i="2" s="1"/>
  <c r="O20" i="4" s="1"/>
  <c r="D71" i="2"/>
  <c r="E71" i="2"/>
  <c r="F71" i="2"/>
  <c r="H71" i="2"/>
  <c r="K71" i="2"/>
  <c r="N71" i="2"/>
  <c r="K21" i="4" s="1"/>
  <c r="F72" i="2"/>
  <c r="G71" i="2" s="1"/>
  <c r="H21" i="4" s="1"/>
  <c r="K72" i="2"/>
  <c r="N72" i="2" s="1"/>
  <c r="M21" i="4" s="1"/>
  <c r="K73" i="2"/>
  <c r="N73" i="2"/>
  <c r="O21" i="4" s="1"/>
  <c r="D74" i="2"/>
  <c r="E74" i="2"/>
  <c r="F74" i="2"/>
  <c r="H74" i="2"/>
  <c r="K74" i="2"/>
  <c r="N74" i="2" s="1"/>
  <c r="K22" i="4" s="1"/>
  <c r="F75" i="2"/>
  <c r="G74" i="2" s="1"/>
  <c r="H22" i="4" s="1"/>
  <c r="K75" i="2"/>
  <c r="N75" i="2" s="1"/>
  <c r="M22" i="4" s="1"/>
  <c r="K76" i="2"/>
  <c r="N76" i="2" s="1"/>
  <c r="O22" i="4" s="1"/>
  <c r="I10"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9" i="4"/>
  <c r="I8" i="4"/>
  <c r="I7" i="4"/>
  <c r="I6" i="4"/>
  <c r="I5" i="4"/>
  <c r="I4" i="4"/>
  <c r="I3" i="4"/>
  <c r="I2" i="4"/>
  <c r="F131" i="4"/>
  <c r="F132" i="4"/>
  <c r="F133" i="4"/>
  <c r="F134" i="4"/>
  <c r="F135" i="4"/>
  <c r="F136" i="4"/>
  <c r="F137" i="4"/>
  <c r="F138" i="4"/>
  <c r="F139" i="4"/>
  <c r="F140" i="4"/>
  <c r="F141" i="4"/>
  <c r="F142" i="4"/>
  <c r="F143" i="4"/>
  <c r="F144" i="4"/>
  <c r="F145" i="4"/>
  <c r="F146" i="4"/>
  <c r="F147" i="4"/>
  <c r="F148" i="4"/>
  <c r="F149" i="4"/>
  <c r="F150" i="4"/>
  <c r="F151"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L8" i="4"/>
  <c r="N8" i="4"/>
  <c r="J9" i="4"/>
  <c r="L9" i="4"/>
  <c r="N9" i="4"/>
  <c r="J10" i="4"/>
  <c r="L10" i="4"/>
  <c r="N10" i="4"/>
  <c r="J11" i="4"/>
  <c r="L11" i="4"/>
  <c r="N11" i="4"/>
  <c r="L4" i="4"/>
  <c r="N4" i="4"/>
  <c r="J5" i="4"/>
  <c r="L5" i="4"/>
  <c r="N5" i="4"/>
  <c r="J6" i="4"/>
  <c r="L6" i="4"/>
  <c r="N6" i="4"/>
  <c r="J7" i="4"/>
  <c r="L7" i="4"/>
  <c r="N7" i="4"/>
  <c r="J8" i="4"/>
  <c r="J3" i="4"/>
  <c r="L3" i="4"/>
  <c r="N3" i="4"/>
  <c r="J4" i="4"/>
  <c r="F3" i="4"/>
  <c r="F4" i="4"/>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H17" i="2" l="1"/>
  <c r="B3" i="4" s="1"/>
  <c r="H20" i="2"/>
  <c r="H23" i="2"/>
  <c r="H26" i="2"/>
  <c r="H29" i="2"/>
  <c r="H32" i="2"/>
  <c r="H35" i="2"/>
  <c r="H38" i="2"/>
  <c r="H41" i="2"/>
  <c r="H77" i="2"/>
  <c r="H80" i="2"/>
  <c r="H83" i="2"/>
  <c r="H86" i="2"/>
  <c r="H89" i="2"/>
  <c r="H92" i="2"/>
  <c r="H95" i="2"/>
  <c r="H98" i="2"/>
  <c r="H101" i="2"/>
  <c r="H104" i="2"/>
  <c r="H107" i="2"/>
  <c r="H110" i="2"/>
  <c r="H113" i="2"/>
  <c r="H116" i="2"/>
  <c r="H119" i="2"/>
  <c r="H122" i="2"/>
  <c r="H125" i="2"/>
  <c r="H128" i="2"/>
  <c r="H131" i="2"/>
  <c r="H134" i="2"/>
  <c r="H137" i="2"/>
  <c r="H140" i="2"/>
  <c r="H143" i="2"/>
  <c r="H146" i="2"/>
  <c r="H149" i="2"/>
  <c r="H152" i="2"/>
  <c r="H155" i="2"/>
  <c r="H158" i="2"/>
  <c r="H161" i="2"/>
  <c r="H164" i="2"/>
  <c r="H167" i="2"/>
  <c r="H170" i="2"/>
  <c r="H173" i="2"/>
  <c r="H176" i="2"/>
  <c r="H179" i="2"/>
  <c r="H182" i="2"/>
  <c r="H185" i="2"/>
  <c r="H188" i="2"/>
  <c r="H191" i="2"/>
  <c r="H194" i="2"/>
  <c r="H197" i="2"/>
  <c r="H200" i="2"/>
  <c r="H203" i="2"/>
  <c r="H206" i="2"/>
  <c r="H209" i="2"/>
  <c r="H212" i="2"/>
  <c r="H215" i="2"/>
  <c r="H218" i="2"/>
  <c r="H221" i="2"/>
  <c r="H224" i="2"/>
  <c r="H227" i="2"/>
  <c r="H230" i="2"/>
  <c r="H233" i="2"/>
  <c r="H236" i="2"/>
  <c r="H239" i="2"/>
  <c r="H242" i="2"/>
  <c r="H245" i="2"/>
  <c r="H248" i="2"/>
  <c r="H251" i="2"/>
  <c r="H254" i="2"/>
  <c r="H257" i="2"/>
  <c r="H260" i="2"/>
  <c r="H263" i="2"/>
  <c r="H266" i="2"/>
  <c r="H269" i="2"/>
  <c r="H272" i="2"/>
  <c r="H275" i="2"/>
  <c r="H278" i="2"/>
  <c r="H281" i="2"/>
  <c r="H284" i="2"/>
  <c r="H287" i="2"/>
  <c r="H290" i="2"/>
  <c r="H293" i="2"/>
  <c r="H296" i="2"/>
  <c r="H299" i="2"/>
  <c r="H302" i="2"/>
  <c r="B98" i="4" s="1"/>
  <c r="H305" i="2"/>
  <c r="B99" i="4" s="1"/>
  <c r="H308" i="2"/>
  <c r="B100" i="4" s="1"/>
  <c r="H311" i="2"/>
  <c r="B101" i="4" s="1"/>
  <c r="H314" i="2"/>
  <c r="B102" i="4" s="1"/>
  <c r="H317" i="2"/>
  <c r="B103" i="4" s="1"/>
  <c r="H320" i="2"/>
  <c r="B104" i="4" s="1"/>
  <c r="H323" i="2"/>
  <c r="B105" i="4" s="1"/>
  <c r="H326" i="2"/>
  <c r="B106" i="4" s="1"/>
  <c r="H329" i="2"/>
  <c r="B107" i="4" s="1"/>
  <c r="H332" i="2"/>
  <c r="B108" i="4" s="1"/>
  <c r="H335" i="2"/>
  <c r="B109" i="4" s="1"/>
  <c r="H338" i="2"/>
  <c r="B110" i="4" s="1"/>
  <c r="H341" i="2"/>
  <c r="B111" i="4" s="1"/>
  <c r="H344" i="2"/>
  <c r="B112" i="4" s="1"/>
  <c r="H347" i="2"/>
  <c r="B113" i="4" s="1"/>
  <c r="H350" i="2"/>
  <c r="B114" i="4" s="1"/>
  <c r="H353" i="2"/>
  <c r="B115" i="4" s="1"/>
  <c r="H356" i="2"/>
  <c r="B116" i="4" s="1"/>
  <c r="H359" i="2"/>
  <c r="B117" i="4" s="1"/>
  <c r="H362" i="2"/>
  <c r="B118" i="4" s="1"/>
  <c r="H365" i="2"/>
  <c r="B119" i="4" s="1"/>
  <c r="H368" i="2"/>
  <c r="B120" i="4" s="1"/>
  <c r="H371" i="2"/>
  <c r="B121" i="4" s="1"/>
  <c r="H374" i="2"/>
  <c r="B122" i="4" s="1"/>
  <c r="H377" i="2"/>
  <c r="B123" i="4" s="1"/>
  <c r="H380" i="2"/>
  <c r="B124" i="4" s="1"/>
  <c r="H383" i="2"/>
  <c r="B125" i="4" s="1"/>
  <c r="H386" i="2"/>
  <c r="B126" i="4" s="1"/>
  <c r="H389" i="2"/>
  <c r="B127" i="4" s="1"/>
  <c r="H392" i="2"/>
  <c r="B128" i="4" s="1"/>
  <c r="H395" i="2"/>
  <c r="B129" i="4" s="1"/>
  <c r="H398" i="2"/>
  <c r="B130" i="4" s="1"/>
  <c r="H401" i="2"/>
  <c r="B131" i="4" s="1"/>
  <c r="H404" i="2"/>
  <c r="B132" i="4" s="1"/>
  <c r="H407" i="2"/>
  <c r="B133" i="4" s="1"/>
  <c r="H410" i="2"/>
  <c r="B134" i="4" s="1"/>
  <c r="H413" i="2"/>
  <c r="B135" i="4" s="1"/>
  <c r="H416" i="2"/>
  <c r="B136" i="4" s="1"/>
  <c r="H419" i="2"/>
  <c r="B137" i="4" s="1"/>
  <c r="H422" i="2"/>
  <c r="B138" i="4" s="1"/>
  <c r="H425" i="2"/>
  <c r="B139" i="4" s="1"/>
  <c r="H428" i="2"/>
  <c r="B140" i="4" s="1"/>
  <c r="H431" i="2"/>
  <c r="B141" i="4" s="1"/>
  <c r="H434" i="2"/>
  <c r="B142" i="4" s="1"/>
  <c r="H437" i="2"/>
  <c r="B143" i="4" s="1"/>
  <c r="H440" i="2"/>
  <c r="B144" i="4" s="1"/>
  <c r="H443" i="2"/>
  <c r="B145" i="4" s="1"/>
  <c r="H446" i="2"/>
  <c r="B146" i="4" s="1"/>
  <c r="H449" i="2"/>
  <c r="B147" i="4" s="1"/>
  <c r="H452" i="2"/>
  <c r="B148" i="4" s="1"/>
  <c r="H455" i="2"/>
  <c r="B149" i="4" s="1"/>
  <c r="H458" i="2"/>
  <c r="B150" i="4" s="1"/>
  <c r="H461" i="2"/>
  <c r="B151" i="4" s="1"/>
  <c r="H14" i="2"/>
  <c r="D18" i="1"/>
  <c r="D23" i="1"/>
  <c r="D15" i="1"/>
  <c r="K43" i="2" l="1"/>
  <c r="N43" i="2" s="1"/>
  <c r="O11" i="4" s="1"/>
  <c r="K42" i="2"/>
  <c r="N42" i="2" s="1"/>
  <c r="M11" i="4" s="1"/>
  <c r="F42" i="2"/>
  <c r="G41" i="2" s="1"/>
  <c r="H11" i="4" s="1"/>
  <c r="K41" i="2"/>
  <c r="N41" i="2" s="1"/>
  <c r="K11" i="4" s="1"/>
  <c r="F41" i="2"/>
  <c r="E41" i="2"/>
  <c r="D41" i="2"/>
  <c r="K40" i="2"/>
  <c r="N40" i="2" s="1"/>
  <c r="O10" i="4" s="1"/>
  <c r="K39" i="2"/>
  <c r="N39" i="2" s="1"/>
  <c r="M10" i="4" s="1"/>
  <c r="F39" i="2"/>
  <c r="G38" i="2" s="1"/>
  <c r="H10" i="4" s="1"/>
  <c r="K38" i="2"/>
  <c r="N38" i="2" s="1"/>
  <c r="K10" i="4" s="1"/>
  <c r="F38" i="2"/>
  <c r="E38" i="2"/>
  <c r="D38" i="2"/>
  <c r="K37" i="2"/>
  <c r="N37" i="2" s="1"/>
  <c r="O9" i="4" s="1"/>
  <c r="K36" i="2"/>
  <c r="N36" i="2" s="1"/>
  <c r="M9" i="4" s="1"/>
  <c r="F36" i="2"/>
  <c r="G35" i="2" s="1"/>
  <c r="H9" i="4" s="1"/>
  <c r="K35" i="2"/>
  <c r="N35" i="2" s="1"/>
  <c r="K9" i="4" s="1"/>
  <c r="F35" i="2"/>
  <c r="E35" i="2"/>
  <c r="D35" i="2"/>
  <c r="K34" i="2"/>
  <c r="N34" i="2" s="1"/>
  <c r="O8" i="4" s="1"/>
  <c r="K33" i="2"/>
  <c r="N33" i="2" s="1"/>
  <c r="M8" i="4" s="1"/>
  <c r="F33" i="2"/>
  <c r="G32" i="2" s="1"/>
  <c r="H8" i="4" s="1"/>
  <c r="K32" i="2"/>
  <c r="N32" i="2" s="1"/>
  <c r="K8" i="4" s="1"/>
  <c r="F32" i="2"/>
  <c r="E32" i="2"/>
  <c r="D32" i="2"/>
  <c r="K31" i="2"/>
  <c r="N31" i="2" s="1"/>
  <c r="O7" i="4" s="1"/>
  <c r="K30" i="2"/>
  <c r="N30" i="2" s="1"/>
  <c r="M7" i="4" s="1"/>
  <c r="F30" i="2"/>
  <c r="G29" i="2" s="1"/>
  <c r="H7" i="4" s="1"/>
  <c r="K29" i="2"/>
  <c r="N29" i="2" s="1"/>
  <c r="K7" i="4" s="1"/>
  <c r="F29" i="2"/>
  <c r="E29" i="2"/>
  <c r="D29" i="2"/>
  <c r="K28" i="2"/>
  <c r="N28" i="2" s="1"/>
  <c r="O6" i="4" s="1"/>
  <c r="K27" i="2"/>
  <c r="N27" i="2" s="1"/>
  <c r="M6" i="4" s="1"/>
  <c r="F27" i="2"/>
  <c r="G26" i="2" s="1"/>
  <c r="H6" i="4" s="1"/>
  <c r="K26" i="2"/>
  <c r="N26" i="2" s="1"/>
  <c r="K6" i="4" s="1"/>
  <c r="F26" i="2"/>
  <c r="E26" i="2"/>
  <c r="D26" i="2"/>
  <c r="K25" i="2"/>
  <c r="N25" i="2" s="1"/>
  <c r="O5" i="4" s="1"/>
  <c r="K24" i="2"/>
  <c r="N24" i="2" s="1"/>
  <c r="M5" i="4" s="1"/>
  <c r="F24" i="2"/>
  <c r="G23" i="2" s="1"/>
  <c r="H5" i="4" s="1"/>
  <c r="K23" i="2"/>
  <c r="N23" i="2" s="1"/>
  <c r="K5" i="4" s="1"/>
  <c r="F23" i="2"/>
  <c r="E23" i="2"/>
  <c r="D23" i="2"/>
  <c r="K22" i="2"/>
  <c r="N22" i="2" s="1"/>
  <c r="O4" i="4" s="1"/>
  <c r="K21" i="2"/>
  <c r="N21" i="2" s="1"/>
  <c r="M4" i="4" s="1"/>
  <c r="F21" i="2"/>
  <c r="G20" i="2" s="1"/>
  <c r="H4" i="4" s="1"/>
  <c r="K20" i="2"/>
  <c r="N20" i="2" s="1"/>
  <c r="K4" i="4" s="1"/>
  <c r="F20" i="2"/>
  <c r="E20" i="2"/>
  <c r="D20" i="2"/>
  <c r="K19" i="2"/>
  <c r="N19" i="2" s="1"/>
  <c r="O3" i="4" s="1"/>
  <c r="K18" i="2"/>
  <c r="N18" i="2" s="1"/>
  <c r="M3" i="4" s="1"/>
  <c r="F18" i="2"/>
  <c r="G17" i="2" s="1"/>
  <c r="H3" i="4" s="1"/>
  <c r="K17" i="2"/>
  <c r="N17" i="2" s="1"/>
  <c r="K3" i="4" s="1"/>
  <c r="F17" i="2"/>
  <c r="E17" i="2"/>
  <c r="D17" i="2"/>
  <c r="G23" i="18" l="1"/>
  <c r="M9" i="2"/>
  <c r="M7" i="2"/>
  <c r="M5" i="2"/>
  <c r="D9" i="2"/>
  <c r="D7" i="2"/>
  <c r="D5" i="2"/>
  <c r="J2" i="4"/>
  <c r="F2" i="4"/>
  <c r="D11" i="1"/>
  <c r="D3" i="12" s="1"/>
  <c r="D10" i="1"/>
  <c r="G150" i="10" l="1"/>
  <c r="G146" i="10"/>
  <c r="G142" i="10"/>
  <c r="G136" i="10"/>
  <c r="G132" i="10"/>
  <c r="G128" i="10"/>
  <c r="G122" i="10"/>
  <c r="G118" i="10"/>
  <c r="G151" i="10"/>
  <c r="G149" i="10"/>
  <c r="G147" i="10"/>
  <c r="G145" i="10"/>
  <c r="G143" i="10"/>
  <c r="G141" i="10"/>
  <c r="G139" i="10"/>
  <c r="G137" i="10"/>
  <c r="G135" i="10"/>
  <c r="G133" i="10"/>
  <c r="G131" i="10"/>
  <c r="G129" i="10"/>
  <c r="G127" i="10"/>
  <c r="G125" i="10"/>
  <c r="G123" i="10"/>
  <c r="G121" i="10"/>
  <c r="G119" i="10"/>
  <c r="G117" i="10"/>
  <c r="G115" i="10"/>
  <c r="G113" i="10"/>
  <c r="G111" i="10"/>
  <c r="G109" i="10"/>
  <c r="G107" i="10"/>
  <c r="G105" i="10"/>
  <c r="G103" i="10"/>
  <c r="G101" i="10"/>
  <c r="G99" i="10"/>
  <c r="G97" i="10"/>
  <c r="G95" i="10"/>
  <c r="G93" i="10"/>
  <c r="G91" i="10"/>
  <c r="G89" i="10"/>
  <c r="G87" i="10"/>
  <c r="G85" i="10"/>
  <c r="G83" i="10"/>
  <c r="G81" i="10"/>
  <c r="G79" i="10"/>
  <c r="G77" i="10"/>
  <c r="G75" i="10"/>
  <c r="G73" i="10"/>
  <c r="G71" i="10"/>
  <c r="G69" i="10"/>
  <c r="G67" i="10"/>
  <c r="G65" i="10"/>
  <c r="G63" i="10"/>
  <c r="G61" i="10"/>
  <c r="G59" i="10"/>
  <c r="G57" i="10"/>
  <c r="G55" i="10"/>
  <c r="G53" i="10"/>
  <c r="G51" i="10"/>
  <c r="G49" i="10"/>
  <c r="G47" i="10"/>
  <c r="G45" i="10"/>
  <c r="G43" i="10"/>
  <c r="G41" i="10"/>
  <c r="G39" i="10"/>
  <c r="G37" i="10"/>
  <c r="G35" i="10"/>
  <c r="G33" i="10"/>
  <c r="G31" i="10"/>
  <c r="G29" i="10"/>
  <c r="G27" i="10"/>
  <c r="G25" i="10"/>
  <c r="G23" i="10"/>
  <c r="G21" i="10"/>
  <c r="G19" i="10"/>
  <c r="G17" i="10"/>
  <c r="G15" i="10"/>
  <c r="G13" i="10"/>
  <c r="G11" i="10"/>
  <c r="G9" i="10"/>
  <c r="G7" i="10"/>
  <c r="G5" i="10"/>
  <c r="G3" i="10"/>
  <c r="G148" i="10"/>
  <c r="G144" i="10"/>
  <c r="G140" i="10"/>
  <c r="G138" i="10"/>
  <c r="G134" i="10"/>
  <c r="G130" i="10"/>
  <c r="G126" i="10"/>
  <c r="G124" i="10"/>
  <c r="G120" i="10"/>
  <c r="G116" i="10"/>
  <c r="G114" i="10"/>
  <c r="G106" i="10"/>
  <c r="G98" i="10"/>
  <c r="G90" i="10"/>
  <c r="G82" i="10"/>
  <c r="G74" i="10"/>
  <c r="G66" i="10"/>
  <c r="G58" i="10"/>
  <c r="G50" i="10"/>
  <c r="G42" i="10"/>
  <c r="G34" i="10"/>
  <c r="G26" i="10"/>
  <c r="G18" i="10"/>
  <c r="G10" i="10"/>
  <c r="G2" i="10"/>
  <c r="G100" i="10"/>
  <c r="G84" i="10"/>
  <c r="G68" i="10"/>
  <c r="G44" i="10"/>
  <c r="G28" i="10"/>
  <c r="G12" i="10"/>
  <c r="G110" i="10"/>
  <c r="G94" i="10"/>
  <c r="G78" i="10"/>
  <c r="G54" i="10"/>
  <c r="G46" i="10"/>
  <c r="G30" i="10"/>
  <c r="G6" i="10"/>
  <c r="G112" i="10"/>
  <c r="G104" i="10"/>
  <c r="G96" i="10"/>
  <c r="G88" i="10"/>
  <c r="G80" i="10"/>
  <c r="G72" i="10"/>
  <c r="G64" i="10"/>
  <c r="G56" i="10"/>
  <c r="G48" i="10"/>
  <c r="G40" i="10"/>
  <c r="G32" i="10"/>
  <c r="G24" i="10"/>
  <c r="G16" i="10"/>
  <c r="G8" i="10"/>
  <c r="G108" i="10"/>
  <c r="G92" i="10"/>
  <c r="G76" i="10"/>
  <c r="G60" i="10"/>
  <c r="G52" i="10"/>
  <c r="G36" i="10"/>
  <c r="G20" i="10"/>
  <c r="G4" i="10"/>
  <c r="G102" i="10"/>
  <c r="G86" i="10"/>
  <c r="G70" i="10"/>
  <c r="G62" i="10"/>
  <c r="G38" i="10"/>
  <c r="G22" i="10"/>
  <c r="G14" i="10"/>
  <c r="B95" i="12"/>
  <c r="B91" i="12"/>
  <c r="B87" i="12"/>
  <c r="B83" i="12"/>
  <c r="B79" i="12"/>
  <c r="B70" i="12"/>
  <c r="B66" i="12"/>
  <c r="B62" i="12"/>
  <c r="B58" i="12"/>
  <c r="B54" i="12"/>
  <c r="B84" i="12"/>
  <c r="B71" i="12"/>
  <c r="B59" i="12"/>
  <c r="B94" i="12"/>
  <c r="B90" i="12"/>
  <c r="B86" i="12"/>
  <c r="B82" i="12"/>
  <c r="B78" i="12"/>
  <c r="B69" i="12"/>
  <c r="B65" i="12"/>
  <c r="B61" i="12"/>
  <c r="B57" i="12"/>
  <c r="B53" i="12"/>
  <c r="B92" i="12"/>
  <c r="B80" i="12"/>
  <c r="B67" i="12"/>
  <c r="B93" i="12"/>
  <c r="B89" i="12"/>
  <c r="B85" i="12"/>
  <c r="B81" i="12"/>
  <c r="B77" i="12"/>
  <c r="B72" i="12"/>
  <c r="B68" i="12"/>
  <c r="B64" i="12"/>
  <c r="B60" i="12"/>
  <c r="B56" i="12"/>
  <c r="B88" i="12"/>
  <c r="B76" i="12"/>
  <c r="B63" i="12"/>
  <c r="B55" i="12"/>
  <c r="D71" i="12"/>
  <c r="D67" i="12"/>
  <c r="D63" i="12"/>
  <c r="D59" i="12"/>
  <c r="D55" i="12"/>
  <c r="D94" i="12"/>
  <c r="D90" i="12"/>
  <c r="D86" i="12"/>
  <c r="D82" i="12"/>
  <c r="D78" i="12"/>
  <c r="D472" i="17"/>
  <c r="D356" i="17"/>
  <c r="D240" i="17"/>
  <c r="D124" i="17"/>
  <c r="D8" i="17"/>
  <c r="D559" i="16"/>
  <c r="D443" i="16"/>
  <c r="D327" i="16"/>
  <c r="D211" i="16"/>
  <c r="D95" i="16"/>
  <c r="D472" i="16"/>
  <c r="D8" i="16"/>
  <c r="D68" i="12"/>
  <c r="D60" i="12"/>
  <c r="D91" i="12"/>
  <c r="D83" i="12"/>
  <c r="D79" i="12"/>
  <c r="D559" i="17"/>
  <c r="D211" i="17"/>
  <c r="D95" i="17"/>
  <c r="D530" i="16"/>
  <c r="D70" i="12"/>
  <c r="D66" i="12"/>
  <c r="D62" i="12"/>
  <c r="D58" i="12"/>
  <c r="D54" i="12"/>
  <c r="D93" i="12"/>
  <c r="D89" i="12"/>
  <c r="D85" i="12"/>
  <c r="D81" i="12"/>
  <c r="D77" i="12"/>
  <c r="D501" i="17"/>
  <c r="D385" i="17"/>
  <c r="D269" i="17"/>
  <c r="D153" i="17"/>
  <c r="D37" i="17"/>
  <c r="D356" i="16"/>
  <c r="D240" i="16"/>
  <c r="D124" i="16"/>
  <c r="D56" i="12"/>
  <c r="D95" i="12"/>
  <c r="D443" i="17"/>
  <c r="D327" i="17"/>
  <c r="D298" i="16"/>
  <c r="D182" i="16"/>
  <c r="D69" i="12"/>
  <c r="D65" i="12"/>
  <c r="D61" i="12"/>
  <c r="D57" i="12"/>
  <c r="D53" i="12"/>
  <c r="D92" i="12"/>
  <c r="D88" i="12"/>
  <c r="D84" i="12"/>
  <c r="D80" i="12"/>
  <c r="D76" i="12"/>
  <c r="D530" i="17"/>
  <c r="D414" i="17"/>
  <c r="D298" i="17"/>
  <c r="D182" i="17"/>
  <c r="D66" i="17"/>
  <c r="D501" i="16"/>
  <c r="D385" i="16"/>
  <c r="D269" i="16"/>
  <c r="D153" i="16"/>
  <c r="D37" i="16"/>
  <c r="D72" i="12"/>
  <c r="D64" i="12"/>
  <c r="D87" i="12"/>
  <c r="D414" i="16"/>
  <c r="D66" i="16"/>
  <c r="B48" i="12"/>
  <c r="B44" i="12"/>
  <c r="B40" i="12"/>
  <c r="B36" i="12"/>
  <c r="B32" i="12"/>
  <c r="B47" i="12"/>
  <c r="B43" i="12"/>
  <c r="B39" i="12"/>
  <c r="B35" i="12"/>
  <c r="B31" i="12"/>
  <c r="B46" i="12"/>
  <c r="B42" i="12"/>
  <c r="B38" i="12"/>
  <c r="B34" i="12"/>
  <c r="B30" i="12"/>
  <c r="B49" i="12"/>
  <c r="B45" i="12"/>
  <c r="B41" i="12"/>
  <c r="B37" i="12"/>
  <c r="B33" i="12"/>
  <c r="D530" i="13"/>
  <c r="D414" i="13"/>
  <c r="D298" i="13"/>
  <c r="D182" i="13"/>
  <c r="D66" i="13"/>
  <c r="D48" i="12"/>
  <c r="D46" i="12"/>
  <c r="D44" i="12"/>
  <c r="D42" i="12"/>
  <c r="D40" i="12"/>
  <c r="D38" i="12"/>
  <c r="D36" i="12"/>
  <c r="D34" i="12"/>
  <c r="D32" i="12"/>
  <c r="D30" i="12"/>
  <c r="D501" i="13"/>
  <c r="D385" i="13"/>
  <c r="D269" i="13"/>
  <c r="D153" i="13"/>
  <c r="D37" i="13"/>
  <c r="D472" i="13"/>
  <c r="D356" i="13"/>
  <c r="D240" i="13"/>
  <c r="D124" i="13"/>
  <c r="D8" i="13"/>
  <c r="D49" i="12"/>
  <c r="D47" i="12"/>
  <c r="D45" i="12"/>
  <c r="D43" i="12"/>
  <c r="D41" i="12"/>
  <c r="D39" i="12"/>
  <c r="D37" i="12"/>
  <c r="D35" i="12"/>
  <c r="D33" i="12"/>
  <c r="D31" i="12"/>
  <c r="D559" i="13"/>
  <c r="D443" i="13"/>
  <c r="D327" i="13"/>
  <c r="D211" i="13"/>
  <c r="D95" i="13"/>
  <c r="D26" i="12"/>
  <c r="D22" i="12"/>
  <c r="D18" i="12"/>
  <c r="D14" i="12"/>
  <c r="D12" i="12"/>
  <c r="D530" i="11"/>
  <c r="D472" i="11"/>
  <c r="D8" i="11"/>
  <c r="D23" i="12"/>
  <c r="D11" i="12"/>
  <c r="D327" i="11"/>
  <c r="D153" i="11"/>
  <c r="D37" i="11"/>
  <c r="D25" i="12"/>
  <c r="D21" i="12"/>
  <c r="D17" i="12"/>
  <c r="D13" i="12"/>
  <c r="D9" i="12"/>
  <c r="D414" i="11"/>
  <c r="D356" i="11"/>
  <c r="D298" i="11"/>
  <c r="D240" i="11"/>
  <c r="D182" i="11"/>
  <c r="D124" i="11"/>
  <c r="D66" i="11"/>
  <c r="D15" i="12"/>
  <c r="D7" i="12"/>
  <c r="D385" i="11"/>
  <c r="D269" i="11"/>
  <c r="D95" i="11"/>
  <c r="D24" i="12"/>
  <c r="D20" i="12"/>
  <c r="D16" i="12"/>
  <c r="D8" i="12"/>
  <c r="D559" i="11"/>
  <c r="D501" i="11"/>
  <c r="D443" i="11"/>
  <c r="D19" i="12"/>
  <c r="D10" i="12"/>
  <c r="D211" i="11"/>
  <c r="B24" i="12"/>
  <c r="B23" i="12"/>
  <c r="B25" i="12"/>
  <c r="B22" i="12"/>
  <c r="B26" i="12"/>
  <c r="B10" i="12"/>
  <c r="B14" i="12"/>
  <c r="B18" i="12"/>
  <c r="B7" i="12"/>
  <c r="B12" i="12"/>
  <c r="B11" i="12"/>
  <c r="B15" i="12"/>
  <c r="B19" i="12"/>
  <c r="B16" i="12"/>
  <c r="A3" i="12"/>
  <c r="B9" i="12"/>
  <c r="B13" i="12"/>
  <c r="B17" i="12"/>
  <c r="B21" i="12"/>
  <c r="B8" i="12"/>
  <c r="B20" i="12"/>
  <c r="C3" i="12"/>
  <c r="G19" i="4"/>
  <c r="G23" i="4"/>
  <c r="G27" i="4"/>
  <c r="G31" i="4"/>
  <c r="G35" i="4"/>
  <c r="G39" i="4"/>
  <c r="G43" i="4"/>
  <c r="G47" i="4"/>
  <c r="G51" i="4"/>
  <c r="G55" i="4"/>
  <c r="G59" i="4"/>
  <c r="G63" i="4"/>
  <c r="G67" i="4"/>
  <c r="G71" i="4"/>
  <c r="G75" i="4"/>
  <c r="G79" i="4"/>
  <c r="G83" i="4"/>
  <c r="G87" i="4"/>
  <c r="G91" i="4"/>
  <c r="G95" i="4"/>
  <c r="G99" i="4"/>
  <c r="G103" i="4"/>
  <c r="G107" i="4"/>
  <c r="G111" i="4"/>
  <c r="G115" i="4"/>
  <c r="G119" i="4"/>
  <c r="G123" i="4"/>
  <c r="G127" i="4"/>
  <c r="G131" i="4"/>
  <c r="G135" i="4"/>
  <c r="G139" i="4"/>
  <c r="G143" i="4"/>
  <c r="G147" i="4"/>
  <c r="G151" i="4"/>
  <c r="G20" i="4"/>
  <c r="G28" i="4"/>
  <c r="G36" i="4"/>
  <c r="G48" i="4"/>
  <c r="G56" i="4"/>
  <c r="G68" i="4"/>
  <c r="G76" i="4"/>
  <c r="G88" i="4"/>
  <c r="G96" i="4"/>
  <c r="G108" i="4"/>
  <c r="G116" i="4"/>
  <c r="G128" i="4"/>
  <c r="G136" i="4"/>
  <c r="G148" i="4"/>
  <c r="G21" i="4"/>
  <c r="G29" i="4"/>
  <c r="G37" i="4"/>
  <c r="G49" i="4"/>
  <c r="G61" i="4"/>
  <c r="G69" i="4"/>
  <c r="G81" i="4"/>
  <c r="G89" i="4"/>
  <c r="G101" i="4"/>
  <c r="G113" i="4"/>
  <c r="G125" i="4"/>
  <c r="G133" i="4"/>
  <c r="G145" i="4"/>
  <c r="G18" i="4"/>
  <c r="G22" i="4"/>
  <c r="G26" i="4"/>
  <c r="G30" i="4"/>
  <c r="G34" i="4"/>
  <c r="G38" i="4"/>
  <c r="G42" i="4"/>
  <c r="G46" i="4"/>
  <c r="G50" i="4"/>
  <c r="G54" i="4"/>
  <c r="G58" i="4"/>
  <c r="G62" i="4"/>
  <c r="G66" i="4"/>
  <c r="G70" i="4"/>
  <c r="G74" i="4"/>
  <c r="G78" i="4"/>
  <c r="G82" i="4"/>
  <c r="G86" i="4"/>
  <c r="G90" i="4"/>
  <c r="G94" i="4"/>
  <c r="G98" i="4"/>
  <c r="G102" i="4"/>
  <c r="G106" i="4"/>
  <c r="G110" i="4"/>
  <c r="G114" i="4"/>
  <c r="G118" i="4"/>
  <c r="G122" i="4"/>
  <c r="G126" i="4"/>
  <c r="G130" i="4"/>
  <c r="G134" i="4"/>
  <c r="G138" i="4"/>
  <c r="G142" i="4"/>
  <c r="G146" i="4"/>
  <c r="G150" i="4"/>
  <c r="G16" i="4"/>
  <c r="G24" i="4"/>
  <c r="G32" i="4"/>
  <c r="G40" i="4"/>
  <c r="G44" i="4"/>
  <c r="G52" i="4"/>
  <c r="G60" i="4"/>
  <c r="G64" i="4"/>
  <c r="G72" i="4"/>
  <c r="G80" i="4"/>
  <c r="G84" i="4"/>
  <c r="G92" i="4"/>
  <c r="G100" i="4"/>
  <c r="G104" i="4"/>
  <c r="G112" i="4"/>
  <c r="G120" i="4"/>
  <c r="G124" i="4"/>
  <c r="G132" i="4"/>
  <c r="G140" i="4"/>
  <c r="G144" i="4"/>
  <c r="G17" i="4"/>
  <c r="G25" i="4"/>
  <c r="G33" i="4"/>
  <c r="G41" i="4"/>
  <c r="G45" i="4"/>
  <c r="G53" i="4"/>
  <c r="G57" i="4"/>
  <c r="G65" i="4"/>
  <c r="G73" i="4"/>
  <c r="G77" i="4"/>
  <c r="G85" i="4"/>
  <c r="G93" i="4"/>
  <c r="G97" i="4"/>
  <c r="G105" i="4"/>
  <c r="G109" i="4"/>
  <c r="G117" i="4"/>
  <c r="G121" i="4"/>
  <c r="G129" i="4"/>
  <c r="G137" i="4"/>
  <c r="G141" i="4"/>
  <c r="G149" i="4"/>
  <c r="G4" i="4"/>
  <c r="G8" i="4"/>
  <c r="G12" i="4"/>
  <c r="G5" i="4"/>
  <c r="G9" i="4"/>
  <c r="G13" i="4"/>
  <c r="G6" i="4"/>
  <c r="G10" i="4"/>
  <c r="G14" i="4"/>
  <c r="G3" i="4"/>
  <c r="G7" i="4"/>
  <c r="G11" i="4"/>
  <c r="G15" i="4"/>
  <c r="G2" i="4"/>
  <c r="K463" i="2"/>
  <c r="N463" i="2" s="1"/>
  <c r="O151" i="4" s="1"/>
  <c r="K462" i="2"/>
  <c r="N462" i="2" s="1"/>
  <c r="M151" i="4" s="1"/>
  <c r="F462" i="2"/>
  <c r="G461" i="2" s="1"/>
  <c r="H151" i="4" s="1"/>
  <c r="K461" i="2"/>
  <c r="N461" i="2" s="1"/>
  <c r="K151" i="4" s="1"/>
  <c r="F461" i="2"/>
  <c r="E461" i="2"/>
  <c r="D151" i="4" s="1"/>
  <c r="D461" i="2"/>
  <c r="K460" i="2"/>
  <c r="N460" i="2" s="1"/>
  <c r="O150" i="4" s="1"/>
  <c r="K459" i="2"/>
  <c r="N459" i="2" s="1"/>
  <c r="M150" i="4" s="1"/>
  <c r="F459" i="2"/>
  <c r="G458" i="2" s="1"/>
  <c r="H150" i="4" s="1"/>
  <c r="K458" i="2"/>
  <c r="N458" i="2" s="1"/>
  <c r="K150" i="4" s="1"/>
  <c r="F458" i="2"/>
  <c r="E458" i="2"/>
  <c r="D150" i="4" s="1"/>
  <c r="D458" i="2"/>
  <c r="K457" i="2"/>
  <c r="N457" i="2" s="1"/>
  <c r="O149" i="4" s="1"/>
  <c r="K456" i="2"/>
  <c r="N456" i="2" s="1"/>
  <c r="M149" i="4" s="1"/>
  <c r="F456" i="2"/>
  <c r="G455" i="2" s="1"/>
  <c r="H149" i="4" s="1"/>
  <c r="K455" i="2"/>
  <c r="N455" i="2" s="1"/>
  <c r="K149" i="4" s="1"/>
  <c r="F455" i="2"/>
  <c r="E455" i="2"/>
  <c r="D149" i="4" s="1"/>
  <c r="D455" i="2"/>
  <c r="K454" i="2"/>
  <c r="N454" i="2" s="1"/>
  <c r="O148" i="4" s="1"/>
  <c r="K453" i="2"/>
  <c r="N453" i="2" s="1"/>
  <c r="M148" i="4" s="1"/>
  <c r="F453" i="2"/>
  <c r="G452" i="2" s="1"/>
  <c r="H148" i="4" s="1"/>
  <c r="K452" i="2"/>
  <c r="N452" i="2" s="1"/>
  <c r="K148" i="4" s="1"/>
  <c r="F452" i="2"/>
  <c r="E452" i="2"/>
  <c r="D148" i="4" s="1"/>
  <c r="D452" i="2"/>
  <c r="K451" i="2"/>
  <c r="N451" i="2" s="1"/>
  <c r="O147" i="4" s="1"/>
  <c r="K450" i="2"/>
  <c r="N450" i="2" s="1"/>
  <c r="M147" i="4" s="1"/>
  <c r="F450" i="2"/>
  <c r="G449" i="2" s="1"/>
  <c r="H147" i="4" s="1"/>
  <c r="K449" i="2"/>
  <c r="N449" i="2" s="1"/>
  <c r="K147" i="4" s="1"/>
  <c r="F449" i="2"/>
  <c r="E449" i="2"/>
  <c r="D147" i="4" s="1"/>
  <c r="D449" i="2"/>
  <c r="K448" i="2"/>
  <c r="N448" i="2" s="1"/>
  <c r="O146" i="4" s="1"/>
  <c r="K447" i="2"/>
  <c r="N447" i="2" s="1"/>
  <c r="M146" i="4" s="1"/>
  <c r="F447" i="2"/>
  <c r="G446" i="2" s="1"/>
  <c r="H146" i="4" s="1"/>
  <c r="K446" i="2"/>
  <c r="N446" i="2" s="1"/>
  <c r="K146" i="4" s="1"/>
  <c r="F446" i="2"/>
  <c r="E446" i="2"/>
  <c r="D146" i="4" s="1"/>
  <c r="D446" i="2"/>
  <c r="K445" i="2"/>
  <c r="N445" i="2" s="1"/>
  <c r="O145" i="4" s="1"/>
  <c r="K444" i="2"/>
  <c r="N444" i="2" s="1"/>
  <c r="M145" i="4" s="1"/>
  <c r="F444" i="2"/>
  <c r="G443" i="2" s="1"/>
  <c r="H145" i="4" s="1"/>
  <c r="K443" i="2"/>
  <c r="N443" i="2" s="1"/>
  <c r="K145" i="4" s="1"/>
  <c r="F443" i="2"/>
  <c r="E443" i="2"/>
  <c r="D145" i="4" s="1"/>
  <c r="D443" i="2"/>
  <c r="K442" i="2"/>
  <c r="N442" i="2" s="1"/>
  <c r="O144" i="4" s="1"/>
  <c r="K441" i="2"/>
  <c r="N441" i="2" s="1"/>
  <c r="M144" i="4" s="1"/>
  <c r="F441" i="2"/>
  <c r="G440" i="2" s="1"/>
  <c r="H144" i="4" s="1"/>
  <c r="K440" i="2"/>
  <c r="N440" i="2" s="1"/>
  <c r="K144" i="4" s="1"/>
  <c r="F440" i="2"/>
  <c r="E440" i="2"/>
  <c r="D144" i="4" s="1"/>
  <c r="D440" i="2"/>
  <c r="K439" i="2"/>
  <c r="N439" i="2" s="1"/>
  <c r="O143" i="4" s="1"/>
  <c r="K438" i="2"/>
  <c r="N438" i="2" s="1"/>
  <c r="M143" i="4" s="1"/>
  <c r="F438" i="2"/>
  <c r="G437" i="2" s="1"/>
  <c r="H143" i="4" s="1"/>
  <c r="K437" i="2"/>
  <c r="N437" i="2" s="1"/>
  <c r="K143" i="4" s="1"/>
  <c r="F437" i="2"/>
  <c r="E437" i="2"/>
  <c r="D143" i="4" s="1"/>
  <c r="D437" i="2"/>
  <c r="K436" i="2"/>
  <c r="N436" i="2" s="1"/>
  <c r="O142" i="4" s="1"/>
  <c r="K435" i="2"/>
  <c r="N435" i="2" s="1"/>
  <c r="M142" i="4" s="1"/>
  <c r="F435" i="2"/>
  <c r="G434" i="2" s="1"/>
  <c r="H142" i="4" s="1"/>
  <c r="K434" i="2"/>
  <c r="N434" i="2" s="1"/>
  <c r="K142" i="4" s="1"/>
  <c r="F434" i="2"/>
  <c r="E434" i="2"/>
  <c r="D142" i="4" s="1"/>
  <c r="D434" i="2"/>
  <c r="K433" i="2"/>
  <c r="N433" i="2" s="1"/>
  <c r="O141" i="4" s="1"/>
  <c r="K432" i="2"/>
  <c r="N432" i="2" s="1"/>
  <c r="M141" i="4" s="1"/>
  <c r="F432" i="2"/>
  <c r="G431" i="2" s="1"/>
  <c r="H141" i="4" s="1"/>
  <c r="K431" i="2"/>
  <c r="N431" i="2" s="1"/>
  <c r="K141" i="4" s="1"/>
  <c r="F431" i="2"/>
  <c r="E431" i="2"/>
  <c r="D141" i="4" s="1"/>
  <c r="D431" i="2"/>
  <c r="K430" i="2"/>
  <c r="N430" i="2" s="1"/>
  <c r="O140" i="4" s="1"/>
  <c r="K429" i="2"/>
  <c r="N429" i="2" s="1"/>
  <c r="M140" i="4" s="1"/>
  <c r="F429" i="2"/>
  <c r="G428" i="2" s="1"/>
  <c r="H140" i="4" s="1"/>
  <c r="K428" i="2"/>
  <c r="N428" i="2" s="1"/>
  <c r="K140" i="4" s="1"/>
  <c r="F428" i="2"/>
  <c r="E428" i="2"/>
  <c r="D140" i="4" s="1"/>
  <c r="D428" i="2"/>
  <c r="K427" i="2"/>
  <c r="N427" i="2" s="1"/>
  <c r="O139" i="4" s="1"/>
  <c r="K426" i="2"/>
  <c r="N426" i="2" s="1"/>
  <c r="M139" i="4" s="1"/>
  <c r="F426" i="2"/>
  <c r="G425" i="2" s="1"/>
  <c r="H139" i="4" s="1"/>
  <c r="K425" i="2"/>
  <c r="N425" i="2" s="1"/>
  <c r="K139" i="4" s="1"/>
  <c r="F425" i="2"/>
  <c r="E425" i="2"/>
  <c r="D139" i="4" s="1"/>
  <c r="D425" i="2"/>
  <c r="K424" i="2"/>
  <c r="N424" i="2" s="1"/>
  <c r="O138" i="4" s="1"/>
  <c r="K423" i="2"/>
  <c r="N423" i="2" s="1"/>
  <c r="M138" i="4" s="1"/>
  <c r="F423" i="2"/>
  <c r="G422" i="2" s="1"/>
  <c r="H138" i="4" s="1"/>
  <c r="K422" i="2"/>
  <c r="N422" i="2" s="1"/>
  <c r="K138" i="4" s="1"/>
  <c r="F422" i="2"/>
  <c r="E422" i="2"/>
  <c r="D138" i="4" s="1"/>
  <c r="D422" i="2"/>
  <c r="K421" i="2"/>
  <c r="N421" i="2" s="1"/>
  <c r="O137" i="4" s="1"/>
  <c r="K420" i="2"/>
  <c r="N420" i="2" s="1"/>
  <c r="M137" i="4" s="1"/>
  <c r="F420" i="2"/>
  <c r="G419" i="2" s="1"/>
  <c r="H137" i="4" s="1"/>
  <c r="K419" i="2"/>
  <c r="N419" i="2" s="1"/>
  <c r="K137" i="4" s="1"/>
  <c r="F419" i="2"/>
  <c r="E419" i="2"/>
  <c r="D137" i="4" s="1"/>
  <c r="D419" i="2"/>
  <c r="K418" i="2"/>
  <c r="N418" i="2" s="1"/>
  <c r="O136" i="4" s="1"/>
  <c r="K417" i="2"/>
  <c r="N417" i="2" s="1"/>
  <c r="M136" i="4" s="1"/>
  <c r="F417" i="2"/>
  <c r="G416" i="2" s="1"/>
  <c r="H136" i="4" s="1"/>
  <c r="K416" i="2"/>
  <c r="N416" i="2" s="1"/>
  <c r="K136" i="4" s="1"/>
  <c r="F416" i="2"/>
  <c r="E416" i="2"/>
  <c r="D136" i="4" s="1"/>
  <c r="D416" i="2"/>
  <c r="K415" i="2"/>
  <c r="N415" i="2" s="1"/>
  <c r="O135" i="4" s="1"/>
  <c r="K414" i="2"/>
  <c r="N414" i="2" s="1"/>
  <c r="M135" i="4" s="1"/>
  <c r="F414" i="2"/>
  <c r="G413" i="2" s="1"/>
  <c r="H135" i="4" s="1"/>
  <c r="K413" i="2"/>
  <c r="N413" i="2" s="1"/>
  <c r="K135" i="4" s="1"/>
  <c r="F413" i="2"/>
  <c r="E413" i="2"/>
  <c r="D135" i="4" s="1"/>
  <c r="D413" i="2"/>
  <c r="K412" i="2"/>
  <c r="N412" i="2" s="1"/>
  <c r="O134" i="4" s="1"/>
  <c r="K411" i="2"/>
  <c r="N411" i="2" s="1"/>
  <c r="M134" i="4" s="1"/>
  <c r="F411" i="2"/>
  <c r="G410" i="2" s="1"/>
  <c r="H134" i="4" s="1"/>
  <c r="K410" i="2"/>
  <c r="N410" i="2" s="1"/>
  <c r="K134" i="4" s="1"/>
  <c r="F410" i="2"/>
  <c r="E410" i="2"/>
  <c r="D134" i="4" s="1"/>
  <c r="D410" i="2"/>
  <c r="K409" i="2"/>
  <c r="N409" i="2" s="1"/>
  <c r="O133" i="4" s="1"/>
  <c r="K408" i="2"/>
  <c r="N408" i="2" s="1"/>
  <c r="M133" i="4" s="1"/>
  <c r="F408" i="2"/>
  <c r="G407" i="2" s="1"/>
  <c r="H133" i="4" s="1"/>
  <c r="K407" i="2"/>
  <c r="N407" i="2" s="1"/>
  <c r="K133" i="4" s="1"/>
  <c r="F407" i="2"/>
  <c r="E407" i="2"/>
  <c r="D133" i="4" s="1"/>
  <c r="D407" i="2"/>
  <c r="K406" i="2"/>
  <c r="N406" i="2" s="1"/>
  <c r="O132" i="4" s="1"/>
  <c r="K405" i="2"/>
  <c r="N405" i="2" s="1"/>
  <c r="M132" i="4" s="1"/>
  <c r="F405" i="2"/>
  <c r="G404" i="2" s="1"/>
  <c r="H132" i="4" s="1"/>
  <c r="K404" i="2"/>
  <c r="N404" i="2" s="1"/>
  <c r="K132" i="4" s="1"/>
  <c r="F404" i="2"/>
  <c r="E404" i="2"/>
  <c r="D132" i="4" s="1"/>
  <c r="D404" i="2"/>
  <c r="K403" i="2"/>
  <c r="N403" i="2" s="1"/>
  <c r="O131" i="4" s="1"/>
  <c r="K402" i="2"/>
  <c r="N402" i="2" s="1"/>
  <c r="M131" i="4" s="1"/>
  <c r="F402" i="2"/>
  <c r="G401" i="2" s="1"/>
  <c r="H131" i="4" s="1"/>
  <c r="K401" i="2"/>
  <c r="N401" i="2" s="1"/>
  <c r="K131" i="4" s="1"/>
  <c r="F401" i="2"/>
  <c r="E401" i="2"/>
  <c r="D131" i="4" s="1"/>
  <c r="D401" i="2"/>
  <c r="K400" i="2"/>
  <c r="N400" i="2" s="1"/>
  <c r="O130" i="4" s="1"/>
  <c r="K399" i="2"/>
  <c r="N399" i="2" s="1"/>
  <c r="M130" i="4" s="1"/>
  <c r="F399" i="2"/>
  <c r="G398" i="2" s="1"/>
  <c r="H130" i="4" s="1"/>
  <c r="K398" i="2"/>
  <c r="N398" i="2" s="1"/>
  <c r="K130" i="4" s="1"/>
  <c r="F398" i="2"/>
  <c r="E398" i="2"/>
  <c r="D130" i="4" s="1"/>
  <c r="D398" i="2"/>
  <c r="K397" i="2"/>
  <c r="N397" i="2" s="1"/>
  <c r="O129" i="4" s="1"/>
  <c r="K396" i="2"/>
  <c r="N396" i="2" s="1"/>
  <c r="M129" i="4" s="1"/>
  <c r="F396" i="2"/>
  <c r="G395" i="2" s="1"/>
  <c r="H129" i="4" s="1"/>
  <c r="K395" i="2"/>
  <c r="N395" i="2" s="1"/>
  <c r="K129" i="4" s="1"/>
  <c r="F395" i="2"/>
  <c r="E395" i="2"/>
  <c r="D129" i="4" s="1"/>
  <c r="D395" i="2"/>
  <c r="K394" i="2"/>
  <c r="N394" i="2" s="1"/>
  <c r="O128" i="4" s="1"/>
  <c r="K393" i="2"/>
  <c r="N393" i="2" s="1"/>
  <c r="M128" i="4" s="1"/>
  <c r="F393" i="2"/>
  <c r="G392" i="2" s="1"/>
  <c r="H128" i="4" s="1"/>
  <c r="K392" i="2"/>
  <c r="N392" i="2" s="1"/>
  <c r="K128" i="4" s="1"/>
  <c r="F392" i="2"/>
  <c r="E392" i="2"/>
  <c r="D128" i="4" s="1"/>
  <c r="D392" i="2"/>
  <c r="K391" i="2"/>
  <c r="N391" i="2" s="1"/>
  <c r="O127" i="4" s="1"/>
  <c r="K390" i="2"/>
  <c r="N390" i="2" s="1"/>
  <c r="M127" i="4" s="1"/>
  <c r="F390" i="2"/>
  <c r="G389" i="2" s="1"/>
  <c r="H127" i="4" s="1"/>
  <c r="K389" i="2"/>
  <c r="N389" i="2" s="1"/>
  <c r="K127" i="4" s="1"/>
  <c r="F389" i="2"/>
  <c r="E389" i="2"/>
  <c r="D127" i="4" s="1"/>
  <c r="D389" i="2"/>
  <c r="K388" i="2"/>
  <c r="N388" i="2" s="1"/>
  <c r="O126" i="4" s="1"/>
  <c r="K387" i="2"/>
  <c r="N387" i="2" s="1"/>
  <c r="M126" i="4" s="1"/>
  <c r="F387" i="2"/>
  <c r="G386" i="2" s="1"/>
  <c r="H126" i="4" s="1"/>
  <c r="K386" i="2"/>
  <c r="N386" i="2" s="1"/>
  <c r="K126" i="4" s="1"/>
  <c r="F386" i="2"/>
  <c r="E386" i="2"/>
  <c r="D126" i="4" s="1"/>
  <c r="D386" i="2"/>
  <c r="K385" i="2"/>
  <c r="N385" i="2" s="1"/>
  <c r="O125" i="4" s="1"/>
  <c r="K384" i="2"/>
  <c r="N384" i="2" s="1"/>
  <c r="M125" i="4" s="1"/>
  <c r="F384" i="2"/>
  <c r="G383" i="2" s="1"/>
  <c r="H125" i="4" s="1"/>
  <c r="K383" i="2"/>
  <c r="N383" i="2" s="1"/>
  <c r="K125" i="4" s="1"/>
  <c r="F383" i="2"/>
  <c r="E383" i="2"/>
  <c r="D125" i="4" s="1"/>
  <c r="D383" i="2"/>
  <c r="K382" i="2"/>
  <c r="N382" i="2" s="1"/>
  <c r="O124" i="4" s="1"/>
  <c r="K381" i="2"/>
  <c r="N381" i="2" s="1"/>
  <c r="M124" i="4" s="1"/>
  <c r="F381" i="2"/>
  <c r="G380" i="2" s="1"/>
  <c r="H124" i="4" s="1"/>
  <c r="K380" i="2"/>
  <c r="N380" i="2" s="1"/>
  <c r="K124" i="4" s="1"/>
  <c r="F380" i="2"/>
  <c r="E380" i="2"/>
  <c r="D124" i="4" s="1"/>
  <c r="D380" i="2"/>
  <c r="K379" i="2"/>
  <c r="N379" i="2" s="1"/>
  <c r="O123" i="4" s="1"/>
  <c r="K378" i="2"/>
  <c r="N378" i="2" s="1"/>
  <c r="M123" i="4" s="1"/>
  <c r="F378" i="2"/>
  <c r="G377" i="2" s="1"/>
  <c r="H123" i="4" s="1"/>
  <c r="K377" i="2"/>
  <c r="N377" i="2" s="1"/>
  <c r="K123" i="4" s="1"/>
  <c r="F377" i="2"/>
  <c r="E377" i="2"/>
  <c r="D123" i="4" s="1"/>
  <c r="D377" i="2"/>
  <c r="K376" i="2"/>
  <c r="N376" i="2" s="1"/>
  <c r="O122" i="4" s="1"/>
  <c r="K375" i="2"/>
  <c r="N375" i="2" s="1"/>
  <c r="M122" i="4" s="1"/>
  <c r="F375" i="2"/>
  <c r="G374" i="2" s="1"/>
  <c r="H122" i="4" s="1"/>
  <c r="K374" i="2"/>
  <c r="N374" i="2" s="1"/>
  <c r="K122" i="4" s="1"/>
  <c r="F374" i="2"/>
  <c r="E374" i="2"/>
  <c r="D122" i="4" s="1"/>
  <c r="D374" i="2"/>
  <c r="K373" i="2"/>
  <c r="N373" i="2" s="1"/>
  <c r="O121" i="4" s="1"/>
  <c r="K372" i="2"/>
  <c r="N372" i="2" s="1"/>
  <c r="M121" i="4" s="1"/>
  <c r="F372" i="2"/>
  <c r="G371" i="2" s="1"/>
  <c r="H121" i="4" s="1"/>
  <c r="K371" i="2"/>
  <c r="N371" i="2" s="1"/>
  <c r="K121" i="4" s="1"/>
  <c r="F371" i="2"/>
  <c r="E371" i="2"/>
  <c r="D121" i="4" s="1"/>
  <c r="D371" i="2"/>
  <c r="K370" i="2"/>
  <c r="N370" i="2" s="1"/>
  <c r="O120" i="4" s="1"/>
  <c r="K369" i="2"/>
  <c r="N369" i="2" s="1"/>
  <c r="M120" i="4" s="1"/>
  <c r="F369" i="2"/>
  <c r="G368" i="2" s="1"/>
  <c r="H120" i="4" s="1"/>
  <c r="K368" i="2"/>
  <c r="N368" i="2" s="1"/>
  <c r="K120" i="4" s="1"/>
  <c r="F368" i="2"/>
  <c r="E368" i="2"/>
  <c r="D120" i="4" s="1"/>
  <c r="D368" i="2"/>
  <c r="K367" i="2"/>
  <c r="N367" i="2" s="1"/>
  <c r="O119" i="4" s="1"/>
  <c r="K366" i="2"/>
  <c r="N366" i="2" s="1"/>
  <c r="M119" i="4" s="1"/>
  <c r="F366" i="2"/>
  <c r="G365" i="2" s="1"/>
  <c r="H119" i="4" s="1"/>
  <c r="K365" i="2"/>
  <c r="N365" i="2" s="1"/>
  <c r="K119" i="4" s="1"/>
  <c r="F365" i="2"/>
  <c r="E365" i="2"/>
  <c r="D119" i="4" s="1"/>
  <c r="D365" i="2"/>
  <c r="K364" i="2"/>
  <c r="N364" i="2" s="1"/>
  <c r="O118" i="4" s="1"/>
  <c r="K363" i="2"/>
  <c r="N363" i="2" s="1"/>
  <c r="M118" i="4" s="1"/>
  <c r="F363" i="2"/>
  <c r="G362" i="2" s="1"/>
  <c r="H118" i="4" s="1"/>
  <c r="K362" i="2"/>
  <c r="N362" i="2" s="1"/>
  <c r="K118" i="4" s="1"/>
  <c r="F362" i="2"/>
  <c r="E362" i="2"/>
  <c r="D118" i="4" s="1"/>
  <c r="D362" i="2"/>
  <c r="K361" i="2"/>
  <c r="N361" i="2" s="1"/>
  <c r="O117" i="4" s="1"/>
  <c r="K360" i="2"/>
  <c r="N360" i="2" s="1"/>
  <c r="M117" i="4" s="1"/>
  <c r="F360" i="2"/>
  <c r="G359" i="2" s="1"/>
  <c r="H117" i="4" s="1"/>
  <c r="K359" i="2"/>
  <c r="N359" i="2" s="1"/>
  <c r="K117" i="4" s="1"/>
  <c r="F359" i="2"/>
  <c r="E359" i="2"/>
  <c r="D117" i="4" s="1"/>
  <c r="D359" i="2"/>
  <c r="K358" i="2"/>
  <c r="N358" i="2" s="1"/>
  <c r="O116" i="4" s="1"/>
  <c r="K357" i="2"/>
  <c r="N357" i="2" s="1"/>
  <c r="M116" i="4" s="1"/>
  <c r="F357" i="2"/>
  <c r="G356" i="2" s="1"/>
  <c r="H116" i="4" s="1"/>
  <c r="K356" i="2"/>
  <c r="N356" i="2" s="1"/>
  <c r="K116" i="4" s="1"/>
  <c r="F356" i="2"/>
  <c r="E356" i="2"/>
  <c r="D116" i="4" s="1"/>
  <c r="D356" i="2"/>
  <c r="K355" i="2"/>
  <c r="N355" i="2" s="1"/>
  <c r="O115" i="4" s="1"/>
  <c r="K354" i="2"/>
  <c r="N354" i="2" s="1"/>
  <c r="M115" i="4" s="1"/>
  <c r="F354" i="2"/>
  <c r="G353" i="2" s="1"/>
  <c r="H115" i="4" s="1"/>
  <c r="K353" i="2"/>
  <c r="N353" i="2" s="1"/>
  <c r="K115" i="4" s="1"/>
  <c r="F353" i="2"/>
  <c r="E353" i="2"/>
  <c r="D115" i="4" s="1"/>
  <c r="D353" i="2"/>
  <c r="K352" i="2"/>
  <c r="N352" i="2" s="1"/>
  <c r="O114" i="4" s="1"/>
  <c r="K351" i="2"/>
  <c r="N351" i="2" s="1"/>
  <c r="M114" i="4" s="1"/>
  <c r="F351" i="2"/>
  <c r="G350" i="2" s="1"/>
  <c r="H114" i="4" s="1"/>
  <c r="K350" i="2"/>
  <c r="N350" i="2" s="1"/>
  <c r="K114" i="4" s="1"/>
  <c r="F350" i="2"/>
  <c r="E350" i="2"/>
  <c r="D114" i="4" s="1"/>
  <c r="D350" i="2"/>
  <c r="K349" i="2"/>
  <c r="N349" i="2" s="1"/>
  <c r="O113" i="4" s="1"/>
  <c r="K348" i="2"/>
  <c r="N348" i="2" s="1"/>
  <c r="M113" i="4" s="1"/>
  <c r="F348" i="2"/>
  <c r="G347" i="2" s="1"/>
  <c r="H113" i="4" s="1"/>
  <c r="K347" i="2"/>
  <c r="N347" i="2" s="1"/>
  <c r="K113" i="4" s="1"/>
  <c r="F347" i="2"/>
  <c r="E347" i="2"/>
  <c r="D113" i="4" s="1"/>
  <c r="D347" i="2"/>
  <c r="K346" i="2"/>
  <c r="N346" i="2" s="1"/>
  <c r="O112" i="4" s="1"/>
  <c r="K345" i="2"/>
  <c r="N345" i="2" s="1"/>
  <c r="M112" i="4" s="1"/>
  <c r="F345" i="2"/>
  <c r="G344" i="2" s="1"/>
  <c r="H112" i="4" s="1"/>
  <c r="K344" i="2"/>
  <c r="N344" i="2" s="1"/>
  <c r="K112" i="4" s="1"/>
  <c r="F344" i="2"/>
  <c r="E344" i="2"/>
  <c r="D112" i="4" s="1"/>
  <c r="D344" i="2"/>
  <c r="K343" i="2"/>
  <c r="N343" i="2" s="1"/>
  <c r="O111" i="4" s="1"/>
  <c r="K342" i="2"/>
  <c r="N342" i="2" s="1"/>
  <c r="M111" i="4" s="1"/>
  <c r="F342" i="2"/>
  <c r="G341" i="2" s="1"/>
  <c r="H111" i="4" s="1"/>
  <c r="K341" i="2"/>
  <c r="N341" i="2" s="1"/>
  <c r="K111" i="4" s="1"/>
  <c r="F341" i="2"/>
  <c r="E341" i="2"/>
  <c r="D111" i="4" s="1"/>
  <c r="D341" i="2"/>
  <c r="K340" i="2"/>
  <c r="N340" i="2" s="1"/>
  <c r="O110" i="4" s="1"/>
  <c r="K339" i="2"/>
  <c r="N339" i="2" s="1"/>
  <c r="M110" i="4" s="1"/>
  <c r="F339" i="2"/>
  <c r="G338" i="2" s="1"/>
  <c r="H110" i="4" s="1"/>
  <c r="K338" i="2"/>
  <c r="N338" i="2" s="1"/>
  <c r="K110" i="4" s="1"/>
  <c r="F338" i="2"/>
  <c r="E338" i="2"/>
  <c r="D110" i="4" s="1"/>
  <c r="D338" i="2"/>
  <c r="K337" i="2"/>
  <c r="N337" i="2" s="1"/>
  <c r="O109" i="4" s="1"/>
  <c r="K336" i="2"/>
  <c r="N336" i="2" s="1"/>
  <c r="M109" i="4" s="1"/>
  <c r="F336" i="2"/>
  <c r="G335" i="2" s="1"/>
  <c r="H109" i="4" s="1"/>
  <c r="K335" i="2"/>
  <c r="N335" i="2" s="1"/>
  <c r="K109" i="4" s="1"/>
  <c r="F335" i="2"/>
  <c r="E335" i="2"/>
  <c r="D109" i="4" s="1"/>
  <c r="D335" i="2"/>
  <c r="K334" i="2"/>
  <c r="N334" i="2" s="1"/>
  <c r="O108" i="4" s="1"/>
  <c r="K333" i="2"/>
  <c r="N333" i="2" s="1"/>
  <c r="M108" i="4" s="1"/>
  <c r="F333" i="2"/>
  <c r="G332" i="2" s="1"/>
  <c r="H108" i="4" s="1"/>
  <c r="K332" i="2"/>
  <c r="N332" i="2" s="1"/>
  <c r="K108" i="4" s="1"/>
  <c r="F332" i="2"/>
  <c r="E332" i="2"/>
  <c r="D108" i="4" s="1"/>
  <c r="D332" i="2"/>
  <c r="K331" i="2"/>
  <c r="N331" i="2" s="1"/>
  <c r="O107" i="4" s="1"/>
  <c r="K330" i="2"/>
  <c r="N330" i="2" s="1"/>
  <c r="M107" i="4" s="1"/>
  <c r="F330" i="2"/>
  <c r="G329" i="2" s="1"/>
  <c r="H107" i="4" s="1"/>
  <c r="K329" i="2"/>
  <c r="N329" i="2" s="1"/>
  <c r="K107" i="4" s="1"/>
  <c r="F329" i="2"/>
  <c r="E329" i="2"/>
  <c r="D107" i="4" s="1"/>
  <c r="D329" i="2"/>
  <c r="K328" i="2"/>
  <c r="N328" i="2" s="1"/>
  <c r="O106" i="4" s="1"/>
  <c r="K327" i="2"/>
  <c r="N327" i="2" s="1"/>
  <c r="M106" i="4" s="1"/>
  <c r="F327" i="2"/>
  <c r="G326" i="2" s="1"/>
  <c r="H106" i="4" s="1"/>
  <c r="K326" i="2"/>
  <c r="N326" i="2" s="1"/>
  <c r="K106" i="4" s="1"/>
  <c r="F326" i="2"/>
  <c r="E326" i="2"/>
  <c r="D106" i="4" s="1"/>
  <c r="D326" i="2"/>
  <c r="K325" i="2"/>
  <c r="N325" i="2" s="1"/>
  <c r="O105" i="4" s="1"/>
  <c r="K324" i="2"/>
  <c r="N324" i="2" s="1"/>
  <c r="M105" i="4" s="1"/>
  <c r="F324" i="2"/>
  <c r="G323" i="2" s="1"/>
  <c r="H105" i="4" s="1"/>
  <c r="K323" i="2"/>
  <c r="N323" i="2" s="1"/>
  <c r="K105" i="4" s="1"/>
  <c r="F323" i="2"/>
  <c r="E323" i="2"/>
  <c r="D105" i="4" s="1"/>
  <c r="D323" i="2"/>
  <c r="K322" i="2"/>
  <c r="N322" i="2" s="1"/>
  <c r="O104" i="4" s="1"/>
  <c r="K321" i="2"/>
  <c r="N321" i="2" s="1"/>
  <c r="M104" i="4" s="1"/>
  <c r="F321" i="2"/>
  <c r="G320" i="2" s="1"/>
  <c r="H104" i="4" s="1"/>
  <c r="K320" i="2"/>
  <c r="N320" i="2" s="1"/>
  <c r="K104" i="4" s="1"/>
  <c r="F320" i="2"/>
  <c r="E320" i="2"/>
  <c r="D104" i="4" s="1"/>
  <c r="D320" i="2"/>
  <c r="K319" i="2"/>
  <c r="N319" i="2" s="1"/>
  <c r="O103" i="4" s="1"/>
  <c r="K318" i="2"/>
  <c r="N318" i="2" s="1"/>
  <c r="M103" i="4" s="1"/>
  <c r="F318" i="2"/>
  <c r="G317" i="2" s="1"/>
  <c r="H103" i="4" s="1"/>
  <c r="K317" i="2"/>
  <c r="N317" i="2" s="1"/>
  <c r="K103" i="4" s="1"/>
  <c r="F317" i="2"/>
  <c r="E317" i="2"/>
  <c r="D103" i="4" s="1"/>
  <c r="D317" i="2"/>
  <c r="K316" i="2"/>
  <c r="N316" i="2" s="1"/>
  <c r="O102" i="4" s="1"/>
  <c r="K315" i="2"/>
  <c r="N315" i="2" s="1"/>
  <c r="M102" i="4" s="1"/>
  <c r="F315" i="2"/>
  <c r="G314" i="2" s="1"/>
  <c r="H102" i="4" s="1"/>
  <c r="K314" i="2"/>
  <c r="N314" i="2" s="1"/>
  <c r="K102" i="4" s="1"/>
  <c r="F314" i="2"/>
  <c r="E314" i="2"/>
  <c r="D102" i="4" s="1"/>
  <c r="D314" i="2"/>
  <c r="K313" i="2"/>
  <c r="N313" i="2" s="1"/>
  <c r="O101" i="4" s="1"/>
  <c r="K312" i="2"/>
  <c r="N312" i="2" s="1"/>
  <c r="M101" i="4" s="1"/>
  <c r="F312" i="2"/>
  <c r="G311" i="2" s="1"/>
  <c r="H101" i="4" s="1"/>
  <c r="K311" i="2"/>
  <c r="N311" i="2" s="1"/>
  <c r="K101" i="4" s="1"/>
  <c r="F311" i="2"/>
  <c r="E311" i="2"/>
  <c r="D101" i="4" s="1"/>
  <c r="D311" i="2"/>
  <c r="K310" i="2"/>
  <c r="N310" i="2" s="1"/>
  <c r="O100" i="4" s="1"/>
  <c r="K309" i="2"/>
  <c r="N309" i="2" s="1"/>
  <c r="M100" i="4" s="1"/>
  <c r="F309" i="2"/>
  <c r="G308" i="2" s="1"/>
  <c r="H100" i="4" s="1"/>
  <c r="K308" i="2"/>
  <c r="N308" i="2" s="1"/>
  <c r="K100" i="4" s="1"/>
  <c r="F308" i="2"/>
  <c r="E308" i="2"/>
  <c r="D100" i="4" s="1"/>
  <c r="D308" i="2"/>
  <c r="K307" i="2"/>
  <c r="N307" i="2" s="1"/>
  <c r="O99" i="4" s="1"/>
  <c r="K306" i="2"/>
  <c r="N306" i="2" s="1"/>
  <c r="M99" i="4" s="1"/>
  <c r="F306" i="2"/>
  <c r="G305" i="2" s="1"/>
  <c r="H99" i="4" s="1"/>
  <c r="K305" i="2"/>
  <c r="N305" i="2" s="1"/>
  <c r="K99" i="4" s="1"/>
  <c r="F305" i="2"/>
  <c r="E305" i="2"/>
  <c r="D99" i="4" s="1"/>
  <c r="D305" i="2"/>
  <c r="K304" i="2"/>
  <c r="N304" i="2" s="1"/>
  <c r="O98" i="4" s="1"/>
  <c r="K303" i="2"/>
  <c r="N303" i="2" s="1"/>
  <c r="M98" i="4" s="1"/>
  <c r="F303" i="2"/>
  <c r="G302" i="2" s="1"/>
  <c r="H98" i="4" s="1"/>
  <c r="K302" i="2"/>
  <c r="N302" i="2" s="1"/>
  <c r="K98" i="4" s="1"/>
  <c r="F302" i="2"/>
  <c r="E302" i="2"/>
  <c r="D98" i="4" s="1"/>
  <c r="D302" i="2"/>
  <c r="K301" i="2"/>
  <c r="N301" i="2" s="1"/>
  <c r="O97" i="4" s="1"/>
  <c r="K300" i="2"/>
  <c r="N300" i="2" s="1"/>
  <c r="M97" i="4" s="1"/>
  <c r="F300" i="2"/>
  <c r="G299" i="2" s="1"/>
  <c r="H97" i="4" s="1"/>
  <c r="K299" i="2"/>
  <c r="N299" i="2" s="1"/>
  <c r="K97" i="4" s="1"/>
  <c r="B97" i="4"/>
  <c r="F299" i="2"/>
  <c r="E299" i="2"/>
  <c r="D97" i="4" s="1"/>
  <c r="D299" i="2"/>
  <c r="K298" i="2"/>
  <c r="N298" i="2" s="1"/>
  <c r="O96" i="4" s="1"/>
  <c r="K297" i="2"/>
  <c r="N297" i="2" s="1"/>
  <c r="M96" i="4" s="1"/>
  <c r="F297" i="2"/>
  <c r="G296" i="2" s="1"/>
  <c r="H96" i="4" s="1"/>
  <c r="K296" i="2"/>
  <c r="N296" i="2" s="1"/>
  <c r="K96" i="4" s="1"/>
  <c r="B96" i="4"/>
  <c r="F296" i="2"/>
  <c r="E296" i="2"/>
  <c r="D96" i="4" s="1"/>
  <c r="D296" i="2"/>
  <c r="K295" i="2"/>
  <c r="N295" i="2" s="1"/>
  <c r="O95" i="4" s="1"/>
  <c r="K294" i="2"/>
  <c r="N294" i="2" s="1"/>
  <c r="M95" i="4" s="1"/>
  <c r="F294" i="2"/>
  <c r="G293" i="2" s="1"/>
  <c r="H95" i="4" s="1"/>
  <c r="K293" i="2"/>
  <c r="N293" i="2" s="1"/>
  <c r="K95" i="4" s="1"/>
  <c r="B95" i="4"/>
  <c r="F293" i="2"/>
  <c r="E293" i="2"/>
  <c r="D95" i="4" s="1"/>
  <c r="D293" i="2"/>
  <c r="K292" i="2"/>
  <c r="N292" i="2" s="1"/>
  <c r="O94" i="4" s="1"/>
  <c r="K291" i="2"/>
  <c r="N291" i="2" s="1"/>
  <c r="M94" i="4" s="1"/>
  <c r="F291" i="2"/>
  <c r="G290" i="2" s="1"/>
  <c r="H94" i="4" s="1"/>
  <c r="K290" i="2"/>
  <c r="N290" i="2" s="1"/>
  <c r="K94" i="4" s="1"/>
  <c r="B94" i="4"/>
  <c r="F290" i="2"/>
  <c r="E290" i="2"/>
  <c r="D94" i="4" s="1"/>
  <c r="D290" i="2"/>
  <c r="K289" i="2"/>
  <c r="N289" i="2" s="1"/>
  <c r="O93" i="4" s="1"/>
  <c r="K288" i="2"/>
  <c r="N288" i="2" s="1"/>
  <c r="M93" i="4" s="1"/>
  <c r="F288" i="2"/>
  <c r="G287" i="2" s="1"/>
  <c r="H93" i="4" s="1"/>
  <c r="K287" i="2"/>
  <c r="N287" i="2" s="1"/>
  <c r="K93" i="4" s="1"/>
  <c r="B93" i="4"/>
  <c r="F287" i="2"/>
  <c r="E287" i="2"/>
  <c r="D93" i="4" s="1"/>
  <c r="D287" i="2"/>
  <c r="K286" i="2"/>
  <c r="N286" i="2" s="1"/>
  <c r="O92" i="4" s="1"/>
  <c r="K285" i="2"/>
  <c r="N285" i="2" s="1"/>
  <c r="M92" i="4" s="1"/>
  <c r="F285" i="2"/>
  <c r="G284" i="2" s="1"/>
  <c r="H92" i="4" s="1"/>
  <c r="K284" i="2"/>
  <c r="N284" i="2" s="1"/>
  <c r="K92" i="4" s="1"/>
  <c r="B92" i="4"/>
  <c r="F284" i="2"/>
  <c r="E284" i="2"/>
  <c r="D92" i="4" s="1"/>
  <c r="D284" i="2"/>
  <c r="K283" i="2"/>
  <c r="N283" i="2" s="1"/>
  <c r="O91" i="4" s="1"/>
  <c r="K282" i="2"/>
  <c r="N282" i="2" s="1"/>
  <c r="M91" i="4" s="1"/>
  <c r="F282" i="2"/>
  <c r="G281" i="2" s="1"/>
  <c r="H91" i="4" s="1"/>
  <c r="K281" i="2"/>
  <c r="N281" i="2" s="1"/>
  <c r="K91" i="4" s="1"/>
  <c r="B91" i="4"/>
  <c r="F281" i="2"/>
  <c r="E281" i="2"/>
  <c r="D91" i="4" s="1"/>
  <c r="D281" i="2"/>
  <c r="K280" i="2"/>
  <c r="N280" i="2" s="1"/>
  <c r="O90" i="4" s="1"/>
  <c r="K279" i="2"/>
  <c r="N279" i="2" s="1"/>
  <c r="M90" i="4" s="1"/>
  <c r="F279" i="2"/>
  <c r="G278" i="2" s="1"/>
  <c r="H90" i="4" s="1"/>
  <c r="K278" i="2"/>
  <c r="N278" i="2" s="1"/>
  <c r="K90" i="4" s="1"/>
  <c r="B90" i="4"/>
  <c r="F278" i="2"/>
  <c r="E278" i="2"/>
  <c r="D90" i="4" s="1"/>
  <c r="D278" i="2"/>
  <c r="K277" i="2"/>
  <c r="N277" i="2" s="1"/>
  <c r="O89" i="4" s="1"/>
  <c r="K276" i="2"/>
  <c r="N276" i="2" s="1"/>
  <c r="M89" i="4" s="1"/>
  <c r="F276" i="2"/>
  <c r="G275" i="2" s="1"/>
  <c r="H89" i="4" s="1"/>
  <c r="K275" i="2"/>
  <c r="N275" i="2" s="1"/>
  <c r="K89" i="4" s="1"/>
  <c r="B89" i="4"/>
  <c r="F275" i="2"/>
  <c r="E275" i="2"/>
  <c r="D89" i="4" s="1"/>
  <c r="D275" i="2"/>
  <c r="K274" i="2"/>
  <c r="N274" i="2" s="1"/>
  <c r="O88" i="4" s="1"/>
  <c r="K273" i="2"/>
  <c r="N273" i="2" s="1"/>
  <c r="M88" i="4" s="1"/>
  <c r="F273" i="2"/>
  <c r="G272" i="2" s="1"/>
  <c r="H88" i="4" s="1"/>
  <c r="K272" i="2"/>
  <c r="N272" i="2" s="1"/>
  <c r="K88" i="4" s="1"/>
  <c r="B88" i="4"/>
  <c r="F272" i="2"/>
  <c r="E272" i="2"/>
  <c r="D88" i="4" s="1"/>
  <c r="D272" i="2"/>
  <c r="K271" i="2"/>
  <c r="N271" i="2" s="1"/>
  <c r="O87" i="4" s="1"/>
  <c r="K270" i="2"/>
  <c r="N270" i="2" s="1"/>
  <c r="M87" i="4" s="1"/>
  <c r="F270" i="2"/>
  <c r="G269" i="2" s="1"/>
  <c r="H87" i="4" s="1"/>
  <c r="K269" i="2"/>
  <c r="N269" i="2" s="1"/>
  <c r="K87" i="4" s="1"/>
  <c r="B87" i="4"/>
  <c r="F269" i="2"/>
  <c r="E269" i="2"/>
  <c r="D87" i="4" s="1"/>
  <c r="D269" i="2"/>
  <c r="K268" i="2"/>
  <c r="N268" i="2" s="1"/>
  <c r="O86" i="4" s="1"/>
  <c r="K267" i="2"/>
  <c r="N267" i="2" s="1"/>
  <c r="M86" i="4" s="1"/>
  <c r="F267" i="2"/>
  <c r="G266" i="2" s="1"/>
  <c r="H86" i="4" s="1"/>
  <c r="K266" i="2"/>
  <c r="N266" i="2" s="1"/>
  <c r="K86" i="4" s="1"/>
  <c r="B86" i="4"/>
  <c r="F266" i="2"/>
  <c r="E266" i="2"/>
  <c r="D86" i="4" s="1"/>
  <c r="D266" i="2"/>
  <c r="K265" i="2"/>
  <c r="N265" i="2" s="1"/>
  <c r="O85" i="4" s="1"/>
  <c r="K264" i="2"/>
  <c r="N264" i="2" s="1"/>
  <c r="M85" i="4" s="1"/>
  <c r="F264" i="2"/>
  <c r="G263" i="2" s="1"/>
  <c r="H85" i="4" s="1"/>
  <c r="K263" i="2"/>
  <c r="N263" i="2" s="1"/>
  <c r="K85" i="4" s="1"/>
  <c r="B85" i="4"/>
  <c r="F263" i="2"/>
  <c r="E263" i="2"/>
  <c r="D85" i="4" s="1"/>
  <c r="D263" i="2"/>
  <c r="K262" i="2"/>
  <c r="N262" i="2" s="1"/>
  <c r="O84" i="4" s="1"/>
  <c r="K261" i="2"/>
  <c r="N261" i="2" s="1"/>
  <c r="M84" i="4" s="1"/>
  <c r="F261" i="2"/>
  <c r="G260" i="2" s="1"/>
  <c r="H84" i="4" s="1"/>
  <c r="K260" i="2"/>
  <c r="N260" i="2" s="1"/>
  <c r="K84" i="4" s="1"/>
  <c r="B84" i="4"/>
  <c r="F260" i="2"/>
  <c r="E260" i="2"/>
  <c r="D84" i="4" s="1"/>
  <c r="D260" i="2"/>
  <c r="K259" i="2"/>
  <c r="N259" i="2" s="1"/>
  <c r="O83" i="4" s="1"/>
  <c r="K258" i="2"/>
  <c r="N258" i="2" s="1"/>
  <c r="M83" i="4" s="1"/>
  <c r="F258" i="2"/>
  <c r="G257" i="2" s="1"/>
  <c r="H83" i="4" s="1"/>
  <c r="K257" i="2"/>
  <c r="N257" i="2" s="1"/>
  <c r="K83" i="4" s="1"/>
  <c r="B83" i="4"/>
  <c r="F257" i="2"/>
  <c r="E257" i="2"/>
  <c r="D83" i="4" s="1"/>
  <c r="D257" i="2"/>
  <c r="K256" i="2"/>
  <c r="N256" i="2" s="1"/>
  <c r="O82" i="4" s="1"/>
  <c r="K255" i="2"/>
  <c r="N255" i="2" s="1"/>
  <c r="M82" i="4" s="1"/>
  <c r="F255" i="2"/>
  <c r="G254" i="2" s="1"/>
  <c r="H82" i="4" s="1"/>
  <c r="K254" i="2"/>
  <c r="N254" i="2" s="1"/>
  <c r="K82" i="4" s="1"/>
  <c r="B82" i="4"/>
  <c r="F254" i="2"/>
  <c r="E254" i="2"/>
  <c r="D82" i="4" s="1"/>
  <c r="D254" i="2"/>
  <c r="K253" i="2"/>
  <c r="N253" i="2" s="1"/>
  <c r="O81" i="4" s="1"/>
  <c r="K252" i="2"/>
  <c r="N252" i="2" s="1"/>
  <c r="M81" i="4" s="1"/>
  <c r="F252" i="2"/>
  <c r="G251" i="2" s="1"/>
  <c r="H81" i="4" s="1"/>
  <c r="K251" i="2"/>
  <c r="N251" i="2" s="1"/>
  <c r="K81" i="4" s="1"/>
  <c r="B81" i="4"/>
  <c r="F251" i="2"/>
  <c r="E251" i="2"/>
  <c r="D81" i="4" s="1"/>
  <c r="D251" i="2"/>
  <c r="K250" i="2"/>
  <c r="N250" i="2" s="1"/>
  <c r="O80" i="4" s="1"/>
  <c r="K249" i="2"/>
  <c r="N249" i="2" s="1"/>
  <c r="M80" i="4" s="1"/>
  <c r="F249" i="2"/>
  <c r="G248" i="2" s="1"/>
  <c r="H80" i="4" s="1"/>
  <c r="K248" i="2"/>
  <c r="N248" i="2" s="1"/>
  <c r="K80" i="4" s="1"/>
  <c r="B80" i="4"/>
  <c r="F248" i="2"/>
  <c r="E248" i="2"/>
  <c r="D80" i="4" s="1"/>
  <c r="D248" i="2"/>
  <c r="K247" i="2"/>
  <c r="N247" i="2" s="1"/>
  <c r="O79" i="4" s="1"/>
  <c r="K246" i="2"/>
  <c r="N246" i="2" s="1"/>
  <c r="M79" i="4" s="1"/>
  <c r="F246" i="2"/>
  <c r="G245" i="2" s="1"/>
  <c r="H79" i="4" s="1"/>
  <c r="K245" i="2"/>
  <c r="N245" i="2" s="1"/>
  <c r="K79" i="4" s="1"/>
  <c r="B79" i="4"/>
  <c r="F245" i="2"/>
  <c r="E245" i="2"/>
  <c r="D79" i="4" s="1"/>
  <c r="D245" i="2"/>
  <c r="K244" i="2"/>
  <c r="N244" i="2" s="1"/>
  <c r="O78" i="4" s="1"/>
  <c r="K243" i="2"/>
  <c r="N243" i="2" s="1"/>
  <c r="M78" i="4" s="1"/>
  <c r="F243" i="2"/>
  <c r="G242" i="2" s="1"/>
  <c r="H78" i="4" s="1"/>
  <c r="K242" i="2"/>
  <c r="N242" i="2" s="1"/>
  <c r="K78" i="4" s="1"/>
  <c r="B78" i="4"/>
  <c r="F242" i="2"/>
  <c r="E242" i="2"/>
  <c r="D78" i="4" s="1"/>
  <c r="D242" i="2"/>
  <c r="K241" i="2"/>
  <c r="N241" i="2" s="1"/>
  <c r="O77" i="4" s="1"/>
  <c r="K240" i="2"/>
  <c r="N240" i="2" s="1"/>
  <c r="M77" i="4" s="1"/>
  <c r="F240" i="2"/>
  <c r="G239" i="2" s="1"/>
  <c r="H77" i="4" s="1"/>
  <c r="K239" i="2"/>
  <c r="N239" i="2" s="1"/>
  <c r="K77" i="4" s="1"/>
  <c r="B77" i="4"/>
  <c r="F239" i="2"/>
  <c r="E239" i="2"/>
  <c r="D77" i="4" s="1"/>
  <c r="D239" i="2"/>
  <c r="K238" i="2"/>
  <c r="N238" i="2" s="1"/>
  <c r="O76" i="4" s="1"/>
  <c r="K237" i="2"/>
  <c r="N237" i="2" s="1"/>
  <c r="M76" i="4" s="1"/>
  <c r="F237" i="2"/>
  <c r="G236" i="2" s="1"/>
  <c r="H76" i="4" s="1"/>
  <c r="K236" i="2"/>
  <c r="N236" i="2" s="1"/>
  <c r="K76" i="4" s="1"/>
  <c r="B76" i="4"/>
  <c r="F236" i="2"/>
  <c r="E236" i="2"/>
  <c r="D76" i="4" s="1"/>
  <c r="D236" i="2"/>
  <c r="K235" i="2"/>
  <c r="N235" i="2" s="1"/>
  <c r="O75" i="4" s="1"/>
  <c r="K234" i="2"/>
  <c r="N234" i="2" s="1"/>
  <c r="M75" i="4" s="1"/>
  <c r="F234" i="2"/>
  <c r="G233" i="2" s="1"/>
  <c r="H75" i="4" s="1"/>
  <c r="K233" i="2"/>
  <c r="N233" i="2" s="1"/>
  <c r="K75" i="4" s="1"/>
  <c r="B75" i="4"/>
  <c r="F233" i="2"/>
  <c r="E233" i="2"/>
  <c r="D75" i="4" s="1"/>
  <c r="D233" i="2"/>
  <c r="K232" i="2"/>
  <c r="N232" i="2" s="1"/>
  <c r="O74" i="4" s="1"/>
  <c r="K231" i="2"/>
  <c r="N231" i="2" s="1"/>
  <c r="M74" i="4" s="1"/>
  <c r="F231" i="2"/>
  <c r="G230" i="2" s="1"/>
  <c r="H74" i="4" s="1"/>
  <c r="K230" i="2"/>
  <c r="N230" i="2" s="1"/>
  <c r="K74" i="4" s="1"/>
  <c r="B74" i="4"/>
  <c r="F230" i="2"/>
  <c r="E230" i="2"/>
  <c r="D74" i="4" s="1"/>
  <c r="D230" i="2"/>
  <c r="K229" i="2"/>
  <c r="N229" i="2" s="1"/>
  <c r="O73" i="4" s="1"/>
  <c r="K228" i="2"/>
  <c r="N228" i="2" s="1"/>
  <c r="M73" i="4" s="1"/>
  <c r="F228" i="2"/>
  <c r="G227" i="2" s="1"/>
  <c r="H73" i="4" s="1"/>
  <c r="K227" i="2"/>
  <c r="N227" i="2" s="1"/>
  <c r="K73" i="4" s="1"/>
  <c r="B73" i="4"/>
  <c r="F227" i="2"/>
  <c r="E227" i="2"/>
  <c r="D73" i="4" s="1"/>
  <c r="D227" i="2"/>
  <c r="K226" i="2"/>
  <c r="N226" i="2" s="1"/>
  <c r="O72" i="4" s="1"/>
  <c r="K225" i="2"/>
  <c r="N225" i="2" s="1"/>
  <c r="M72" i="4" s="1"/>
  <c r="F225" i="2"/>
  <c r="G224" i="2" s="1"/>
  <c r="H72" i="4" s="1"/>
  <c r="K224" i="2"/>
  <c r="N224" i="2" s="1"/>
  <c r="K72" i="4" s="1"/>
  <c r="B72" i="4"/>
  <c r="F224" i="2"/>
  <c r="E224" i="2"/>
  <c r="D72" i="4" s="1"/>
  <c r="D224" i="2"/>
  <c r="K223" i="2"/>
  <c r="N223" i="2" s="1"/>
  <c r="O71" i="4" s="1"/>
  <c r="K222" i="2"/>
  <c r="N222" i="2" s="1"/>
  <c r="M71" i="4" s="1"/>
  <c r="F222" i="2"/>
  <c r="G221" i="2" s="1"/>
  <c r="H71" i="4" s="1"/>
  <c r="K221" i="2"/>
  <c r="N221" i="2" s="1"/>
  <c r="K71" i="4" s="1"/>
  <c r="B71" i="4"/>
  <c r="F221" i="2"/>
  <c r="E221" i="2"/>
  <c r="D71" i="4" s="1"/>
  <c r="D221" i="2"/>
  <c r="K220" i="2"/>
  <c r="N220" i="2" s="1"/>
  <c r="O70" i="4" s="1"/>
  <c r="K219" i="2"/>
  <c r="N219" i="2" s="1"/>
  <c r="M70" i="4" s="1"/>
  <c r="F219" i="2"/>
  <c r="G218" i="2" s="1"/>
  <c r="H70" i="4" s="1"/>
  <c r="K218" i="2"/>
  <c r="N218" i="2" s="1"/>
  <c r="K70" i="4" s="1"/>
  <c r="B70" i="4"/>
  <c r="F218" i="2"/>
  <c r="E218" i="2"/>
  <c r="D70" i="4" s="1"/>
  <c r="D218" i="2"/>
  <c r="K217" i="2"/>
  <c r="N217" i="2" s="1"/>
  <c r="O69" i="4" s="1"/>
  <c r="K216" i="2"/>
  <c r="N216" i="2" s="1"/>
  <c r="M69" i="4" s="1"/>
  <c r="F216" i="2"/>
  <c r="G215" i="2" s="1"/>
  <c r="H69" i="4" s="1"/>
  <c r="K215" i="2"/>
  <c r="N215" i="2" s="1"/>
  <c r="K69" i="4" s="1"/>
  <c r="B69" i="4"/>
  <c r="F215" i="2"/>
  <c r="E215" i="2"/>
  <c r="D69" i="4" s="1"/>
  <c r="D215" i="2"/>
  <c r="K214" i="2"/>
  <c r="N214" i="2" s="1"/>
  <c r="O68" i="4" s="1"/>
  <c r="K213" i="2"/>
  <c r="N213" i="2" s="1"/>
  <c r="M68" i="4" s="1"/>
  <c r="F213" i="2"/>
  <c r="G212" i="2" s="1"/>
  <c r="H68" i="4" s="1"/>
  <c r="K212" i="2"/>
  <c r="N212" i="2" s="1"/>
  <c r="K68" i="4" s="1"/>
  <c r="B68" i="4"/>
  <c r="F212" i="2"/>
  <c r="E212" i="2"/>
  <c r="D68" i="4" s="1"/>
  <c r="D212" i="2"/>
  <c r="K211" i="2"/>
  <c r="N211" i="2" s="1"/>
  <c r="O67" i="4" s="1"/>
  <c r="K210" i="2"/>
  <c r="N210" i="2" s="1"/>
  <c r="M67" i="4" s="1"/>
  <c r="F210" i="2"/>
  <c r="G209" i="2" s="1"/>
  <c r="H67" i="4" s="1"/>
  <c r="K209" i="2"/>
  <c r="N209" i="2" s="1"/>
  <c r="K67" i="4" s="1"/>
  <c r="B67" i="4"/>
  <c r="F209" i="2"/>
  <c r="E209" i="2"/>
  <c r="D67" i="4" s="1"/>
  <c r="D209" i="2"/>
  <c r="K208" i="2"/>
  <c r="N208" i="2" s="1"/>
  <c r="O66" i="4" s="1"/>
  <c r="K207" i="2"/>
  <c r="N207" i="2" s="1"/>
  <c r="M66" i="4" s="1"/>
  <c r="F207" i="2"/>
  <c r="G206" i="2" s="1"/>
  <c r="H66" i="4" s="1"/>
  <c r="K206" i="2"/>
  <c r="N206" i="2" s="1"/>
  <c r="K66" i="4" s="1"/>
  <c r="B66" i="4"/>
  <c r="F206" i="2"/>
  <c r="E206" i="2"/>
  <c r="D66" i="4" s="1"/>
  <c r="D206" i="2"/>
  <c r="K205" i="2"/>
  <c r="N205" i="2" s="1"/>
  <c r="O65" i="4" s="1"/>
  <c r="K204" i="2"/>
  <c r="N204" i="2" s="1"/>
  <c r="M65" i="4" s="1"/>
  <c r="F204" i="2"/>
  <c r="G203" i="2" s="1"/>
  <c r="H65" i="4" s="1"/>
  <c r="K203" i="2"/>
  <c r="N203" i="2" s="1"/>
  <c r="K65" i="4" s="1"/>
  <c r="B65" i="4"/>
  <c r="F203" i="2"/>
  <c r="E203" i="2"/>
  <c r="D65" i="4" s="1"/>
  <c r="D203" i="2"/>
  <c r="K202" i="2"/>
  <c r="N202" i="2" s="1"/>
  <c r="O64" i="4" s="1"/>
  <c r="K201" i="2"/>
  <c r="N201" i="2" s="1"/>
  <c r="M64" i="4" s="1"/>
  <c r="F201" i="2"/>
  <c r="G200" i="2" s="1"/>
  <c r="H64" i="4" s="1"/>
  <c r="K200" i="2"/>
  <c r="N200" i="2" s="1"/>
  <c r="K64" i="4" s="1"/>
  <c r="B64" i="4"/>
  <c r="F200" i="2"/>
  <c r="E200" i="2"/>
  <c r="D64" i="4" s="1"/>
  <c r="D200" i="2"/>
  <c r="K199" i="2"/>
  <c r="N199" i="2" s="1"/>
  <c r="O63" i="4" s="1"/>
  <c r="K198" i="2"/>
  <c r="N198" i="2" s="1"/>
  <c r="M63" i="4" s="1"/>
  <c r="F198" i="2"/>
  <c r="G197" i="2" s="1"/>
  <c r="H63" i="4" s="1"/>
  <c r="K197" i="2"/>
  <c r="N197" i="2" s="1"/>
  <c r="K63" i="4" s="1"/>
  <c r="B63" i="4"/>
  <c r="F197" i="2"/>
  <c r="E197" i="2"/>
  <c r="D63" i="4" s="1"/>
  <c r="D197" i="2"/>
  <c r="K196" i="2"/>
  <c r="N196" i="2" s="1"/>
  <c r="O62" i="4" s="1"/>
  <c r="K195" i="2"/>
  <c r="N195" i="2" s="1"/>
  <c r="M62" i="4" s="1"/>
  <c r="F195" i="2"/>
  <c r="G194" i="2" s="1"/>
  <c r="H62" i="4" s="1"/>
  <c r="K194" i="2"/>
  <c r="N194" i="2" s="1"/>
  <c r="K62" i="4" s="1"/>
  <c r="B62" i="4"/>
  <c r="F194" i="2"/>
  <c r="E194" i="2"/>
  <c r="D62" i="4" s="1"/>
  <c r="D194" i="2"/>
  <c r="K193" i="2"/>
  <c r="N193" i="2" s="1"/>
  <c r="O61" i="4" s="1"/>
  <c r="K192" i="2"/>
  <c r="N192" i="2" s="1"/>
  <c r="M61" i="4" s="1"/>
  <c r="F192" i="2"/>
  <c r="G191" i="2" s="1"/>
  <c r="H61" i="4" s="1"/>
  <c r="K191" i="2"/>
  <c r="N191" i="2" s="1"/>
  <c r="K61" i="4" s="1"/>
  <c r="B61" i="4"/>
  <c r="F191" i="2"/>
  <c r="E191" i="2"/>
  <c r="D61" i="4" s="1"/>
  <c r="D191" i="2"/>
  <c r="K190" i="2"/>
  <c r="N190" i="2" s="1"/>
  <c r="O60" i="4" s="1"/>
  <c r="K189" i="2"/>
  <c r="N189" i="2" s="1"/>
  <c r="M60" i="4" s="1"/>
  <c r="F189" i="2"/>
  <c r="G188" i="2" s="1"/>
  <c r="H60" i="4" s="1"/>
  <c r="K188" i="2"/>
  <c r="N188" i="2" s="1"/>
  <c r="K60" i="4" s="1"/>
  <c r="B60" i="4"/>
  <c r="F188" i="2"/>
  <c r="E188" i="2"/>
  <c r="D60" i="4" s="1"/>
  <c r="D188" i="2"/>
  <c r="K187" i="2"/>
  <c r="N187" i="2" s="1"/>
  <c r="O59" i="4" s="1"/>
  <c r="K186" i="2"/>
  <c r="N186" i="2" s="1"/>
  <c r="M59" i="4" s="1"/>
  <c r="F186" i="2"/>
  <c r="G185" i="2" s="1"/>
  <c r="H59" i="4" s="1"/>
  <c r="K185" i="2"/>
  <c r="N185" i="2" s="1"/>
  <c r="K59" i="4" s="1"/>
  <c r="B59" i="4"/>
  <c r="F185" i="2"/>
  <c r="E185" i="2"/>
  <c r="D59" i="4" s="1"/>
  <c r="D185" i="2"/>
  <c r="K184" i="2"/>
  <c r="N184" i="2" s="1"/>
  <c r="O58" i="4" s="1"/>
  <c r="K183" i="2"/>
  <c r="N183" i="2" s="1"/>
  <c r="M58" i="4" s="1"/>
  <c r="F183" i="2"/>
  <c r="G182" i="2" s="1"/>
  <c r="H58" i="4" s="1"/>
  <c r="K182" i="2"/>
  <c r="N182" i="2" s="1"/>
  <c r="K58" i="4" s="1"/>
  <c r="B58" i="4"/>
  <c r="F182" i="2"/>
  <c r="E182" i="2"/>
  <c r="D58" i="4" s="1"/>
  <c r="D182" i="2"/>
  <c r="K181" i="2"/>
  <c r="N181" i="2" s="1"/>
  <c r="O57" i="4" s="1"/>
  <c r="K180" i="2"/>
  <c r="N180" i="2" s="1"/>
  <c r="M57" i="4" s="1"/>
  <c r="F180" i="2"/>
  <c r="G179" i="2" s="1"/>
  <c r="H57" i="4" s="1"/>
  <c r="K179" i="2"/>
  <c r="N179" i="2" s="1"/>
  <c r="K57" i="4" s="1"/>
  <c r="B57" i="4"/>
  <c r="F179" i="2"/>
  <c r="E179" i="2"/>
  <c r="D57" i="4" s="1"/>
  <c r="D179" i="2"/>
  <c r="K178" i="2"/>
  <c r="N178" i="2" s="1"/>
  <c r="O56" i="4" s="1"/>
  <c r="K177" i="2"/>
  <c r="N177" i="2" s="1"/>
  <c r="M56" i="4" s="1"/>
  <c r="F177" i="2"/>
  <c r="G176" i="2" s="1"/>
  <c r="H56" i="4" s="1"/>
  <c r="K176" i="2"/>
  <c r="N176" i="2" s="1"/>
  <c r="K56" i="4" s="1"/>
  <c r="B56" i="4"/>
  <c r="F176" i="2"/>
  <c r="E176" i="2"/>
  <c r="D56" i="4" s="1"/>
  <c r="D176" i="2"/>
  <c r="K175" i="2"/>
  <c r="N175" i="2" s="1"/>
  <c r="O55" i="4" s="1"/>
  <c r="K174" i="2"/>
  <c r="N174" i="2" s="1"/>
  <c r="M55" i="4" s="1"/>
  <c r="F174" i="2"/>
  <c r="G173" i="2" s="1"/>
  <c r="H55" i="4" s="1"/>
  <c r="K173" i="2"/>
  <c r="N173" i="2" s="1"/>
  <c r="K55" i="4" s="1"/>
  <c r="B55" i="4"/>
  <c r="F173" i="2"/>
  <c r="E173" i="2"/>
  <c r="D55" i="4" s="1"/>
  <c r="D173" i="2"/>
  <c r="K172" i="2"/>
  <c r="N172" i="2" s="1"/>
  <c r="O54" i="4" s="1"/>
  <c r="K171" i="2"/>
  <c r="N171" i="2" s="1"/>
  <c r="M54" i="4" s="1"/>
  <c r="F171" i="2"/>
  <c r="G170" i="2" s="1"/>
  <c r="H54" i="4" s="1"/>
  <c r="K170" i="2"/>
  <c r="N170" i="2" s="1"/>
  <c r="K54" i="4" s="1"/>
  <c r="B54" i="4"/>
  <c r="F170" i="2"/>
  <c r="E170" i="2"/>
  <c r="D54" i="4" s="1"/>
  <c r="D170" i="2"/>
  <c r="K169" i="2"/>
  <c r="N169" i="2" s="1"/>
  <c r="O53" i="4" s="1"/>
  <c r="K168" i="2"/>
  <c r="N168" i="2" s="1"/>
  <c r="M53" i="4" s="1"/>
  <c r="F168" i="2"/>
  <c r="G167" i="2" s="1"/>
  <c r="H53" i="4" s="1"/>
  <c r="K167" i="2"/>
  <c r="N167" i="2" s="1"/>
  <c r="K53" i="4" s="1"/>
  <c r="B53" i="4"/>
  <c r="F167" i="2"/>
  <c r="E167" i="2"/>
  <c r="D53" i="4" s="1"/>
  <c r="D167" i="2"/>
  <c r="K166" i="2"/>
  <c r="N166" i="2" s="1"/>
  <c r="O52" i="4" s="1"/>
  <c r="K165" i="2"/>
  <c r="N165" i="2" s="1"/>
  <c r="M52" i="4" s="1"/>
  <c r="F165" i="2"/>
  <c r="G164" i="2" s="1"/>
  <c r="H52" i="4" s="1"/>
  <c r="K164" i="2"/>
  <c r="N164" i="2" s="1"/>
  <c r="K52" i="4" s="1"/>
  <c r="B52" i="4"/>
  <c r="F164" i="2"/>
  <c r="E164" i="2"/>
  <c r="D52" i="4" s="1"/>
  <c r="D164" i="2"/>
  <c r="K163" i="2"/>
  <c r="N163" i="2" s="1"/>
  <c r="O51" i="4" s="1"/>
  <c r="K162" i="2"/>
  <c r="N162" i="2" s="1"/>
  <c r="M51" i="4" s="1"/>
  <c r="F162" i="2"/>
  <c r="G161" i="2" s="1"/>
  <c r="H51" i="4" s="1"/>
  <c r="K161" i="2"/>
  <c r="N161" i="2" s="1"/>
  <c r="K51" i="4" s="1"/>
  <c r="B51" i="4"/>
  <c r="F161" i="2"/>
  <c r="E161" i="2"/>
  <c r="D51" i="4" s="1"/>
  <c r="D161" i="2"/>
  <c r="K160" i="2"/>
  <c r="N160" i="2" s="1"/>
  <c r="O50" i="4" s="1"/>
  <c r="K159" i="2"/>
  <c r="N159" i="2" s="1"/>
  <c r="M50" i="4" s="1"/>
  <c r="F159" i="2"/>
  <c r="G158" i="2" s="1"/>
  <c r="H50" i="4" s="1"/>
  <c r="K158" i="2"/>
  <c r="N158" i="2" s="1"/>
  <c r="K50" i="4" s="1"/>
  <c r="B50" i="4"/>
  <c r="F158" i="2"/>
  <c r="E158" i="2"/>
  <c r="D50" i="4" s="1"/>
  <c r="D158" i="2"/>
  <c r="K157" i="2"/>
  <c r="N157" i="2" s="1"/>
  <c r="O49" i="4" s="1"/>
  <c r="K156" i="2"/>
  <c r="N156" i="2" s="1"/>
  <c r="M49" i="4" s="1"/>
  <c r="F156" i="2"/>
  <c r="G155" i="2" s="1"/>
  <c r="H49" i="4" s="1"/>
  <c r="K155" i="2"/>
  <c r="N155" i="2" s="1"/>
  <c r="K49" i="4" s="1"/>
  <c r="B49" i="4"/>
  <c r="F155" i="2"/>
  <c r="E155" i="2"/>
  <c r="D49" i="4" s="1"/>
  <c r="D155" i="2"/>
  <c r="K154" i="2"/>
  <c r="N154" i="2" s="1"/>
  <c r="O48" i="4" s="1"/>
  <c r="K153" i="2"/>
  <c r="N153" i="2" s="1"/>
  <c r="M48" i="4" s="1"/>
  <c r="F153" i="2"/>
  <c r="G152" i="2" s="1"/>
  <c r="H48" i="4" s="1"/>
  <c r="K152" i="2"/>
  <c r="N152" i="2" s="1"/>
  <c r="K48" i="4" s="1"/>
  <c r="B48" i="4"/>
  <c r="F152" i="2"/>
  <c r="E152" i="2"/>
  <c r="D48" i="4" s="1"/>
  <c r="D152" i="2"/>
  <c r="K151" i="2"/>
  <c r="N151" i="2" s="1"/>
  <c r="O47" i="4" s="1"/>
  <c r="K150" i="2"/>
  <c r="N150" i="2" s="1"/>
  <c r="M47" i="4" s="1"/>
  <c r="F150" i="2"/>
  <c r="G149" i="2" s="1"/>
  <c r="H47" i="4" s="1"/>
  <c r="K149" i="2"/>
  <c r="N149" i="2" s="1"/>
  <c r="K47" i="4" s="1"/>
  <c r="B47" i="4"/>
  <c r="F149" i="2"/>
  <c r="E149" i="2"/>
  <c r="D47" i="4" s="1"/>
  <c r="D149" i="2"/>
  <c r="K148" i="2"/>
  <c r="N148" i="2" s="1"/>
  <c r="O46" i="4" s="1"/>
  <c r="K147" i="2"/>
  <c r="N147" i="2" s="1"/>
  <c r="M46" i="4" s="1"/>
  <c r="F147" i="2"/>
  <c r="G146" i="2" s="1"/>
  <c r="H46" i="4" s="1"/>
  <c r="K146" i="2"/>
  <c r="N146" i="2" s="1"/>
  <c r="K46" i="4" s="1"/>
  <c r="B46" i="4"/>
  <c r="F146" i="2"/>
  <c r="E146" i="2"/>
  <c r="D46" i="4" s="1"/>
  <c r="D146" i="2"/>
  <c r="K145" i="2"/>
  <c r="N145" i="2" s="1"/>
  <c r="O45" i="4" s="1"/>
  <c r="K144" i="2"/>
  <c r="N144" i="2" s="1"/>
  <c r="M45" i="4" s="1"/>
  <c r="F144" i="2"/>
  <c r="G143" i="2" s="1"/>
  <c r="H45" i="4" s="1"/>
  <c r="K143" i="2"/>
  <c r="N143" i="2" s="1"/>
  <c r="K45" i="4" s="1"/>
  <c r="B45" i="4"/>
  <c r="F143" i="2"/>
  <c r="E143" i="2"/>
  <c r="D45" i="4" s="1"/>
  <c r="D143" i="2"/>
  <c r="K142" i="2"/>
  <c r="N142" i="2" s="1"/>
  <c r="O44" i="4" s="1"/>
  <c r="K141" i="2"/>
  <c r="N141" i="2" s="1"/>
  <c r="M44" i="4" s="1"/>
  <c r="F141" i="2"/>
  <c r="G140" i="2" s="1"/>
  <c r="H44" i="4" s="1"/>
  <c r="K140" i="2"/>
  <c r="N140" i="2" s="1"/>
  <c r="K44" i="4" s="1"/>
  <c r="B44" i="4"/>
  <c r="F140" i="2"/>
  <c r="E140" i="2"/>
  <c r="D44" i="4" s="1"/>
  <c r="D140" i="2"/>
  <c r="K139" i="2"/>
  <c r="N139" i="2" s="1"/>
  <c r="O43" i="4" s="1"/>
  <c r="K138" i="2"/>
  <c r="N138" i="2" s="1"/>
  <c r="M43" i="4" s="1"/>
  <c r="F138" i="2"/>
  <c r="G137" i="2" s="1"/>
  <c r="H43" i="4" s="1"/>
  <c r="K137" i="2"/>
  <c r="N137" i="2" s="1"/>
  <c r="K43" i="4" s="1"/>
  <c r="B43" i="4"/>
  <c r="F137" i="2"/>
  <c r="E137" i="2"/>
  <c r="D43" i="4" s="1"/>
  <c r="D137" i="2"/>
  <c r="K136" i="2"/>
  <c r="N136" i="2" s="1"/>
  <c r="O42" i="4" s="1"/>
  <c r="K135" i="2"/>
  <c r="N135" i="2" s="1"/>
  <c r="M42" i="4" s="1"/>
  <c r="F135" i="2"/>
  <c r="G134" i="2" s="1"/>
  <c r="H42" i="4" s="1"/>
  <c r="K134" i="2"/>
  <c r="N134" i="2" s="1"/>
  <c r="K42" i="4" s="1"/>
  <c r="B42" i="4"/>
  <c r="F134" i="2"/>
  <c r="E134" i="2"/>
  <c r="D42" i="4" s="1"/>
  <c r="D134" i="2"/>
  <c r="K133" i="2"/>
  <c r="N133" i="2" s="1"/>
  <c r="O41" i="4" s="1"/>
  <c r="K132" i="2"/>
  <c r="N132" i="2" s="1"/>
  <c r="M41" i="4" s="1"/>
  <c r="F132" i="2"/>
  <c r="G131" i="2" s="1"/>
  <c r="H41" i="4" s="1"/>
  <c r="K131" i="2"/>
  <c r="N131" i="2" s="1"/>
  <c r="K41" i="4" s="1"/>
  <c r="B41" i="4"/>
  <c r="F131" i="2"/>
  <c r="E131" i="2"/>
  <c r="D41" i="4" s="1"/>
  <c r="D131" i="2"/>
  <c r="K130" i="2"/>
  <c r="N130" i="2" s="1"/>
  <c r="O40" i="4" s="1"/>
  <c r="K129" i="2"/>
  <c r="N129" i="2" s="1"/>
  <c r="M40" i="4" s="1"/>
  <c r="F129" i="2"/>
  <c r="G128" i="2" s="1"/>
  <c r="H40" i="4" s="1"/>
  <c r="K128" i="2"/>
  <c r="N128" i="2" s="1"/>
  <c r="K40" i="4" s="1"/>
  <c r="B40" i="4"/>
  <c r="F128" i="2"/>
  <c r="E128" i="2"/>
  <c r="D40" i="4" s="1"/>
  <c r="D128" i="2"/>
  <c r="K127" i="2"/>
  <c r="N127" i="2" s="1"/>
  <c r="O39" i="4" s="1"/>
  <c r="K126" i="2"/>
  <c r="N126" i="2" s="1"/>
  <c r="M39" i="4" s="1"/>
  <c r="F126" i="2"/>
  <c r="G125" i="2" s="1"/>
  <c r="H39" i="4" s="1"/>
  <c r="K125" i="2"/>
  <c r="N125" i="2" s="1"/>
  <c r="K39" i="4" s="1"/>
  <c r="B39" i="4"/>
  <c r="F125" i="2"/>
  <c r="E125" i="2"/>
  <c r="D39" i="4" s="1"/>
  <c r="D125" i="2"/>
  <c r="K124" i="2"/>
  <c r="N124" i="2" s="1"/>
  <c r="O38" i="4" s="1"/>
  <c r="K123" i="2"/>
  <c r="N123" i="2" s="1"/>
  <c r="M38" i="4" s="1"/>
  <c r="F123" i="2"/>
  <c r="G122" i="2" s="1"/>
  <c r="H38" i="4" s="1"/>
  <c r="K122" i="2"/>
  <c r="N122" i="2" s="1"/>
  <c r="K38" i="4" s="1"/>
  <c r="B38" i="4"/>
  <c r="F122" i="2"/>
  <c r="E122" i="2"/>
  <c r="D38" i="4" s="1"/>
  <c r="D122" i="2"/>
  <c r="K121" i="2"/>
  <c r="N121" i="2" s="1"/>
  <c r="O37" i="4" s="1"/>
  <c r="K120" i="2"/>
  <c r="N120" i="2" s="1"/>
  <c r="M37" i="4" s="1"/>
  <c r="F120" i="2"/>
  <c r="G119" i="2" s="1"/>
  <c r="H37" i="4" s="1"/>
  <c r="K119" i="2"/>
  <c r="N119" i="2" s="1"/>
  <c r="K37" i="4" s="1"/>
  <c r="B37" i="4"/>
  <c r="F119" i="2"/>
  <c r="E119" i="2"/>
  <c r="D37" i="4" s="1"/>
  <c r="D119" i="2"/>
  <c r="K118" i="2"/>
  <c r="N118" i="2" s="1"/>
  <c r="O36" i="4" s="1"/>
  <c r="K117" i="2"/>
  <c r="N117" i="2" s="1"/>
  <c r="M36" i="4" s="1"/>
  <c r="F117" i="2"/>
  <c r="G116" i="2" s="1"/>
  <c r="H36" i="4" s="1"/>
  <c r="K116" i="2"/>
  <c r="N116" i="2" s="1"/>
  <c r="K36" i="4" s="1"/>
  <c r="B36" i="4"/>
  <c r="F116" i="2"/>
  <c r="E116" i="2"/>
  <c r="D36" i="4" s="1"/>
  <c r="D116" i="2"/>
  <c r="K115" i="2"/>
  <c r="N115" i="2" s="1"/>
  <c r="O35" i="4" s="1"/>
  <c r="K114" i="2"/>
  <c r="N114" i="2" s="1"/>
  <c r="M35" i="4" s="1"/>
  <c r="F114" i="2"/>
  <c r="G113" i="2" s="1"/>
  <c r="H35" i="4" s="1"/>
  <c r="K113" i="2"/>
  <c r="N113" i="2" s="1"/>
  <c r="K35" i="4" s="1"/>
  <c r="B35" i="4"/>
  <c r="F113" i="2"/>
  <c r="E113" i="2"/>
  <c r="D35" i="4" s="1"/>
  <c r="D113" i="2"/>
  <c r="K112" i="2"/>
  <c r="N112" i="2" s="1"/>
  <c r="O34" i="4" s="1"/>
  <c r="K111" i="2"/>
  <c r="N111" i="2" s="1"/>
  <c r="M34" i="4" s="1"/>
  <c r="F111" i="2"/>
  <c r="G110" i="2" s="1"/>
  <c r="H34" i="4" s="1"/>
  <c r="K110" i="2"/>
  <c r="N110" i="2" s="1"/>
  <c r="K34" i="4" s="1"/>
  <c r="B34" i="4"/>
  <c r="F110" i="2"/>
  <c r="E110" i="2"/>
  <c r="D34" i="4" s="1"/>
  <c r="D110" i="2"/>
  <c r="K109" i="2"/>
  <c r="N109" i="2" s="1"/>
  <c r="O33" i="4" s="1"/>
  <c r="K108" i="2"/>
  <c r="N108" i="2" s="1"/>
  <c r="M33" i="4" s="1"/>
  <c r="F108" i="2"/>
  <c r="G107" i="2" s="1"/>
  <c r="H33" i="4" s="1"/>
  <c r="K107" i="2"/>
  <c r="N107" i="2" s="1"/>
  <c r="K33" i="4" s="1"/>
  <c r="B33" i="4"/>
  <c r="F107" i="2"/>
  <c r="E107" i="2"/>
  <c r="D33" i="4" s="1"/>
  <c r="D107" i="2"/>
  <c r="K106" i="2"/>
  <c r="N106" i="2" s="1"/>
  <c r="O32" i="4" s="1"/>
  <c r="K105" i="2"/>
  <c r="N105" i="2" s="1"/>
  <c r="M32" i="4" s="1"/>
  <c r="F105" i="2"/>
  <c r="G104" i="2" s="1"/>
  <c r="H32" i="4" s="1"/>
  <c r="K104" i="2"/>
  <c r="N104" i="2" s="1"/>
  <c r="K32" i="4" s="1"/>
  <c r="B32" i="4"/>
  <c r="F104" i="2"/>
  <c r="E104" i="2"/>
  <c r="D32" i="4" s="1"/>
  <c r="D104" i="2"/>
  <c r="K103" i="2"/>
  <c r="N103" i="2" s="1"/>
  <c r="O31" i="4" s="1"/>
  <c r="K102" i="2"/>
  <c r="N102" i="2" s="1"/>
  <c r="M31" i="4" s="1"/>
  <c r="F102" i="2"/>
  <c r="G101" i="2" s="1"/>
  <c r="H31" i="4" s="1"/>
  <c r="K101" i="2"/>
  <c r="N101" i="2" s="1"/>
  <c r="K31" i="4" s="1"/>
  <c r="B31" i="4"/>
  <c r="F101" i="2"/>
  <c r="E101" i="2"/>
  <c r="D31" i="4" s="1"/>
  <c r="D101" i="2"/>
  <c r="K100" i="2"/>
  <c r="N100" i="2" s="1"/>
  <c r="O30" i="4" s="1"/>
  <c r="K99" i="2"/>
  <c r="N99" i="2" s="1"/>
  <c r="M30" i="4" s="1"/>
  <c r="F99" i="2"/>
  <c r="G98" i="2" s="1"/>
  <c r="H30" i="4" s="1"/>
  <c r="K98" i="2"/>
  <c r="N98" i="2" s="1"/>
  <c r="K30" i="4" s="1"/>
  <c r="B30" i="4"/>
  <c r="F98" i="2"/>
  <c r="E98" i="2"/>
  <c r="D30" i="4" s="1"/>
  <c r="D98" i="2"/>
  <c r="K97" i="2"/>
  <c r="N97" i="2" s="1"/>
  <c r="O29" i="4" s="1"/>
  <c r="K96" i="2"/>
  <c r="N96" i="2" s="1"/>
  <c r="M29" i="4" s="1"/>
  <c r="F96" i="2"/>
  <c r="G95" i="2" s="1"/>
  <c r="H29" i="4" s="1"/>
  <c r="K95" i="2"/>
  <c r="N95" i="2" s="1"/>
  <c r="K29" i="4" s="1"/>
  <c r="B29" i="4"/>
  <c r="F95" i="2"/>
  <c r="E95" i="2"/>
  <c r="D29" i="4" s="1"/>
  <c r="D95" i="2"/>
  <c r="K94" i="2"/>
  <c r="N94" i="2" s="1"/>
  <c r="O28" i="4" s="1"/>
  <c r="K93" i="2"/>
  <c r="N93" i="2" s="1"/>
  <c r="M28" i="4" s="1"/>
  <c r="F93" i="2"/>
  <c r="G92" i="2" s="1"/>
  <c r="H28" i="4" s="1"/>
  <c r="K92" i="2"/>
  <c r="N92" i="2" s="1"/>
  <c r="K28" i="4" s="1"/>
  <c r="B28" i="4"/>
  <c r="F92" i="2"/>
  <c r="E92" i="2"/>
  <c r="D28" i="4" s="1"/>
  <c r="D92" i="2"/>
  <c r="K91" i="2"/>
  <c r="N91" i="2" s="1"/>
  <c r="O27" i="4" s="1"/>
  <c r="K90" i="2"/>
  <c r="N90" i="2" s="1"/>
  <c r="M27" i="4" s="1"/>
  <c r="F90" i="2"/>
  <c r="G89" i="2" s="1"/>
  <c r="H27" i="4" s="1"/>
  <c r="K89" i="2"/>
  <c r="N89" i="2" s="1"/>
  <c r="K27" i="4" s="1"/>
  <c r="B27" i="4"/>
  <c r="F89" i="2"/>
  <c r="E89" i="2"/>
  <c r="D27" i="4" s="1"/>
  <c r="D89" i="2"/>
  <c r="K88" i="2"/>
  <c r="N88" i="2" s="1"/>
  <c r="O26" i="4" s="1"/>
  <c r="K87" i="2"/>
  <c r="N87" i="2" s="1"/>
  <c r="M26" i="4" s="1"/>
  <c r="F87" i="2"/>
  <c r="G86" i="2" s="1"/>
  <c r="H26" i="4" s="1"/>
  <c r="K86" i="2"/>
  <c r="N86" i="2" s="1"/>
  <c r="K26" i="4" s="1"/>
  <c r="B26" i="4"/>
  <c r="F86" i="2"/>
  <c r="E86" i="2"/>
  <c r="D26" i="4" s="1"/>
  <c r="D86" i="2"/>
  <c r="K85" i="2"/>
  <c r="N85" i="2" s="1"/>
  <c r="O25" i="4" s="1"/>
  <c r="K84" i="2"/>
  <c r="N84" i="2" s="1"/>
  <c r="M25" i="4" s="1"/>
  <c r="F84" i="2"/>
  <c r="G83" i="2" s="1"/>
  <c r="H25" i="4" s="1"/>
  <c r="K83" i="2"/>
  <c r="N83" i="2" s="1"/>
  <c r="K25" i="4" s="1"/>
  <c r="B25" i="4"/>
  <c r="F83" i="2"/>
  <c r="E83" i="2"/>
  <c r="D25" i="4" s="1"/>
  <c r="D83" i="2"/>
  <c r="K82" i="2"/>
  <c r="N82" i="2" s="1"/>
  <c r="O24" i="4" s="1"/>
  <c r="K81" i="2"/>
  <c r="N81" i="2" s="1"/>
  <c r="M24" i="4" s="1"/>
  <c r="F81" i="2"/>
  <c r="G80" i="2" s="1"/>
  <c r="H24" i="4" s="1"/>
  <c r="K80" i="2"/>
  <c r="N80" i="2" s="1"/>
  <c r="K24" i="4" s="1"/>
  <c r="B24" i="4"/>
  <c r="F80" i="2"/>
  <c r="E80" i="2"/>
  <c r="D24" i="4" s="1"/>
  <c r="D80" i="2"/>
  <c r="K79" i="2"/>
  <c r="N79" i="2" s="1"/>
  <c r="O23" i="4" s="1"/>
  <c r="K78" i="2"/>
  <c r="N78" i="2" s="1"/>
  <c r="M23" i="4" s="1"/>
  <c r="F78" i="2"/>
  <c r="G77" i="2" s="1"/>
  <c r="H23" i="4" s="1"/>
  <c r="K77" i="2"/>
  <c r="N77" i="2" s="1"/>
  <c r="K23" i="4" s="1"/>
  <c r="B23" i="4"/>
  <c r="F77" i="2"/>
  <c r="E77" i="2"/>
  <c r="D23" i="4" s="1"/>
  <c r="D77" i="2"/>
  <c r="B22" i="4"/>
  <c r="D22" i="4"/>
  <c r="B21" i="4"/>
  <c r="D21" i="4"/>
  <c r="B20" i="4"/>
  <c r="D20" i="4"/>
  <c r="B19" i="4"/>
  <c r="D19" i="4"/>
  <c r="D18" i="4"/>
  <c r="B17" i="4"/>
  <c r="D17" i="4"/>
  <c r="B16" i="4"/>
  <c r="D16" i="4"/>
  <c r="B15" i="4"/>
  <c r="D15" i="4"/>
  <c r="B14" i="4"/>
  <c r="D14" i="4"/>
  <c r="B13" i="4"/>
  <c r="D13" i="4"/>
  <c r="B12" i="4"/>
  <c r="D12" i="4"/>
  <c r="B11" i="4"/>
  <c r="D11" i="4"/>
  <c r="B10" i="4"/>
  <c r="D10" i="4"/>
  <c r="B9" i="4"/>
  <c r="D9" i="4"/>
  <c r="B8" i="4"/>
  <c r="D8" i="4"/>
  <c r="B7" i="4"/>
  <c r="D7" i="4"/>
  <c r="B6" i="4"/>
  <c r="D6" i="4"/>
  <c r="B5" i="4"/>
  <c r="D5" i="4"/>
  <c r="B4" i="4"/>
  <c r="D4" i="4"/>
  <c r="D3" i="4"/>
  <c r="K16" i="2"/>
  <c r="N16" i="2" s="1"/>
  <c r="O2" i="4" s="1"/>
  <c r="K15" i="2"/>
  <c r="N15" i="2" s="1"/>
  <c r="M2" i="4" s="1"/>
  <c r="G14" i="2"/>
  <c r="H2" i="4" s="1"/>
  <c r="K14" i="2"/>
  <c r="B2" i="4"/>
  <c r="F14" i="2"/>
  <c r="D2" i="4"/>
  <c r="R7" i="2"/>
  <c r="S7" i="2" s="1"/>
  <c r="N14" i="2" l="1"/>
  <c r="K2" i="4" s="1"/>
  <c r="C123" i="4"/>
  <c r="C127" i="4"/>
  <c r="C131" i="4"/>
  <c r="C135" i="4"/>
  <c r="C101" i="4"/>
  <c r="C105" i="4"/>
  <c r="C109" i="4"/>
  <c r="C113" i="4"/>
  <c r="C117" i="4"/>
  <c r="C139" i="4"/>
  <c r="C143" i="4"/>
  <c r="C147" i="4"/>
  <c r="C151" i="4"/>
  <c r="C69" i="4"/>
  <c r="C70" i="4"/>
  <c r="C73" i="4"/>
  <c r="C74" i="4"/>
  <c r="C77" i="4"/>
  <c r="C78" i="4"/>
  <c r="C81" i="4"/>
  <c r="C82" i="4"/>
  <c r="C85" i="4"/>
  <c r="C86" i="4"/>
  <c r="C88" i="4"/>
  <c r="C89" i="4"/>
  <c r="C100" i="4"/>
  <c r="C104" i="4"/>
  <c r="C108" i="4"/>
  <c r="C112" i="4"/>
  <c r="C116" i="4"/>
  <c r="C122" i="4"/>
  <c r="C126" i="4"/>
  <c r="C130" i="4"/>
  <c r="C134" i="4"/>
  <c r="C138" i="4"/>
  <c r="C142" i="4"/>
  <c r="C146" i="4"/>
  <c r="C150" i="4"/>
  <c r="C111" i="4"/>
  <c r="C115" i="4"/>
  <c r="C119" i="4"/>
  <c r="F16" i="18"/>
  <c r="C92" i="4"/>
  <c r="C93" i="4"/>
  <c r="C99" i="4"/>
  <c r="C103" i="4"/>
  <c r="C107" i="4"/>
  <c r="C120" i="4"/>
  <c r="C121" i="4"/>
  <c r="C125" i="4"/>
  <c r="C129" i="4"/>
  <c r="C133" i="4"/>
  <c r="C137" i="4"/>
  <c r="C141" i="4"/>
  <c r="C145" i="4"/>
  <c r="C149" i="4"/>
  <c r="C96" i="4"/>
  <c r="C97" i="4"/>
  <c r="C98" i="4"/>
  <c r="C102" i="4"/>
  <c r="C106" i="4"/>
  <c r="C110" i="4"/>
  <c r="C114" i="4"/>
  <c r="C118" i="4"/>
  <c r="C124" i="4"/>
  <c r="C128" i="4"/>
  <c r="C132" i="4"/>
  <c r="C136" i="4"/>
  <c r="C140" i="4"/>
  <c r="C144" i="4"/>
  <c r="C148" i="4"/>
  <c r="C71" i="4"/>
  <c r="C75" i="4"/>
  <c r="C79" i="4"/>
  <c r="C83" i="4"/>
  <c r="C91" i="4"/>
  <c r="C95" i="4"/>
  <c r="C68" i="4"/>
  <c r="C72" i="4"/>
  <c r="C76" i="4"/>
  <c r="C80" i="4"/>
  <c r="C84" i="4"/>
  <c r="C87" i="4"/>
  <c r="C90" i="4"/>
  <c r="C94" i="4"/>
  <c r="C2" i="4"/>
  <c r="C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G16" i="18" l="1"/>
  <c r="G18" i="18" s="1"/>
  <c r="E28" i="18" s="1"/>
</calcChain>
</file>

<file path=xl/comments1.xml><?xml version="1.0" encoding="utf-8"?>
<comments xmlns="http://schemas.openxmlformats.org/spreadsheetml/2006/main">
  <authors>
    <author>東海学生陸上競技連盟</author>
  </authors>
  <commentList>
    <comment ref="M14" authorId="0" shapeId="0">
      <text>
        <r>
          <rPr>
            <sz val="11"/>
            <color indexed="81"/>
            <rFont val="ＭＳ Ｐゴシック"/>
            <family val="3"/>
            <charset val="128"/>
          </rPr>
          <t>資格記録は</t>
        </r>
        <r>
          <rPr>
            <b/>
            <sz val="11"/>
            <color indexed="81"/>
            <rFont val="ＭＳ Ｐゴシック"/>
            <family val="3"/>
            <charset val="128"/>
          </rPr>
          <t>コンマを抜いて</t>
        </r>
        <r>
          <rPr>
            <sz val="11"/>
            <color indexed="81"/>
            <rFont val="ＭＳ Ｐゴシック"/>
            <family val="3"/>
            <charset val="128"/>
          </rPr>
          <t>入力してください。
例：31分58秒65の場合
〇</t>
        </r>
        <r>
          <rPr>
            <u/>
            <sz val="11"/>
            <color indexed="81"/>
            <rFont val="ＭＳ Ｐゴシック"/>
            <family val="3"/>
            <charset val="128"/>
          </rPr>
          <t>315865</t>
        </r>
        <r>
          <rPr>
            <sz val="11"/>
            <color indexed="81"/>
            <rFont val="ＭＳ Ｐゴシック"/>
            <family val="3"/>
            <charset val="128"/>
          </rPr>
          <t xml:space="preserve">
×31.58.65</t>
        </r>
      </text>
    </comment>
  </commentList>
</comments>
</file>

<file path=xl/comments2.xml><?xml version="1.0" encoding="utf-8"?>
<comments xmlns="http://schemas.openxmlformats.org/spreadsheetml/2006/main">
  <authors>
    <author>NANS21V</author>
  </authors>
  <commentList>
    <comment ref="M14" authorId="0" shapeId="0">
      <text>
        <r>
          <rPr>
            <b/>
            <sz val="10"/>
            <color indexed="81"/>
            <rFont val="ＭＳ Ｐゴシック"/>
            <family val="3"/>
            <charset val="128"/>
          </rPr>
          <t>コンマを抜いて</t>
        </r>
        <r>
          <rPr>
            <sz val="10"/>
            <color indexed="81"/>
            <rFont val="ＭＳ Ｐゴシック"/>
            <family val="3"/>
            <charset val="128"/>
          </rPr>
          <t>資格記録を入力してください。
例
○174267
×17.42.67</t>
        </r>
      </text>
    </comment>
  </commentList>
</comments>
</file>

<file path=xl/sharedStrings.xml><?xml version="1.0" encoding="utf-8"?>
<sst xmlns="http://schemas.openxmlformats.org/spreadsheetml/2006/main" count="17637" uniqueCount="6587">
  <si>
    <t>大学名　ﾌﾘｶﾞﾅ</t>
    <rPh sb="0" eb="3">
      <t>ダイガクメイ</t>
    </rPh>
    <phoneticPr fontId="1"/>
  </si>
  <si>
    <t>大学名</t>
    <rPh sb="0" eb="3">
      <t>ダイガクメイ</t>
    </rPh>
    <phoneticPr fontId="1"/>
  </si>
  <si>
    <t>大学コード</t>
    <rPh sb="0" eb="2">
      <t>ダイガク</t>
    </rPh>
    <phoneticPr fontId="1"/>
  </si>
  <si>
    <t>略称</t>
    <rPh sb="0" eb="2">
      <t>リャクショウ</t>
    </rPh>
    <phoneticPr fontId="1"/>
  </si>
  <si>
    <t>KC</t>
  </si>
  <si>
    <t>印</t>
    <rPh sb="0" eb="1">
      <t>イン</t>
    </rPh>
    <phoneticPr fontId="1"/>
  </si>
  <si>
    <t>監督名</t>
    <rPh sb="0" eb="2">
      <t>カントク</t>
    </rPh>
    <rPh sb="2" eb="3">
      <t>メイ</t>
    </rPh>
    <phoneticPr fontId="1"/>
  </si>
  <si>
    <t>申込責任者氏名</t>
    <rPh sb="0" eb="2">
      <t>モウシコミ</t>
    </rPh>
    <rPh sb="2" eb="5">
      <t>セキニンシャ</t>
    </rPh>
    <rPh sb="5" eb="7">
      <t>シメイ</t>
    </rPh>
    <phoneticPr fontId="1"/>
  </si>
  <si>
    <t>電話番号</t>
    <rPh sb="0" eb="2">
      <t>デンワ</t>
    </rPh>
    <rPh sb="2" eb="4">
      <t>バンゴウ</t>
    </rPh>
    <phoneticPr fontId="1"/>
  </si>
  <si>
    <t>緊急連絡先</t>
    <rPh sb="0" eb="2">
      <t>キンキュウ</t>
    </rPh>
    <rPh sb="2" eb="5">
      <t>レンラクサキ</t>
    </rPh>
    <phoneticPr fontId="1"/>
  </si>
  <si>
    <t>郵便番号</t>
    <rPh sb="0" eb="4">
      <t>ユウビンバンゴウ</t>
    </rPh>
    <phoneticPr fontId="1"/>
  </si>
  <si>
    <t>住所</t>
    <rPh sb="0" eb="2">
      <t>ジュウショ</t>
    </rPh>
    <phoneticPr fontId="1"/>
  </si>
  <si>
    <t>申込責任者</t>
    <rPh sb="0" eb="2">
      <t>モウシコミ</t>
    </rPh>
    <rPh sb="2" eb="5">
      <t>セキニンシャ</t>
    </rPh>
    <phoneticPr fontId="1"/>
  </si>
  <si>
    <t>　　印</t>
    <rPh sb="2" eb="3">
      <t>イン</t>
    </rPh>
    <phoneticPr fontId="1"/>
  </si>
  <si>
    <t>延べ人数</t>
    <rPh sb="0" eb="1">
      <t>ノ</t>
    </rPh>
    <rPh sb="2" eb="4">
      <t>ニンズウ</t>
    </rPh>
    <phoneticPr fontId="1"/>
  </si>
  <si>
    <t>印</t>
  </si>
  <si>
    <t>部長名</t>
    <rPh sb="0" eb="3">
      <t>ブチョウメイ</t>
    </rPh>
    <phoneticPr fontId="1"/>
  </si>
  <si>
    <t>No.</t>
  </si>
  <si>
    <t>登録番号</t>
    <rPh sb="0" eb="2">
      <t>トウロク</t>
    </rPh>
    <rPh sb="2" eb="4">
      <t>バンゴウ</t>
    </rPh>
    <phoneticPr fontId="1"/>
  </si>
  <si>
    <t>氏名</t>
    <rPh sb="0" eb="2">
      <t>シメイ</t>
    </rPh>
    <phoneticPr fontId="1"/>
  </si>
  <si>
    <t>ﾌﾘｶﾞﾅ</t>
  </si>
  <si>
    <t>学年/登録陸協</t>
    <rPh sb="0" eb="2">
      <t>ガクネン</t>
    </rPh>
    <rPh sb="3" eb="5">
      <t>トウロク</t>
    </rPh>
    <rPh sb="5" eb="6">
      <t>リク</t>
    </rPh>
    <rPh sb="6" eb="7">
      <t>キョウ</t>
    </rPh>
    <phoneticPr fontId="1"/>
  </si>
  <si>
    <t>ＤＢ</t>
  </si>
  <si>
    <t>出場種目</t>
    <rPh sb="0" eb="2">
      <t>シュツジョウ</t>
    </rPh>
    <rPh sb="2" eb="4">
      <t>シュモク</t>
    </rPh>
    <phoneticPr fontId="1"/>
  </si>
  <si>
    <t>出場資格</t>
    <rPh sb="0" eb="2">
      <t>シュツジョウ</t>
    </rPh>
    <rPh sb="2" eb="4">
      <t>シカク</t>
    </rPh>
    <phoneticPr fontId="1"/>
  </si>
  <si>
    <t>S1,S2,S3</t>
  </si>
  <si>
    <t>最高記録</t>
    <rPh sb="0" eb="2">
      <t>サイコウ</t>
    </rPh>
    <rPh sb="2" eb="4">
      <t>キロク</t>
    </rPh>
    <phoneticPr fontId="1"/>
  </si>
  <si>
    <t>Mat</t>
  </si>
  <si>
    <t>年月日</t>
    <rPh sb="0" eb="3">
      <t>ネンガッピ</t>
    </rPh>
    <phoneticPr fontId="1"/>
  </si>
  <si>
    <t>大会名</t>
    <rPh sb="0" eb="2">
      <t>タイカイ</t>
    </rPh>
    <rPh sb="2" eb="3">
      <t>メイ</t>
    </rPh>
    <phoneticPr fontId="1"/>
  </si>
  <si>
    <t>種目①</t>
    <rPh sb="0" eb="2">
      <t>シュモク</t>
    </rPh>
    <phoneticPr fontId="1"/>
  </si>
  <si>
    <t>400m</t>
  </si>
  <si>
    <t>00500</t>
  </si>
  <si>
    <t>①</t>
  </si>
  <si>
    <t>種目②</t>
    <rPh sb="0" eb="2">
      <t>シュモク</t>
    </rPh>
    <phoneticPr fontId="1"/>
  </si>
  <si>
    <t>②</t>
  </si>
  <si>
    <t>※備考欄：</t>
    <rPh sb="1" eb="3">
      <t>ビコウ</t>
    </rPh>
    <rPh sb="3" eb="4">
      <t>ラン</t>
    </rPh>
    <phoneticPr fontId="1"/>
  </si>
  <si>
    <t>種目③</t>
    <rPh sb="0" eb="2">
      <t>シュモク</t>
    </rPh>
    <phoneticPr fontId="1"/>
  </si>
  <si>
    <t>③</t>
  </si>
  <si>
    <t>1500m</t>
  </si>
  <si>
    <t>00800</t>
  </si>
  <si>
    <t>登録番号</t>
    <rPh sb="0" eb="2">
      <t>トウロク</t>
    </rPh>
    <rPh sb="2" eb="4">
      <t>バンゴウ</t>
    </rPh>
    <phoneticPr fontId="2"/>
  </si>
  <si>
    <t>DB</t>
  </si>
  <si>
    <t>氏名</t>
    <rPh sb="0" eb="2">
      <t>シメイ</t>
    </rPh>
    <phoneticPr fontId="2"/>
  </si>
  <si>
    <t>カナ氏名</t>
    <rPh sb="2" eb="4">
      <t>シメイ</t>
    </rPh>
    <phoneticPr fontId="2"/>
  </si>
  <si>
    <t>登録陸協</t>
    <rPh sb="0" eb="2">
      <t>トウロク</t>
    </rPh>
    <rPh sb="2" eb="4">
      <t>リッキョウ</t>
    </rPh>
    <phoneticPr fontId="3"/>
  </si>
  <si>
    <t>県コード</t>
    <rPh sb="0" eb="1">
      <t>ケン</t>
    </rPh>
    <phoneticPr fontId="2"/>
  </si>
  <si>
    <t>団体名</t>
    <rPh sb="0" eb="3">
      <t>ダンタイメイ</t>
    </rPh>
    <phoneticPr fontId="3"/>
  </si>
  <si>
    <t>学年</t>
    <rPh sb="0" eb="2">
      <t>ガクネン</t>
    </rPh>
    <phoneticPr fontId="1"/>
  </si>
  <si>
    <t>100000001</t>
  </si>
  <si>
    <t>福岡県</t>
  </si>
  <si>
    <t>2</t>
  </si>
  <si>
    <t>100000002</t>
  </si>
  <si>
    <t>熊本県</t>
  </si>
  <si>
    <t>3</t>
  </si>
  <si>
    <t>100000003</t>
  </si>
  <si>
    <t>100000004</t>
  </si>
  <si>
    <t>100000005</t>
  </si>
  <si>
    <t>100000006</t>
  </si>
  <si>
    <t>100000007</t>
  </si>
  <si>
    <t>100000008</t>
  </si>
  <si>
    <t>100000009</t>
  </si>
  <si>
    <t>100000010</t>
  </si>
  <si>
    <t>100000011</t>
  </si>
  <si>
    <t>100000012</t>
  </si>
  <si>
    <t>100000013</t>
  </si>
  <si>
    <t>沖縄県</t>
  </si>
  <si>
    <t>4</t>
  </si>
  <si>
    <t>100000014</t>
  </si>
  <si>
    <t>100000015</t>
  </si>
  <si>
    <t>100000016</t>
  </si>
  <si>
    <t>100000017</t>
  </si>
  <si>
    <t>100000018</t>
  </si>
  <si>
    <t>鹿児島県</t>
  </si>
  <si>
    <t>100000019</t>
  </si>
  <si>
    <t>100000020</t>
  </si>
  <si>
    <t>100000021</t>
  </si>
  <si>
    <t>100000022</t>
  </si>
  <si>
    <t>100000023</t>
  </si>
  <si>
    <t>100000024</t>
  </si>
  <si>
    <t>100000025</t>
  </si>
  <si>
    <t>100000026</t>
  </si>
  <si>
    <t>100000027</t>
  </si>
  <si>
    <t>100000028</t>
  </si>
  <si>
    <t>1</t>
  </si>
  <si>
    <t>100000029</t>
  </si>
  <si>
    <t>100000030</t>
  </si>
  <si>
    <t>100000031</t>
  </si>
  <si>
    <t>100000032</t>
  </si>
  <si>
    <t>100000033</t>
  </si>
  <si>
    <t>100000034</t>
  </si>
  <si>
    <t>100000035</t>
  </si>
  <si>
    <t>100000036</t>
  </si>
  <si>
    <t>100000037</t>
  </si>
  <si>
    <t>100000038</t>
  </si>
  <si>
    <t>100000039</t>
  </si>
  <si>
    <t>100000040</t>
  </si>
  <si>
    <t>100000041</t>
  </si>
  <si>
    <t>100000042</t>
  </si>
  <si>
    <t>100000043</t>
  </si>
  <si>
    <t>100000044</t>
  </si>
  <si>
    <t>100000045</t>
  </si>
  <si>
    <t>100000046</t>
  </si>
  <si>
    <t>100000047</t>
  </si>
  <si>
    <t>100000048</t>
  </si>
  <si>
    <t>100000049</t>
  </si>
  <si>
    <t>100000050</t>
  </si>
  <si>
    <t>100000051</t>
  </si>
  <si>
    <t>100000052</t>
  </si>
  <si>
    <t>100000053</t>
  </si>
  <si>
    <t>100000054</t>
  </si>
  <si>
    <t>100000055</t>
  </si>
  <si>
    <t>大分県</t>
  </si>
  <si>
    <t>100000056</t>
  </si>
  <si>
    <t>100000057</t>
  </si>
  <si>
    <t>ﾀﾅｶ ｹﾞﾝｷ</t>
  </si>
  <si>
    <t>100000058</t>
  </si>
  <si>
    <t>100000059</t>
  </si>
  <si>
    <t>100000060</t>
  </si>
  <si>
    <t>100000061</t>
  </si>
  <si>
    <t>100000062</t>
  </si>
  <si>
    <t>長崎県</t>
  </si>
  <si>
    <t>100000063</t>
  </si>
  <si>
    <t>佐賀県</t>
  </si>
  <si>
    <t>100000064</t>
  </si>
  <si>
    <t>100000065</t>
  </si>
  <si>
    <t>100000066</t>
  </si>
  <si>
    <t>徳島県</t>
  </si>
  <si>
    <t>100000067</t>
  </si>
  <si>
    <t>100000068</t>
  </si>
  <si>
    <t>広島県</t>
  </si>
  <si>
    <t>100000069</t>
  </si>
  <si>
    <t>100000070</t>
  </si>
  <si>
    <t>100000071</t>
  </si>
  <si>
    <t>100000072</t>
  </si>
  <si>
    <t>大阪府</t>
  </si>
  <si>
    <t>100000073</t>
  </si>
  <si>
    <t>島根県</t>
  </si>
  <si>
    <t>100000074</t>
  </si>
  <si>
    <t>100000075</t>
  </si>
  <si>
    <t>100000076</t>
  </si>
  <si>
    <t>100000077</t>
  </si>
  <si>
    <t>100000078</t>
  </si>
  <si>
    <t>愛媛県</t>
  </si>
  <si>
    <t>100000079</t>
  </si>
  <si>
    <t>宮崎県</t>
  </si>
  <si>
    <t>100000080</t>
  </si>
  <si>
    <t>100000081</t>
  </si>
  <si>
    <t>100000082</t>
  </si>
  <si>
    <t>100000083</t>
  </si>
  <si>
    <t>100000084</t>
  </si>
  <si>
    <t>100000085</t>
  </si>
  <si>
    <t>100000086</t>
  </si>
  <si>
    <t>100000087</t>
  </si>
  <si>
    <t>100000088</t>
  </si>
  <si>
    <t>100000089</t>
  </si>
  <si>
    <t>100000090</t>
  </si>
  <si>
    <t>山口県</t>
  </si>
  <si>
    <t>100000091</t>
  </si>
  <si>
    <t>100000092</t>
  </si>
  <si>
    <t>100000093</t>
  </si>
  <si>
    <t>100000094</t>
  </si>
  <si>
    <t>100000095</t>
  </si>
  <si>
    <t>岡山県</t>
  </si>
  <si>
    <t>100000096</t>
  </si>
  <si>
    <t>滋賀県</t>
  </si>
  <si>
    <t>100000097</t>
  </si>
  <si>
    <t>奈良県</t>
  </si>
  <si>
    <t>100000098</t>
  </si>
  <si>
    <t>100000099</t>
  </si>
  <si>
    <t>100000100</t>
  </si>
  <si>
    <t>ﾔﾏﾀﾞ ﾏｻｼ</t>
  </si>
  <si>
    <t>100000101</t>
  </si>
  <si>
    <t>100000102</t>
  </si>
  <si>
    <t>100000103</t>
  </si>
  <si>
    <t>100000104</t>
  </si>
  <si>
    <t>100000105</t>
  </si>
  <si>
    <t>100000106</t>
  </si>
  <si>
    <t>100000107</t>
  </si>
  <si>
    <t>茨城県</t>
  </si>
  <si>
    <t>100000108</t>
  </si>
  <si>
    <t>100000109</t>
  </si>
  <si>
    <t>100000110</t>
  </si>
  <si>
    <t>100000111</t>
  </si>
  <si>
    <t>100000112</t>
  </si>
  <si>
    <t>100000113</t>
  </si>
  <si>
    <t>100000114</t>
  </si>
  <si>
    <t>100000115</t>
  </si>
  <si>
    <t>100000116</t>
  </si>
  <si>
    <t>100000117</t>
  </si>
  <si>
    <t>100000118</t>
  </si>
  <si>
    <t>100000119</t>
  </si>
  <si>
    <t>100000120</t>
  </si>
  <si>
    <t>100000121</t>
  </si>
  <si>
    <t>100000122</t>
  </si>
  <si>
    <t>100000123</t>
  </si>
  <si>
    <t>100000124</t>
  </si>
  <si>
    <t>100000125</t>
  </si>
  <si>
    <t>100000126</t>
  </si>
  <si>
    <t>100000127</t>
  </si>
  <si>
    <t>100000128</t>
  </si>
  <si>
    <t>100000129</t>
  </si>
  <si>
    <t>100000130</t>
  </si>
  <si>
    <t>100000131</t>
  </si>
  <si>
    <t>100000132</t>
  </si>
  <si>
    <t>100000133</t>
  </si>
  <si>
    <t>100000134</t>
  </si>
  <si>
    <t>100000135</t>
  </si>
  <si>
    <t>100000136</t>
  </si>
  <si>
    <t>100000137</t>
  </si>
  <si>
    <t>鳥取県</t>
  </si>
  <si>
    <t>100000138</t>
  </si>
  <si>
    <t>100000139</t>
  </si>
  <si>
    <t>100000140</t>
  </si>
  <si>
    <t>100000141</t>
  </si>
  <si>
    <t>100000142</t>
  </si>
  <si>
    <t>100000143</t>
  </si>
  <si>
    <t>100000144</t>
  </si>
  <si>
    <t>100000145</t>
  </si>
  <si>
    <t>100000146</t>
  </si>
  <si>
    <t>100000147</t>
  </si>
  <si>
    <t>100000148</t>
  </si>
  <si>
    <t>100000149</t>
  </si>
  <si>
    <t>100000150</t>
  </si>
  <si>
    <t>100000151</t>
  </si>
  <si>
    <t>100000152</t>
  </si>
  <si>
    <t>100000153</t>
  </si>
  <si>
    <t>6</t>
  </si>
  <si>
    <t>100000154</t>
  </si>
  <si>
    <t>5</t>
  </si>
  <si>
    <t>100000155</t>
  </si>
  <si>
    <t>100000156</t>
  </si>
  <si>
    <t>100000157</t>
  </si>
  <si>
    <t>100000158</t>
  </si>
  <si>
    <t>100000159</t>
  </si>
  <si>
    <t>100000160</t>
  </si>
  <si>
    <t>100000161</t>
  </si>
  <si>
    <t>100000162</t>
  </si>
  <si>
    <t>100000163</t>
  </si>
  <si>
    <t>100000164</t>
  </si>
  <si>
    <t>100000165</t>
  </si>
  <si>
    <t>100000166</t>
  </si>
  <si>
    <t>100000167</t>
  </si>
  <si>
    <t>100000168</t>
  </si>
  <si>
    <t>100000169</t>
  </si>
  <si>
    <t>100000170</t>
  </si>
  <si>
    <t>100000171</t>
  </si>
  <si>
    <t>100000172</t>
  </si>
  <si>
    <t>100000173</t>
  </si>
  <si>
    <t>100000174</t>
  </si>
  <si>
    <t>100000175</t>
  </si>
  <si>
    <t>100000176</t>
  </si>
  <si>
    <t>100000177</t>
  </si>
  <si>
    <t>100000178</t>
  </si>
  <si>
    <t>100000179</t>
  </si>
  <si>
    <t>100000180</t>
  </si>
  <si>
    <t>100000181</t>
  </si>
  <si>
    <t>100000182</t>
  </si>
  <si>
    <t>100000183</t>
  </si>
  <si>
    <t>100000184</t>
  </si>
  <si>
    <t>100000185</t>
  </si>
  <si>
    <t>100000186</t>
  </si>
  <si>
    <t>100000187</t>
  </si>
  <si>
    <t>100000188</t>
  </si>
  <si>
    <t>100000189</t>
  </si>
  <si>
    <t>100000190</t>
  </si>
  <si>
    <t>100000191</t>
  </si>
  <si>
    <t>100000192</t>
  </si>
  <si>
    <t>100000193</t>
  </si>
  <si>
    <t>100000194</t>
  </si>
  <si>
    <t>100000195</t>
  </si>
  <si>
    <t>100000196</t>
  </si>
  <si>
    <t>M2</t>
  </si>
  <si>
    <t>100000197</t>
  </si>
  <si>
    <t>100000198</t>
  </si>
  <si>
    <t>100000199</t>
  </si>
  <si>
    <t>100000200</t>
  </si>
  <si>
    <t>100000201</t>
  </si>
  <si>
    <t>M1</t>
  </si>
  <si>
    <t>100000202</t>
  </si>
  <si>
    <t>100000203</t>
  </si>
  <si>
    <t>100000204</t>
  </si>
  <si>
    <t>100000205</t>
  </si>
  <si>
    <t>100000206</t>
  </si>
  <si>
    <t>100000207</t>
  </si>
  <si>
    <t>100000208</t>
  </si>
  <si>
    <t>100000209</t>
  </si>
  <si>
    <t>100000210</t>
  </si>
  <si>
    <t>100000211</t>
  </si>
  <si>
    <t>100000212</t>
  </si>
  <si>
    <t>100000213</t>
  </si>
  <si>
    <t>100000214</t>
  </si>
  <si>
    <t>100000215</t>
  </si>
  <si>
    <t>100000216</t>
  </si>
  <si>
    <t>100000217</t>
  </si>
  <si>
    <t>100000218</t>
  </si>
  <si>
    <t>100000219</t>
  </si>
  <si>
    <t>100000220</t>
  </si>
  <si>
    <t>100000221</t>
  </si>
  <si>
    <t>100000222</t>
  </si>
  <si>
    <t>100000223</t>
  </si>
  <si>
    <t>100000224</t>
  </si>
  <si>
    <t>100000225</t>
  </si>
  <si>
    <t>100000226</t>
  </si>
  <si>
    <t>100000227</t>
  </si>
  <si>
    <t>100000228</t>
  </si>
  <si>
    <t>100000229</t>
  </si>
  <si>
    <t>100000230</t>
  </si>
  <si>
    <t>100000231</t>
  </si>
  <si>
    <t>100000232</t>
  </si>
  <si>
    <t>100000233</t>
  </si>
  <si>
    <t>100000234</t>
  </si>
  <si>
    <t>100000235</t>
  </si>
  <si>
    <t>100000236</t>
  </si>
  <si>
    <t>100000237</t>
  </si>
  <si>
    <t>100000238</t>
  </si>
  <si>
    <t>北海道</t>
  </si>
  <si>
    <t>100000239</t>
  </si>
  <si>
    <t>100000240</t>
  </si>
  <si>
    <t>100000241</t>
  </si>
  <si>
    <t>100000242</t>
  </si>
  <si>
    <t>100000243</t>
  </si>
  <si>
    <t>100000244</t>
  </si>
  <si>
    <t>100000245</t>
  </si>
  <si>
    <t>100000246</t>
  </si>
  <si>
    <t>100000247</t>
  </si>
  <si>
    <t>100000248</t>
  </si>
  <si>
    <t>100000249</t>
  </si>
  <si>
    <t>100000250</t>
  </si>
  <si>
    <t>100000251</t>
  </si>
  <si>
    <t>100000252</t>
  </si>
  <si>
    <t>100000253</t>
  </si>
  <si>
    <t>100000254</t>
  </si>
  <si>
    <t>100000255</t>
  </si>
  <si>
    <t>100000256</t>
  </si>
  <si>
    <t>100000257</t>
  </si>
  <si>
    <t>100000258</t>
  </si>
  <si>
    <t>100000259</t>
  </si>
  <si>
    <t>100000260</t>
  </si>
  <si>
    <t>100000261</t>
  </si>
  <si>
    <t>100000262</t>
  </si>
  <si>
    <t>100000263</t>
  </si>
  <si>
    <t>100000264</t>
  </si>
  <si>
    <t>100000265</t>
  </si>
  <si>
    <t>100000266</t>
  </si>
  <si>
    <t>100000267</t>
  </si>
  <si>
    <t>100000268</t>
  </si>
  <si>
    <t>100000269</t>
  </si>
  <si>
    <t>100000270</t>
  </si>
  <si>
    <t>100000271</t>
  </si>
  <si>
    <t>100000272</t>
  </si>
  <si>
    <t>100000273</t>
  </si>
  <si>
    <t>100000274</t>
  </si>
  <si>
    <t>100000275</t>
  </si>
  <si>
    <t>100000276</t>
  </si>
  <si>
    <t>100000277</t>
  </si>
  <si>
    <t>100000278</t>
  </si>
  <si>
    <t>100000279</t>
  </si>
  <si>
    <t>100000280</t>
  </si>
  <si>
    <t>100000281</t>
  </si>
  <si>
    <t>100000282</t>
  </si>
  <si>
    <t>100000283</t>
  </si>
  <si>
    <t>100000284</t>
  </si>
  <si>
    <t>100000285</t>
  </si>
  <si>
    <t>100000286</t>
  </si>
  <si>
    <t>100000287</t>
  </si>
  <si>
    <t>100000288</t>
  </si>
  <si>
    <t>100000289</t>
  </si>
  <si>
    <t>100000290</t>
  </si>
  <si>
    <t>100000291</t>
  </si>
  <si>
    <t>100000292</t>
  </si>
  <si>
    <t>100000293</t>
  </si>
  <si>
    <t>100000294</t>
  </si>
  <si>
    <t>100000295</t>
  </si>
  <si>
    <t>100000296</t>
  </si>
  <si>
    <t>100000297</t>
  </si>
  <si>
    <t>100000298</t>
  </si>
  <si>
    <t>100000299</t>
  </si>
  <si>
    <t>100000300</t>
  </si>
  <si>
    <t>100000301</t>
  </si>
  <si>
    <t>100000302</t>
  </si>
  <si>
    <t>高知県</t>
  </si>
  <si>
    <t>100000303</t>
  </si>
  <si>
    <t>100000304</t>
  </si>
  <si>
    <t>100000305</t>
  </si>
  <si>
    <t>100000306</t>
  </si>
  <si>
    <t>100000307</t>
  </si>
  <si>
    <t>100000308</t>
  </si>
  <si>
    <t>100000309</t>
  </si>
  <si>
    <t>100000310</t>
  </si>
  <si>
    <t>100000311</t>
  </si>
  <si>
    <t>100000312</t>
  </si>
  <si>
    <t>兵庫県</t>
  </si>
  <si>
    <t>100000313</t>
  </si>
  <si>
    <t>100000314</t>
  </si>
  <si>
    <t>100000315</t>
  </si>
  <si>
    <t>100000316</t>
  </si>
  <si>
    <t>100000317</t>
  </si>
  <si>
    <t>京都府</t>
  </si>
  <si>
    <t>100000318</t>
  </si>
  <si>
    <t>100000319</t>
  </si>
  <si>
    <t>100000320</t>
  </si>
  <si>
    <t>山本　健太</t>
  </si>
  <si>
    <t>ﾔﾏﾓﾄ ｹﾝﾀ</t>
  </si>
  <si>
    <t>100000321</t>
  </si>
  <si>
    <t>神奈川県</t>
  </si>
  <si>
    <t>100000322</t>
  </si>
  <si>
    <t>愛知県</t>
  </si>
  <si>
    <t>100000323</t>
  </si>
  <si>
    <t>100000324</t>
  </si>
  <si>
    <t>100000325</t>
  </si>
  <si>
    <t>100000326</t>
  </si>
  <si>
    <t>100000327</t>
  </si>
  <si>
    <t>100000328</t>
  </si>
  <si>
    <t>100000329</t>
  </si>
  <si>
    <t>100000330</t>
  </si>
  <si>
    <t>100000331</t>
  </si>
  <si>
    <t>100000332</t>
  </si>
  <si>
    <t>100000333</t>
  </si>
  <si>
    <t>100000334</t>
  </si>
  <si>
    <t>和歌山県</t>
  </si>
  <si>
    <t>100000335</t>
  </si>
  <si>
    <t>100000336</t>
  </si>
  <si>
    <t>100000337</t>
  </si>
  <si>
    <t>100000338</t>
  </si>
  <si>
    <t>100000339</t>
  </si>
  <si>
    <t>100000340</t>
  </si>
  <si>
    <t>100000341</t>
  </si>
  <si>
    <t>100000342</t>
  </si>
  <si>
    <t>100000343</t>
  </si>
  <si>
    <t>100000344</t>
  </si>
  <si>
    <t>100000345</t>
  </si>
  <si>
    <t>100000346</t>
  </si>
  <si>
    <t>100000347</t>
  </si>
  <si>
    <t>100000348</t>
  </si>
  <si>
    <t>100000349</t>
  </si>
  <si>
    <t>100000350</t>
  </si>
  <si>
    <t>100000351</t>
  </si>
  <si>
    <t>100000352</t>
  </si>
  <si>
    <t>100000353</t>
  </si>
  <si>
    <t>100000354</t>
  </si>
  <si>
    <t>100000355</t>
  </si>
  <si>
    <t>100000356</t>
  </si>
  <si>
    <t>100000357</t>
  </si>
  <si>
    <t>100000358</t>
  </si>
  <si>
    <t>100000359</t>
  </si>
  <si>
    <t>100000360</t>
  </si>
  <si>
    <t>100000361</t>
  </si>
  <si>
    <t>100000362</t>
  </si>
  <si>
    <t>100000363</t>
  </si>
  <si>
    <t>100000364</t>
  </si>
  <si>
    <t>100000365</t>
  </si>
  <si>
    <t>100000366</t>
  </si>
  <si>
    <t>100000367</t>
  </si>
  <si>
    <t>100000368</t>
  </si>
  <si>
    <t>100000369</t>
  </si>
  <si>
    <t>100000370</t>
  </si>
  <si>
    <t>100000371</t>
  </si>
  <si>
    <t>100000372</t>
  </si>
  <si>
    <t>100000373</t>
  </si>
  <si>
    <t>100000374</t>
  </si>
  <si>
    <t>100000375</t>
  </si>
  <si>
    <t>100000376</t>
  </si>
  <si>
    <t>100000377</t>
  </si>
  <si>
    <t>100000378</t>
  </si>
  <si>
    <t>100000379</t>
  </si>
  <si>
    <t>100000380</t>
  </si>
  <si>
    <t>100000381</t>
  </si>
  <si>
    <t>100000382</t>
  </si>
  <si>
    <t>100000383</t>
  </si>
  <si>
    <t>100000384</t>
  </si>
  <si>
    <t>100000385</t>
  </si>
  <si>
    <t>100000386</t>
  </si>
  <si>
    <t>100000387</t>
  </si>
  <si>
    <t>100000388</t>
  </si>
  <si>
    <t>100000389</t>
  </si>
  <si>
    <t>100000390</t>
  </si>
  <si>
    <t>100000391</t>
  </si>
  <si>
    <t>100000392</t>
  </si>
  <si>
    <t>100000393</t>
  </si>
  <si>
    <t>100000394</t>
  </si>
  <si>
    <t>100000395</t>
  </si>
  <si>
    <t>100000396</t>
  </si>
  <si>
    <t>100000397</t>
  </si>
  <si>
    <t>100000398</t>
  </si>
  <si>
    <t>100000399</t>
  </si>
  <si>
    <t>100000400</t>
  </si>
  <si>
    <t>100000401</t>
  </si>
  <si>
    <t>100000402</t>
  </si>
  <si>
    <t>100000403</t>
  </si>
  <si>
    <t>100000404</t>
  </si>
  <si>
    <t>100000405</t>
  </si>
  <si>
    <t>100000406</t>
  </si>
  <si>
    <t>100000407</t>
  </si>
  <si>
    <t>100000408</t>
  </si>
  <si>
    <t>100000409</t>
  </si>
  <si>
    <t>100000410</t>
  </si>
  <si>
    <t>100000411</t>
  </si>
  <si>
    <t>100000412</t>
  </si>
  <si>
    <t>100000413</t>
  </si>
  <si>
    <t>100000414</t>
  </si>
  <si>
    <t>100000415</t>
  </si>
  <si>
    <t>100000416</t>
  </si>
  <si>
    <t>100000417</t>
  </si>
  <si>
    <t>100000418</t>
  </si>
  <si>
    <t>100000419</t>
  </si>
  <si>
    <t>100000420</t>
  </si>
  <si>
    <t>100000421</t>
  </si>
  <si>
    <t>100000422</t>
  </si>
  <si>
    <t>100000423</t>
  </si>
  <si>
    <t>100000424</t>
  </si>
  <si>
    <t>100000425</t>
  </si>
  <si>
    <t>100000426</t>
  </si>
  <si>
    <t>100000427</t>
  </si>
  <si>
    <t>100000428</t>
  </si>
  <si>
    <t>100000429</t>
  </si>
  <si>
    <t>100000430</t>
  </si>
  <si>
    <t>100000431</t>
  </si>
  <si>
    <t>100000432</t>
  </si>
  <si>
    <t>100000433</t>
  </si>
  <si>
    <t>100000434</t>
  </si>
  <si>
    <t>100000435</t>
  </si>
  <si>
    <t>100000436</t>
  </si>
  <si>
    <t>100000437</t>
  </si>
  <si>
    <t>100000438</t>
  </si>
  <si>
    <t>100000439</t>
  </si>
  <si>
    <t>100000440</t>
  </si>
  <si>
    <t>100000441</t>
  </si>
  <si>
    <t>100000442</t>
  </si>
  <si>
    <t>100000443</t>
  </si>
  <si>
    <t>100000444</t>
  </si>
  <si>
    <t>100000445</t>
  </si>
  <si>
    <t>100000446</t>
  </si>
  <si>
    <t>100000447</t>
  </si>
  <si>
    <t>100000448</t>
  </si>
  <si>
    <t>100000449</t>
  </si>
  <si>
    <t>100000450</t>
  </si>
  <si>
    <t>100000451</t>
  </si>
  <si>
    <t>100000452</t>
  </si>
  <si>
    <t>100000453</t>
  </si>
  <si>
    <t>100000454</t>
  </si>
  <si>
    <t>100000455</t>
  </si>
  <si>
    <t>100000456</t>
  </si>
  <si>
    <t>100000457</t>
  </si>
  <si>
    <t>100000458</t>
  </si>
  <si>
    <t>100000459</t>
  </si>
  <si>
    <t>100000460</t>
  </si>
  <si>
    <t>100000461</t>
  </si>
  <si>
    <t>100000462</t>
  </si>
  <si>
    <t>100000463</t>
  </si>
  <si>
    <t>100000464</t>
  </si>
  <si>
    <t>100000465</t>
  </si>
  <si>
    <t>100000466</t>
  </si>
  <si>
    <t>100000467</t>
  </si>
  <si>
    <t>100000468</t>
  </si>
  <si>
    <t>100000469</t>
  </si>
  <si>
    <t>100000470</t>
  </si>
  <si>
    <t>100000471</t>
  </si>
  <si>
    <t>100000472</t>
  </si>
  <si>
    <t>100000473</t>
  </si>
  <si>
    <t>100000474</t>
  </si>
  <si>
    <t>100000475</t>
  </si>
  <si>
    <t>100000476</t>
  </si>
  <si>
    <t>100000477</t>
  </si>
  <si>
    <t>100000478</t>
  </si>
  <si>
    <t>100000479</t>
  </si>
  <si>
    <t>100000480</t>
  </si>
  <si>
    <t>100000481</t>
  </si>
  <si>
    <t>100000482</t>
  </si>
  <si>
    <t>100000483</t>
  </si>
  <si>
    <t>100000484</t>
  </si>
  <si>
    <t>100000485</t>
  </si>
  <si>
    <t>100000486</t>
  </si>
  <si>
    <t>100000487</t>
  </si>
  <si>
    <t>100000488</t>
  </si>
  <si>
    <t>100000489</t>
  </si>
  <si>
    <t>100000490</t>
  </si>
  <si>
    <t>100000491</t>
  </si>
  <si>
    <t>100000492</t>
  </si>
  <si>
    <t>100000493</t>
  </si>
  <si>
    <t>100000494</t>
  </si>
  <si>
    <t>100000495</t>
  </si>
  <si>
    <t>100000496</t>
  </si>
  <si>
    <t>ｲﾄｳ ﾏｻｷ</t>
  </si>
  <si>
    <t>100000497</t>
  </si>
  <si>
    <t>100000498</t>
  </si>
  <si>
    <t>100000499</t>
  </si>
  <si>
    <t>100000500</t>
  </si>
  <si>
    <t>100000501</t>
  </si>
  <si>
    <t>100000502</t>
  </si>
  <si>
    <t>100000503</t>
  </si>
  <si>
    <t>100000504</t>
  </si>
  <si>
    <t>100000505</t>
  </si>
  <si>
    <t>100000506</t>
  </si>
  <si>
    <t>100000507</t>
  </si>
  <si>
    <t>100000508</t>
  </si>
  <si>
    <t>100000509</t>
  </si>
  <si>
    <t>100000510</t>
  </si>
  <si>
    <t>100000511</t>
  </si>
  <si>
    <t>100000512</t>
  </si>
  <si>
    <t>100000513</t>
  </si>
  <si>
    <t>100000514</t>
  </si>
  <si>
    <t>100000515</t>
  </si>
  <si>
    <t>100000516</t>
  </si>
  <si>
    <t>100000517</t>
  </si>
  <si>
    <t>100000518</t>
  </si>
  <si>
    <t>100000519</t>
  </si>
  <si>
    <t>100000520</t>
  </si>
  <si>
    <t>100000521</t>
  </si>
  <si>
    <t>100000522</t>
  </si>
  <si>
    <t>100000523</t>
  </si>
  <si>
    <t>100000524</t>
  </si>
  <si>
    <t>100000525</t>
  </si>
  <si>
    <t>100000526</t>
  </si>
  <si>
    <t>100000527</t>
  </si>
  <si>
    <t>100000528</t>
  </si>
  <si>
    <t>100000529</t>
  </si>
  <si>
    <t>100000530</t>
  </si>
  <si>
    <t>100000531</t>
  </si>
  <si>
    <t>100000532</t>
  </si>
  <si>
    <t>100000533</t>
  </si>
  <si>
    <t>100000534</t>
  </si>
  <si>
    <t>100000535</t>
  </si>
  <si>
    <t>100000536</t>
  </si>
  <si>
    <t>100000537</t>
  </si>
  <si>
    <t>100000538</t>
  </si>
  <si>
    <t>100000539</t>
  </si>
  <si>
    <t>100000540</t>
  </si>
  <si>
    <t>100000541</t>
  </si>
  <si>
    <t>100000542</t>
  </si>
  <si>
    <t>100000543</t>
  </si>
  <si>
    <t>100000544</t>
  </si>
  <si>
    <t>100000545</t>
  </si>
  <si>
    <t>100000546</t>
  </si>
  <si>
    <t>100000547</t>
  </si>
  <si>
    <t>100000548</t>
  </si>
  <si>
    <t>100000549</t>
  </si>
  <si>
    <t>100000550</t>
  </si>
  <si>
    <t>100000551</t>
  </si>
  <si>
    <t>100000552</t>
  </si>
  <si>
    <t>100000553</t>
  </si>
  <si>
    <t>100000554</t>
  </si>
  <si>
    <t>100000555</t>
  </si>
  <si>
    <t>100000556</t>
  </si>
  <si>
    <t>100000557</t>
  </si>
  <si>
    <t>100000558</t>
  </si>
  <si>
    <t>100000559</t>
  </si>
  <si>
    <t>100000560</t>
  </si>
  <si>
    <t>100000561</t>
  </si>
  <si>
    <t>100000562</t>
  </si>
  <si>
    <t>100000563</t>
  </si>
  <si>
    <t>100000564</t>
  </si>
  <si>
    <t>100000565</t>
  </si>
  <si>
    <t>100000566</t>
  </si>
  <si>
    <t>100000567</t>
  </si>
  <si>
    <t>100000568</t>
  </si>
  <si>
    <t>100000569</t>
  </si>
  <si>
    <t>100000570</t>
  </si>
  <si>
    <t>100000571</t>
  </si>
  <si>
    <t>100000572</t>
  </si>
  <si>
    <t>100000573</t>
  </si>
  <si>
    <t>100000574</t>
  </si>
  <si>
    <t>100000575</t>
  </si>
  <si>
    <t>100000576</t>
  </si>
  <si>
    <t>100000577</t>
  </si>
  <si>
    <t>100000578</t>
  </si>
  <si>
    <t>100000579</t>
  </si>
  <si>
    <t>100000580</t>
  </si>
  <si>
    <t>100000581</t>
  </si>
  <si>
    <t>100000582</t>
  </si>
  <si>
    <t>100000583</t>
  </si>
  <si>
    <t>100000584</t>
  </si>
  <si>
    <t>100000585</t>
  </si>
  <si>
    <t>100000586</t>
  </si>
  <si>
    <t>100000587</t>
  </si>
  <si>
    <t>100000588</t>
  </si>
  <si>
    <t>100000589</t>
  </si>
  <si>
    <t>100000590</t>
  </si>
  <si>
    <t>100000591</t>
  </si>
  <si>
    <t>100000592</t>
  </si>
  <si>
    <t>100000593</t>
  </si>
  <si>
    <t>100000594</t>
  </si>
  <si>
    <t>100000595</t>
  </si>
  <si>
    <t>100000596</t>
  </si>
  <si>
    <t>100000597</t>
  </si>
  <si>
    <t>100000598</t>
  </si>
  <si>
    <t>100000599</t>
  </si>
  <si>
    <t>100000600</t>
  </si>
  <si>
    <t>100000601</t>
  </si>
  <si>
    <t>100000602</t>
  </si>
  <si>
    <t>100000603</t>
  </si>
  <si>
    <t>100000604</t>
  </si>
  <si>
    <t>100000605</t>
  </si>
  <si>
    <t>100000606</t>
  </si>
  <si>
    <t>100000607</t>
  </si>
  <si>
    <t>100000608</t>
  </si>
  <si>
    <t>新潟県</t>
  </si>
  <si>
    <t>100000609</t>
  </si>
  <si>
    <t>100000610</t>
  </si>
  <si>
    <t>100000611</t>
  </si>
  <si>
    <t>100000612</t>
  </si>
  <si>
    <t>100000613</t>
  </si>
  <si>
    <t>100000614</t>
  </si>
  <si>
    <t>100000615</t>
  </si>
  <si>
    <t>100000616</t>
  </si>
  <si>
    <t>100000617</t>
  </si>
  <si>
    <t>100000618</t>
  </si>
  <si>
    <t>100000619</t>
  </si>
  <si>
    <t>100000620</t>
  </si>
  <si>
    <t>100000621</t>
  </si>
  <si>
    <t>100000622</t>
  </si>
  <si>
    <t>100000623</t>
  </si>
  <si>
    <t>100000624</t>
  </si>
  <si>
    <t>100000625</t>
  </si>
  <si>
    <t>100000626</t>
  </si>
  <si>
    <t>100000627</t>
  </si>
  <si>
    <t>100000628</t>
  </si>
  <si>
    <t>100000629</t>
  </si>
  <si>
    <t>100000630</t>
  </si>
  <si>
    <t>100000631</t>
  </si>
  <si>
    <t>100000632</t>
  </si>
  <si>
    <t>100000633</t>
  </si>
  <si>
    <t>100000634</t>
  </si>
  <si>
    <t>100000635</t>
  </si>
  <si>
    <t>100000636</t>
  </si>
  <si>
    <t>100000637</t>
  </si>
  <si>
    <t>100000638</t>
  </si>
  <si>
    <t>100000639</t>
  </si>
  <si>
    <t>100000640</t>
  </si>
  <si>
    <t>100000641</t>
  </si>
  <si>
    <t>100000642</t>
  </si>
  <si>
    <t>100000643</t>
  </si>
  <si>
    <t>100000644</t>
  </si>
  <si>
    <t>100000645</t>
  </si>
  <si>
    <t>100000646</t>
  </si>
  <si>
    <t>100000647</t>
  </si>
  <si>
    <t>100000648</t>
  </si>
  <si>
    <t>100000649</t>
  </si>
  <si>
    <t>100000650</t>
  </si>
  <si>
    <t>100000651</t>
  </si>
  <si>
    <t>100000652</t>
  </si>
  <si>
    <t>100000653</t>
  </si>
  <si>
    <t>100000654</t>
  </si>
  <si>
    <t>100000655</t>
  </si>
  <si>
    <t>100000656</t>
  </si>
  <si>
    <t>100000657</t>
  </si>
  <si>
    <t>100000658</t>
  </si>
  <si>
    <t>100000659</t>
  </si>
  <si>
    <t>100000660</t>
  </si>
  <si>
    <t>100000661</t>
  </si>
  <si>
    <t>100000662</t>
  </si>
  <si>
    <t>100000663</t>
  </si>
  <si>
    <t>100000664</t>
  </si>
  <si>
    <t>100000665</t>
  </si>
  <si>
    <t>100000666</t>
  </si>
  <si>
    <t>100000667</t>
  </si>
  <si>
    <t>100000668</t>
  </si>
  <si>
    <t>100000669</t>
  </si>
  <si>
    <t>100000670</t>
  </si>
  <si>
    <t>100000671</t>
  </si>
  <si>
    <t>100000672</t>
  </si>
  <si>
    <t>100000673</t>
  </si>
  <si>
    <t>100000674</t>
  </si>
  <si>
    <t>100000675</t>
  </si>
  <si>
    <t>100000676</t>
  </si>
  <si>
    <t>100000677</t>
  </si>
  <si>
    <t>100000678</t>
  </si>
  <si>
    <t>100000679</t>
  </si>
  <si>
    <t>100000680</t>
  </si>
  <si>
    <t>100000681</t>
  </si>
  <si>
    <t>100000682</t>
  </si>
  <si>
    <t>100000683</t>
  </si>
  <si>
    <t>100000684</t>
  </si>
  <si>
    <t>100000685</t>
  </si>
  <si>
    <t>100000686</t>
  </si>
  <si>
    <t>100000687</t>
  </si>
  <si>
    <t>100000688</t>
  </si>
  <si>
    <t>100000689</t>
  </si>
  <si>
    <t>100000690</t>
  </si>
  <si>
    <t>100000691</t>
  </si>
  <si>
    <t>100000692</t>
  </si>
  <si>
    <t>100000693</t>
  </si>
  <si>
    <t>100000694</t>
  </si>
  <si>
    <t>100000695</t>
  </si>
  <si>
    <t>100000696</t>
  </si>
  <si>
    <t>山本　雄大</t>
  </si>
  <si>
    <t>ﾔﾏﾓﾄ ﾕｳｷ</t>
  </si>
  <si>
    <t>100000697</t>
  </si>
  <si>
    <t>100000698</t>
  </si>
  <si>
    <t>100000699</t>
  </si>
  <si>
    <t>100000700</t>
  </si>
  <si>
    <t>100000701</t>
  </si>
  <si>
    <t>100000702</t>
  </si>
  <si>
    <t>100000703</t>
  </si>
  <si>
    <t>100000704</t>
  </si>
  <si>
    <t>100000705</t>
  </si>
  <si>
    <t>100000706</t>
  </si>
  <si>
    <t>100000707</t>
  </si>
  <si>
    <t>100000708</t>
  </si>
  <si>
    <t>100000709</t>
  </si>
  <si>
    <t>100000710</t>
  </si>
  <si>
    <t>100000711</t>
  </si>
  <si>
    <t>100000712</t>
  </si>
  <si>
    <t>100000713</t>
  </si>
  <si>
    <t>100000714</t>
  </si>
  <si>
    <t>100000715</t>
  </si>
  <si>
    <t>静岡県</t>
  </si>
  <si>
    <t>100000716</t>
  </si>
  <si>
    <t>100000717</t>
  </si>
  <si>
    <t>100000718</t>
  </si>
  <si>
    <t>100000719</t>
  </si>
  <si>
    <t>100000720</t>
  </si>
  <si>
    <t>100000721</t>
  </si>
  <si>
    <t>100000722</t>
  </si>
  <si>
    <t>100000723</t>
  </si>
  <si>
    <t>100000724</t>
  </si>
  <si>
    <t>香川県</t>
  </si>
  <si>
    <t>100000725</t>
  </si>
  <si>
    <t>100000726</t>
  </si>
  <si>
    <t>100000727</t>
  </si>
  <si>
    <t>100000728</t>
  </si>
  <si>
    <t>100000729</t>
  </si>
  <si>
    <t>100000730</t>
  </si>
  <si>
    <t>100000731</t>
  </si>
  <si>
    <t>100000732</t>
  </si>
  <si>
    <t>100000733</t>
  </si>
  <si>
    <t>100000734</t>
  </si>
  <si>
    <t>100000735</t>
  </si>
  <si>
    <t>100000736</t>
  </si>
  <si>
    <t>100000737</t>
  </si>
  <si>
    <t>100000738</t>
  </si>
  <si>
    <t>100000739</t>
  </si>
  <si>
    <t>100000740</t>
  </si>
  <si>
    <t>100000741</t>
  </si>
  <si>
    <t>100000742</t>
  </si>
  <si>
    <t>100000743</t>
  </si>
  <si>
    <t>100000744</t>
  </si>
  <si>
    <t>100000745</t>
  </si>
  <si>
    <t>100000746</t>
  </si>
  <si>
    <t>100000747</t>
  </si>
  <si>
    <t>石川県</t>
  </si>
  <si>
    <t>100000748</t>
  </si>
  <si>
    <t>100000749</t>
  </si>
  <si>
    <t>100000750</t>
  </si>
  <si>
    <t>100000751</t>
  </si>
  <si>
    <t>100000752</t>
  </si>
  <si>
    <t>100000753</t>
  </si>
  <si>
    <t>100000754</t>
  </si>
  <si>
    <t>100000755</t>
  </si>
  <si>
    <t>100000756</t>
  </si>
  <si>
    <t>100000757</t>
  </si>
  <si>
    <t>100000758</t>
  </si>
  <si>
    <t>100000759</t>
  </si>
  <si>
    <t>100000760</t>
  </si>
  <si>
    <t>100000761</t>
  </si>
  <si>
    <t>100000762</t>
  </si>
  <si>
    <t>100000763</t>
  </si>
  <si>
    <t>100000764</t>
  </si>
  <si>
    <t>100000765</t>
  </si>
  <si>
    <t>100000766</t>
  </si>
  <si>
    <t>100000767</t>
  </si>
  <si>
    <t>100000768</t>
  </si>
  <si>
    <t>100000769</t>
  </si>
  <si>
    <t>100000770</t>
  </si>
  <si>
    <t>100000771</t>
  </si>
  <si>
    <t>100000772</t>
  </si>
  <si>
    <t>100000773</t>
  </si>
  <si>
    <t>100000774</t>
  </si>
  <si>
    <t>100000775</t>
  </si>
  <si>
    <t>100000776</t>
  </si>
  <si>
    <t>100000777</t>
  </si>
  <si>
    <t>100000778</t>
  </si>
  <si>
    <t>100000779</t>
  </si>
  <si>
    <t>100000780</t>
  </si>
  <si>
    <t>100000781</t>
  </si>
  <si>
    <t>100000782</t>
  </si>
  <si>
    <t>100000783</t>
  </si>
  <si>
    <t>100000784</t>
  </si>
  <si>
    <t>100000785</t>
  </si>
  <si>
    <t>100000786</t>
  </si>
  <si>
    <t>100000787</t>
  </si>
  <si>
    <t>100000788</t>
  </si>
  <si>
    <t>100000789</t>
  </si>
  <si>
    <t>100000790</t>
  </si>
  <si>
    <t>100000791</t>
  </si>
  <si>
    <t>100000792</t>
  </si>
  <si>
    <t>100000793</t>
  </si>
  <si>
    <t>100000794</t>
  </si>
  <si>
    <t>100000795</t>
  </si>
  <si>
    <t>100000796</t>
  </si>
  <si>
    <t>100000797</t>
  </si>
  <si>
    <t>100000798</t>
  </si>
  <si>
    <t>100000799</t>
  </si>
  <si>
    <t>100000800</t>
  </si>
  <si>
    <t>100000801</t>
  </si>
  <si>
    <t>100000802</t>
  </si>
  <si>
    <t>100000803</t>
  </si>
  <si>
    <t>100000804</t>
  </si>
  <si>
    <t>100000805</t>
  </si>
  <si>
    <t>100000806</t>
  </si>
  <si>
    <t>100000807</t>
  </si>
  <si>
    <t>100000808</t>
  </si>
  <si>
    <t>100000809</t>
  </si>
  <si>
    <t>100000810</t>
  </si>
  <si>
    <t>100000811</t>
  </si>
  <si>
    <t>100000812</t>
  </si>
  <si>
    <t>100000813</t>
  </si>
  <si>
    <t>100000814</t>
  </si>
  <si>
    <t>100000815</t>
  </si>
  <si>
    <t>100000816</t>
  </si>
  <si>
    <t>100000817</t>
  </si>
  <si>
    <t>100000818</t>
  </si>
  <si>
    <t>100000819</t>
  </si>
  <si>
    <t>100000820</t>
  </si>
  <si>
    <t>100000821</t>
  </si>
  <si>
    <t>100000822</t>
  </si>
  <si>
    <t>100000823</t>
  </si>
  <si>
    <t>100000824</t>
  </si>
  <si>
    <t>100000825</t>
  </si>
  <si>
    <t>100000826</t>
  </si>
  <si>
    <t>100000827</t>
  </si>
  <si>
    <t>100000828</t>
  </si>
  <si>
    <t>100000829</t>
  </si>
  <si>
    <t>100000830</t>
  </si>
  <si>
    <t>100m</t>
  </si>
  <si>
    <t>00200</t>
  </si>
  <si>
    <t>200m</t>
  </si>
  <si>
    <t>00300</t>
  </si>
  <si>
    <t>800m</t>
  </si>
  <si>
    <t>00600</t>
  </si>
  <si>
    <t>5000m</t>
  </si>
  <si>
    <t>01100</t>
  </si>
  <si>
    <t>10000m</t>
  </si>
  <si>
    <t>01200</t>
  </si>
  <si>
    <t>110mH</t>
  </si>
  <si>
    <t>03400</t>
  </si>
  <si>
    <t>400mH</t>
  </si>
  <si>
    <t>03700</t>
  </si>
  <si>
    <t>3000mSC</t>
  </si>
  <si>
    <t>05300</t>
  </si>
  <si>
    <t>10000mW</t>
  </si>
  <si>
    <t>06200</t>
  </si>
  <si>
    <t>走高跳</t>
    <rPh sb="0" eb="1">
      <t>ハシ</t>
    </rPh>
    <rPh sb="1" eb="3">
      <t>タカト</t>
    </rPh>
    <phoneticPr fontId="2"/>
  </si>
  <si>
    <t>07100</t>
  </si>
  <si>
    <t>棒高跳</t>
    <rPh sb="0" eb="1">
      <t>ボウ</t>
    </rPh>
    <rPh sb="1" eb="2">
      <t>タカ</t>
    </rPh>
    <rPh sb="2" eb="3">
      <t>ト</t>
    </rPh>
    <phoneticPr fontId="2"/>
  </si>
  <si>
    <t>07200</t>
  </si>
  <si>
    <t>走幅跳</t>
    <rPh sb="0" eb="1">
      <t>ハシ</t>
    </rPh>
    <rPh sb="1" eb="3">
      <t>ハバト</t>
    </rPh>
    <phoneticPr fontId="2"/>
  </si>
  <si>
    <t>07300</t>
  </si>
  <si>
    <t>三段跳</t>
    <rPh sb="0" eb="3">
      <t>サンダントビ</t>
    </rPh>
    <phoneticPr fontId="2"/>
  </si>
  <si>
    <t>07400</t>
  </si>
  <si>
    <t>砲丸投</t>
    <rPh sb="0" eb="2">
      <t>ホウガン</t>
    </rPh>
    <rPh sb="2" eb="3">
      <t>ナ</t>
    </rPh>
    <phoneticPr fontId="2"/>
  </si>
  <si>
    <t>08100</t>
  </si>
  <si>
    <t>円盤投</t>
    <rPh sb="0" eb="2">
      <t>エンバン</t>
    </rPh>
    <rPh sb="2" eb="3">
      <t>ナ</t>
    </rPh>
    <phoneticPr fontId="2"/>
  </si>
  <si>
    <t>08600</t>
  </si>
  <si>
    <t>ハンマー投</t>
    <rPh sb="4" eb="5">
      <t>ナ</t>
    </rPh>
    <phoneticPr fontId="2"/>
  </si>
  <si>
    <t>08900</t>
  </si>
  <si>
    <t>やり投</t>
    <rPh sb="2" eb="3">
      <t>ナ</t>
    </rPh>
    <phoneticPr fontId="2"/>
  </si>
  <si>
    <t>09200</t>
  </si>
  <si>
    <t>○</t>
    <phoneticPr fontId="1"/>
  </si>
  <si>
    <t>沖縄県</t>
    <rPh sb="2" eb="3">
      <t>ケン</t>
    </rPh>
    <phoneticPr fontId="1"/>
  </si>
  <si>
    <t>鹿児島県</t>
    <rPh sb="3" eb="4">
      <t>ケン</t>
    </rPh>
    <phoneticPr fontId="1"/>
  </si>
  <si>
    <t>宮崎県</t>
    <rPh sb="2" eb="3">
      <t>ケン</t>
    </rPh>
    <phoneticPr fontId="1"/>
  </si>
  <si>
    <t>大分県</t>
    <rPh sb="2" eb="3">
      <t>ケン</t>
    </rPh>
    <phoneticPr fontId="1"/>
  </si>
  <si>
    <t>熊本県</t>
    <rPh sb="2" eb="3">
      <t>ケン</t>
    </rPh>
    <phoneticPr fontId="1"/>
  </si>
  <si>
    <t>長崎県</t>
    <rPh sb="2" eb="3">
      <t>ケン</t>
    </rPh>
    <phoneticPr fontId="1"/>
  </si>
  <si>
    <t>佐賀県</t>
    <rPh sb="2" eb="3">
      <t>ケン</t>
    </rPh>
    <phoneticPr fontId="1"/>
  </si>
  <si>
    <t>福岡県</t>
    <rPh sb="2" eb="3">
      <t>ケン</t>
    </rPh>
    <phoneticPr fontId="1"/>
  </si>
  <si>
    <t>高知県</t>
    <rPh sb="2" eb="3">
      <t>ケン</t>
    </rPh>
    <phoneticPr fontId="1"/>
  </si>
  <si>
    <t>愛媛県</t>
    <rPh sb="2" eb="3">
      <t>ケン</t>
    </rPh>
    <phoneticPr fontId="1"/>
  </si>
  <si>
    <t>香川県</t>
    <rPh sb="2" eb="3">
      <t>ケン</t>
    </rPh>
    <phoneticPr fontId="1"/>
  </si>
  <si>
    <t>徳島県</t>
    <rPh sb="2" eb="3">
      <t>ケン</t>
    </rPh>
    <phoneticPr fontId="1"/>
  </si>
  <si>
    <t>山口県</t>
    <rPh sb="2" eb="3">
      <t>ケン</t>
    </rPh>
    <phoneticPr fontId="1"/>
  </si>
  <si>
    <t>広島県</t>
    <rPh sb="2" eb="3">
      <t>ケン</t>
    </rPh>
    <phoneticPr fontId="1"/>
  </si>
  <si>
    <t>岡山県</t>
    <rPh sb="2" eb="3">
      <t>ケン</t>
    </rPh>
    <phoneticPr fontId="1"/>
  </si>
  <si>
    <t>島根県</t>
    <rPh sb="2" eb="3">
      <t>ケン</t>
    </rPh>
    <phoneticPr fontId="1"/>
  </si>
  <si>
    <t>鳥取県</t>
    <rPh sb="2" eb="3">
      <t>ケン</t>
    </rPh>
    <phoneticPr fontId="1"/>
  </si>
  <si>
    <t>和歌山県</t>
    <rPh sb="3" eb="4">
      <t>ケン</t>
    </rPh>
    <phoneticPr fontId="1"/>
  </si>
  <si>
    <t>奈良県</t>
    <rPh sb="2" eb="3">
      <t>ケン</t>
    </rPh>
    <phoneticPr fontId="1"/>
  </si>
  <si>
    <t>兵庫県</t>
    <rPh sb="2" eb="3">
      <t>ケン</t>
    </rPh>
    <phoneticPr fontId="1"/>
  </si>
  <si>
    <t>大阪府</t>
    <rPh sb="2" eb="3">
      <t>フ</t>
    </rPh>
    <phoneticPr fontId="1"/>
  </si>
  <si>
    <t>京都府</t>
    <rPh sb="2" eb="3">
      <t>フ</t>
    </rPh>
    <phoneticPr fontId="1"/>
  </si>
  <si>
    <t>滋賀県</t>
    <rPh sb="2" eb="3">
      <t>ケン</t>
    </rPh>
    <phoneticPr fontId="1"/>
  </si>
  <si>
    <t>三重県</t>
    <rPh sb="2" eb="3">
      <t>ケン</t>
    </rPh>
    <phoneticPr fontId="1"/>
  </si>
  <si>
    <t>愛知県</t>
    <rPh sb="2" eb="3">
      <t>ケン</t>
    </rPh>
    <phoneticPr fontId="1"/>
  </si>
  <si>
    <t>静岡県</t>
    <rPh sb="2" eb="3">
      <t>ケン</t>
    </rPh>
    <phoneticPr fontId="1"/>
  </si>
  <si>
    <t>岐阜県</t>
    <rPh sb="2" eb="3">
      <t>ケン</t>
    </rPh>
    <phoneticPr fontId="1"/>
  </si>
  <si>
    <t>長野県</t>
    <rPh sb="2" eb="3">
      <t>ケン</t>
    </rPh>
    <phoneticPr fontId="1"/>
  </si>
  <si>
    <t>福井県</t>
    <rPh sb="2" eb="3">
      <t>ケン</t>
    </rPh>
    <phoneticPr fontId="1"/>
  </si>
  <si>
    <t>石川県</t>
    <rPh sb="2" eb="3">
      <t>ケン</t>
    </rPh>
    <phoneticPr fontId="1"/>
  </si>
  <si>
    <t>富山県</t>
    <rPh sb="2" eb="3">
      <t>ケン</t>
    </rPh>
    <phoneticPr fontId="1"/>
  </si>
  <si>
    <t>新潟県</t>
    <rPh sb="2" eb="3">
      <t>ケン</t>
    </rPh>
    <phoneticPr fontId="1"/>
  </si>
  <si>
    <t>山梨県</t>
    <rPh sb="2" eb="3">
      <t>ケン</t>
    </rPh>
    <phoneticPr fontId="1"/>
  </si>
  <si>
    <t>神奈川県</t>
    <rPh sb="3" eb="4">
      <t>ケン</t>
    </rPh>
    <phoneticPr fontId="1"/>
  </si>
  <si>
    <t>東京都</t>
    <rPh sb="2" eb="3">
      <t>ト</t>
    </rPh>
    <phoneticPr fontId="1"/>
  </si>
  <si>
    <t>千葉県</t>
    <rPh sb="2" eb="3">
      <t>ケン</t>
    </rPh>
    <phoneticPr fontId="1"/>
  </si>
  <si>
    <t>埼玉県</t>
    <rPh sb="2" eb="3">
      <t>ケン</t>
    </rPh>
    <phoneticPr fontId="1"/>
  </si>
  <si>
    <t>群馬県</t>
    <rPh sb="2" eb="3">
      <t>ケン</t>
    </rPh>
    <phoneticPr fontId="1"/>
  </si>
  <si>
    <t>栃木県</t>
    <rPh sb="2" eb="3">
      <t>ケン</t>
    </rPh>
    <phoneticPr fontId="1"/>
  </si>
  <si>
    <t>茨城県</t>
    <rPh sb="2" eb="3">
      <t>ケン</t>
    </rPh>
    <phoneticPr fontId="1"/>
  </si>
  <si>
    <t>福島県</t>
    <rPh sb="2" eb="3">
      <t>ケン</t>
    </rPh>
    <phoneticPr fontId="1"/>
  </si>
  <si>
    <t>山形県</t>
    <rPh sb="2" eb="3">
      <t>ケン</t>
    </rPh>
    <phoneticPr fontId="1"/>
  </si>
  <si>
    <t>秋田県</t>
    <rPh sb="2" eb="3">
      <t>ケン</t>
    </rPh>
    <phoneticPr fontId="1"/>
  </si>
  <si>
    <t>宮城県</t>
    <rPh sb="2" eb="3">
      <t>ケン</t>
    </rPh>
    <phoneticPr fontId="1"/>
  </si>
  <si>
    <t>岩手県</t>
    <rPh sb="2" eb="3">
      <t>ケン</t>
    </rPh>
    <phoneticPr fontId="1"/>
  </si>
  <si>
    <t>青森県</t>
    <rPh sb="2" eb="3">
      <t>ケン</t>
    </rPh>
    <phoneticPr fontId="1"/>
  </si>
  <si>
    <t>N1</t>
  </si>
  <si>
    <t>N2</t>
  </si>
  <si>
    <t>SX</t>
  </si>
  <si>
    <t>所属名</t>
    <rPh sb="0" eb="3">
      <t>ショゾクメイ</t>
    </rPh>
    <phoneticPr fontId="1"/>
  </si>
  <si>
    <t xml:space="preserve">MC </t>
  </si>
  <si>
    <t>ZK</t>
  </si>
  <si>
    <t>種目1</t>
    <rPh sb="0" eb="2">
      <t>シュモク</t>
    </rPh>
    <phoneticPr fontId="1"/>
  </si>
  <si>
    <t>S1</t>
  </si>
  <si>
    <t>種目2</t>
    <rPh sb="0" eb="2">
      <t>シュモク</t>
    </rPh>
    <phoneticPr fontId="1"/>
  </si>
  <si>
    <t>S2</t>
  </si>
  <si>
    <t>種目3</t>
    <rPh sb="0" eb="2">
      <t>シュモク</t>
    </rPh>
    <phoneticPr fontId="1"/>
  </si>
  <si>
    <t>天皇賜杯</t>
    <rPh sb="0" eb="2">
      <t>テンノウ</t>
    </rPh>
    <rPh sb="2" eb="4">
      <t>シハイ</t>
    </rPh>
    <phoneticPr fontId="1"/>
  </si>
  <si>
    <t>秩父宮賜杯</t>
    <rPh sb="0" eb="3">
      <t>チチブノミヤ</t>
    </rPh>
    <rPh sb="3" eb="5">
      <t>シハイ</t>
    </rPh>
    <phoneticPr fontId="1"/>
  </si>
  <si>
    <t>第</t>
    <rPh sb="0" eb="1">
      <t>ダイ</t>
    </rPh>
    <phoneticPr fontId="1"/>
  </si>
  <si>
    <t>日本学生陸上競技対校選手権大会</t>
    <rPh sb="0" eb="2">
      <t>ニホン</t>
    </rPh>
    <rPh sb="2" eb="4">
      <t>ガクセイ</t>
    </rPh>
    <rPh sb="4" eb="6">
      <t>リクジョウ</t>
    </rPh>
    <rPh sb="6" eb="8">
      <t>キョウギ</t>
    </rPh>
    <rPh sb="8" eb="10">
      <t>タイコウ</t>
    </rPh>
    <rPh sb="10" eb="13">
      <t>センシュケン</t>
    </rPh>
    <rPh sb="13" eb="15">
      <t>タイカイ</t>
    </rPh>
    <phoneticPr fontId="1"/>
  </si>
  <si>
    <t>九州学生陸上競技対校選手権大会</t>
    <rPh sb="0" eb="2">
      <t>キュウシュウ</t>
    </rPh>
    <rPh sb="2" eb="4">
      <t>ガクセイ</t>
    </rPh>
    <rPh sb="4" eb="6">
      <t>リクジョウ</t>
    </rPh>
    <rPh sb="6" eb="8">
      <t>キョウギ</t>
    </rPh>
    <rPh sb="8" eb="10">
      <t>タイコウ</t>
    </rPh>
    <rPh sb="10" eb="13">
      <t>センシュケン</t>
    </rPh>
    <rPh sb="13" eb="15">
      <t>タイカイ</t>
    </rPh>
    <phoneticPr fontId="1"/>
  </si>
  <si>
    <t>学連競技会</t>
    <rPh sb="0" eb="2">
      <t>ガクレン</t>
    </rPh>
    <rPh sb="2" eb="5">
      <t>キョウギカイ</t>
    </rPh>
    <phoneticPr fontId="1"/>
  </si>
  <si>
    <t>平成新山島原学生駅伝</t>
    <rPh sb="0" eb="2">
      <t>ヘイセイ</t>
    </rPh>
    <rPh sb="2" eb="4">
      <t>シンザン</t>
    </rPh>
    <rPh sb="4" eb="6">
      <t>シマバラ</t>
    </rPh>
    <rPh sb="6" eb="8">
      <t>ガクセイ</t>
    </rPh>
    <rPh sb="8" eb="10">
      <t>エキデン</t>
    </rPh>
    <phoneticPr fontId="1"/>
  </si>
  <si>
    <t>九州学生駅伝対校選手権大会</t>
    <rPh sb="0" eb="2">
      <t>キュウシュウ</t>
    </rPh>
    <rPh sb="2" eb="4">
      <t>ガクセイ</t>
    </rPh>
    <rPh sb="4" eb="6">
      <t>エキデン</t>
    </rPh>
    <rPh sb="6" eb="8">
      <t>タイコウ</t>
    </rPh>
    <rPh sb="8" eb="11">
      <t>センシュケン</t>
    </rPh>
    <rPh sb="11" eb="13">
      <t>タイカイ</t>
    </rPh>
    <phoneticPr fontId="1"/>
  </si>
  <si>
    <t>九州学生女子駅伝対校選手権大会</t>
    <rPh sb="0" eb="2">
      <t>キュウシュウ</t>
    </rPh>
    <rPh sb="2" eb="4">
      <t>ガクセイ</t>
    </rPh>
    <rPh sb="4" eb="6">
      <t>ジョシ</t>
    </rPh>
    <rPh sb="6" eb="8">
      <t>エキデン</t>
    </rPh>
    <rPh sb="8" eb="10">
      <t>タイコウ</t>
    </rPh>
    <rPh sb="10" eb="13">
      <t>センシュケン</t>
    </rPh>
    <rPh sb="13" eb="15">
      <t>タイカイ</t>
    </rPh>
    <phoneticPr fontId="1"/>
  </si>
  <si>
    <t>回数</t>
    <rPh sb="0" eb="2">
      <t>カイスウ</t>
    </rPh>
    <phoneticPr fontId="1"/>
  </si>
  <si>
    <t>第/年</t>
    <rPh sb="0" eb="1">
      <t>ダイ</t>
    </rPh>
    <rPh sb="2" eb="3">
      <t>ネン</t>
    </rPh>
    <phoneticPr fontId="1"/>
  </si>
  <si>
    <t>名称</t>
    <rPh sb="0" eb="2">
      <t>メイショウ</t>
    </rPh>
    <phoneticPr fontId="1"/>
  </si>
  <si>
    <t>1回</t>
    <rPh sb="1" eb="2">
      <t>カイ</t>
    </rPh>
    <phoneticPr fontId="1"/>
  </si>
  <si>
    <t>2回</t>
    <rPh sb="1" eb="2">
      <t>カイ</t>
    </rPh>
    <phoneticPr fontId="1"/>
  </si>
  <si>
    <t>3回</t>
    <rPh sb="1" eb="2">
      <t>カイ</t>
    </rPh>
    <phoneticPr fontId="1"/>
  </si>
  <si>
    <t>4回</t>
    <rPh sb="1" eb="2">
      <t>カイ</t>
    </rPh>
    <phoneticPr fontId="1"/>
  </si>
  <si>
    <t>5回</t>
    <rPh sb="1" eb="2">
      <t>カイ</t>
    </rPh>
    <phoneticPr fontId="1"/>
  </si>
  <si>
    <t>6回</t>
    <rPh sb="1" eb="2">
      <t>カイ</t>
    </rPh>
    <phoneticPr fontId="1"/>
  </si>
  <si>
    <t>7回</t>
    <rPh sb="1" eb="2">
      <t>カイ</t>
    </rPh>
    <phoneticPr fontId="1"/>
  </si>
  <si>
    <t>8回</t>
    <rPh sb="1" eb="2">
      <t>カイ</t>
    </rPh>
    <phoneticPr fontId="1"/>
  </si>
  <si>
    <t>9回</t>
    <rPh sb="1" eb="2">
      <t>カイ</t>
    </rPh>
    <phoneticPr fontId="1"/>
  </si>
  <si>
    <t>10回</t>
    <rPh sb="2" eb="3">
      <t>カイ</t>
    </rPh>
    <phoneticPr fontId="1"/>
  </si>
  <si>
    <t>11回</t>
    <rPh sb="2" eb="3">
      <t>カイ</t>
    </rPh>
    <phoneticPr fontId="1"/>
  </si>
  <si>
    <t>12回</t>
    <rPh sb="2" eb="3">
      <t>カイ</t>
    </rPh>
    <phoneticPr fontId="1"/>
  </si>
  <si>
    <t>13回</t>
    <rPh sb="2" eb="3">
      <t>カイ</t>
    </rPh>
    <phoneticPr fontId="1"/>
  </si>
  <si>
    <t>14回</t>
    <rPh sb="2" eb="3">
      <t>カイ</t>
    </rPh>
    <phoneticPr fontId="1"/>
  </si>
  <si>
    <t>15回</t>
    <rPh sb="2" eb="3">
      <t>カイ</t>
    </rPh>
    <phoneticPr fontId="1"/>
  </si>
  <si>
    <t>16回</t>
    <rPh sb="2" eb="3">
      <t>カイ</t>
    </rPh>
    <phoneticPr fontId="1"/>
  </si>
  <si>
    <t>17回</t>
    <rPh sb="2" eb="3">
      <t>カイ</t>
    </rPh>
    <phoneticPr fontId="1"/>
  </si>
  <si>
    <t>18回</t>
    <rPh sb="2" eb="3">
      <t>カイ</t>
    </rPh>
    <phoneticPr fontId="1"/>
  </si>
  <si>
    <t>19回</t>
    <rPh sb="2" eb="3">
      <t>カイ</t>
    </rPh>
    <phoneticPr fontId="1"/>
  </si>
  <si>
    <t>20回</t>
    <rPh sb="2" eb="3">
      <t>カイ</t>
    </rPh>
    <phoneticPr fontId="1"/>
  </si>
  <si>
    <t>21回</t>
    <rPh sb="2" eb="3">
      <t>カイ</t>
    </rPh>
    <phoneticPr fontId="1"/>
  </si>
  <si>
    <t>22回</t>
    <rPh sb="2" eb="3">
      <t>カイ</t>
    </rPh>
    <phoneticPr fontId="1"/>
  </si>
  <si>
    <t>23回</t>
    <rPh sb="2" eb="3">
      <t>カイ</t>
    </rPh>
    <phoneticPr fontId="1"/>
  </si>
  <si>
    <t>24回</t>
    <rPh sb="2" eb="3">
      <t>カイ</t>
    </rPh>
    <phoneticPr fontId="1"/>
  </si>
  <si>
    <t>25回</t>
    <rPh sb="2" eb="3">
      <t>カイ</t>
    </rPh>
    <phoneticPr fontId="1"/>
  </si>
  <si>
    <t>26回</t>
    <rPh sb="2" eb="3">
      <t>カイ</t>
    </rPh>
    <phoneticPr fontId="1"/>
  </si>
  <si>
    <t>27回</t>
    <rPh sb="2" eb="3">
      <t>カイ</t>
    </rPh>
    <phoneticPr fontId="1"/>
  </si>
  <si>
    <t>28回</t>
    <rPh sb="2" eb="3">
      <t>カイ</t>
    </rPh>
    <phoneticPr fontId="1"/>
  </si>
  <si>
    <t>29回</t>
    <rPh sb="2" eb="3">
      <t>カイ</t>
    </rPh>
    <phoneticPr fontId="1"/>
  </si>
  <si>
    <t>30回</t>
    <rPh sb="2" eb="3">
      <t>カイ</t>
    </rPh>
    <phoneticPr fontId="1"/>
  </si>
  <si>
    <t>31回</t>
    <rPh sb="2" eb="3">
      <t>カイ</t>
    </rPh>
    <phoneticPr fontId="1"/>
  </si>
  <si>
    <t>32回</t>
    <rPh sb="2" eb="3">
      <t>カイ</t>
    </rPh>
    <phoneticPr fontId="1"/>
  </si>
  <si>
    <t>33回</t>
    <rPh sb="2" eb="3">
      <t>カイ</t>
    </rPh>
    <phoneticPr fontId="1"/>
  </si>
  <si>
    <t>34回</t>
    <rPh sb="2" eb="3">
      <t>カイ</t>
    </rPh>
    <phoneticPr fontId="1"/>
  </si>
  <si>
    <t>35回</t>
    <rPh sb="2" eb="3">
      <t>カイ</t>
    </rPh>
    <phoneticPr fontId="1"/>
  </si>
  <si>
    <t>36回</t>
    <rPh sb="2" eb="3">
      <t>カイ</t>
    </rPh>
    <phoneticPr fontId="1"/>
  </si>
  <si>
    <t>37回</t>
    <rPh sb="2" eb="3">
      <t>カイ</t>
    </rPh>
    <phoneticPr fontId="1"/>
  </si>
  <si>
    <t>38回</t>
    <rPh sb="2" eb="3">
      <t>カイ</t>
    </rPh>
    <phoneticPr fontId="1"/>
  </si>
  <si>
    <t>39回</t>
    <rPh sb="2" eb="3">
      <t>カイ</t>
    </rPh>
    <phoneticPr fontId="1"/>
  </si>
  <si>
    <t>40回</t>
    <rPh sb="2" eb="3">
      <t>カイ</t>
    </rPh>
    <phoneticPr fontId="1"/>
  </si>
  <si>
    <t>41回</t>
    <rPh sb="2" eb="3">
      <t>カイ</t>
    </rPh>
    <phoneticPr fontId="1"/>
  </si>
  <si>
    <t>42回</t>
    <rPh sb="2" eb="3">
      <t>カイ</t>
    </rPh>
    <phoneticPr fontId="1"/>
  </si>
  <si>
    <t>43回</t>
    <rPh sb="2" eb="3">
      <t>カイ</t>
    </rPh>
    <phoneticPr fontId="1"/>
  </si>
  <si>
    <t>44回</t>
    <rPh sb="2" eb="3">
      <t>カイ</t>
    </rPh>
    <phoneticPr fontId="1"/>
  </si>
  <si>
    <t>45回</t>
    <rPh sb="2" eb="3">
      <t>カイ</t>
    </rPh>
    <phoneticPr fontId="1"/>
  </si>
  <si>
    <t>46回</t>
    <rPh sb="2" eb="3">
      <t>カイ</t>
    </rPh>
    <phoneticPr fontId="1"/>
  </si>
  <si>
    <t>47回</t>
    <rPh sb="2" eb="3">
      <t>カイ</t>
    </rPh>
    <phoneticPr fontId="1"/>
  </si>
  <si>
    <t>48回</t>
    <rPh sb="2" eb="3">
      <t>カイ</t>
    </rPh>
    <phoneticPr fontId="1"/>
  </si>
  <si>
    <t>49回</t>
    <rPh sb="2" eb="3">
      <t>カイ</t>
    </rPh>
    <phoneticPr fontId="1"/>
  </si>
  <si>
    <t>50回</t>
    <rPh sb="2" eb="3">
      <t>カイ</t>
    </rPh>
    <phoneticPr fontId="1"/>
  </si>
  <si>
    <t>51回</t>
    <rPh sb="2" eb="3">
      <t>カイ</t>
    </rPh>
    <phoneticPr fontId="1"/>
  </si>
  <si>
    <t>52回</t>
    <rPh sb="2" eb="3">
      <t>カイ</t>
    </rPh>
    <phoneticPr fontId="1"/>
  </si>
  <si>
    <t>53回</t>
    <rPh sb="2" eb="3">
      <t>カイ</t>
    </rPh>
    <phoneticPr fontId="1"/>
  </si>
  <si>
    <t>54回</t>
    <rPh sb="2" eb="3">
      <t>カイ</t>
    </rPh>
    <phoneticPr fontId="1"/>
  </si>
  <si>
    <t>55回</t>
    <rPh sb="2" eb="3">
      <t>カイ</t>
    </rPh>
    <phoneticPr fontId="1"/>
  </si>
  <si>
    <t>56回</t>
    <rPh sb="2" eb="3">
      <t>カイ</t>
    </rPh>
    <phoneticPr fontId="1"/>
  </si>
  <si>
    <t>57回</t>
    <rPh sb="2" eb="3">
      <t>カイ</t>
    </rPh>
    <phoneticPr fontId="1"/>
  </si>
  <si>
    <t>58回</t>
    <rPh sb="2" eb="3">
      <t>カイ</t>
    </rPh>
    <phoneticPr fontId="1"/>
  </si>
  <si>
    <t>59回</t>
    <rPh sb="2" eb="3">
      <t>カイ</t>
    </rPh>
    <phoneticPr fontId="1"/>
  </si>
  <si>
    <t>60回</t>
    <rPh sb="2" eb="3">
      <t>カイ</t>
    </rPh>
    <phoneticPr fontId="1"/>
  </si>
  <si>
    <t>61回</t>
    <rPh sb="2" eb="3">
      <t>カイ</t>
    </rPh>
    <phoneticPr fontId="1"/>
  </si>
  <si>
    <t>62回</t>
    <rPh sb="2" eb="3">
      <t>カイ</t>
    </rPh>
    <phoneticPr fontId="1"/>
  </si>
  <si>
    <t>63回</t>
    <rPh sb="2" eb="3">
      <t>カイ</t>
    </rPh>
    <phoneticPr fontId="1"/>
  </si>
  <si>
    <t>64回</t>
    <rPh sb="2" eb="3">
      <t>カイ</t>
    </rPh>
    <phoneticPr fontId="1"/>
  </si>
  <si>
    <t>65回</t>
    <rPh sb="2" eb="3">
      <t>カイ</t>
    </rPh>
    <phoneticPr fontId="1"/>
  </si>
  <si>
    <t>66回</t>
    <rPh sb="2" eb="3">
      <t>カイ</t>
    </rPh>
    <phoneticPr fontId="1"/>
  </si>
  <si>
    <t>67回</t>
    <rPh sb="2" eb="3">
      <t>カイ</t>
    </rPh>
    <phoneticPr fontId="1"/>
  </si>
  <si>
    <t>68回</t>
    <rPh sb="2" eb="3">
      <t>カイ</t>
    </rPh>
    <phoneticPr fontId="1"/>
  </si>
  <si>
    <t>69回</t>
    <rPh sb="2" eb="3">
      <t>カイ</t>
    </rPh>
    <phoneticPr fontId="1"/>
  </si>
  <si>
    <t>70回</t>
    <rPh sb="2" eb="3">
      <t>カイ</t>
    </rPh>
    <phoneticPr fontId="1"/>
  </si>
  <si>
    <t>71回</t>
    <rPh sb="2" eb="3">
      <t>カイ</t>
    </rPh>
    <phoneticPr fontId="1"/>
  </si>
  <si>
    <t>72回</t>
    <rPh sb="2" eb="3">
      <t>カイ</t>
    </rPh>
    <phoneticPr fontId="1"/>
  </si>
  <si>
    <t>73回</t>
    <rPh sb="2" eb="3">
      <t>カイ</t>
    </rPh>
    <phoneticPr fontId="1"/>
  </si>
  <si>
    <t>74回</t>
    <rPh sb="2" eb="3">
      <t>カイ</t>
    </rPh>
    <phoneticPr fontId="1"/>
  </si>
  <si>
    <t>75回</t>
    <rPh sb="2" eb="3">
      <t>カイ</t>
    </rPh>
    <phoneticPr fontId="1"/>
  </si>
  <si>
    <t>76回</t>
    <rPh sb="2" eb="3">
      <t>カイ</t>
    </rPh>
    <phoneticPr fontId="1"/>
  </si>
  <si>
    <t>77回</t>
    <rPh sb="2" eb="3">
      <t>カイ</t>
    </rPh>
    <phoneticPr fontId="1"/>
  </si>
  <si>
    <t>78回</t>
    <rPh sb="2" eb="3">
      <t>カイ</t>
    </rPh>
    <phoneticPr fontId="1"/>
  </si>
  <si>
    <t>79回</t>
    <rPh sb="2" eb="3">
      <t>カイ</t>
    </rPh>
    <phoneticPr fontId="1"/>
  </si>
  <si>
    <t>80回</t>
    <rPh sb="2" eb="3">
      <t>カイ</t>
    </rPh>
    <phoneticPr fontId="1"/>
  </si>
  <si>
    <t>81回</t>
    <rPh sb="2" eb="3">
      <t>カイ</t>
    </rPh>
    <phoneticPr fontId="1"/>
  </si>
  <si>
    <t>82回</t>
    <rPh sb="2" eb="3">
      <t>カイ</t>
    </rPh>
    <phoneticPr fontId="1"/>
  </si>
  <si>
    <t>83回</t>
    <rPh sb="2" eb="3">
      <t>カイ</t>
    </rPh>
    <phoneticPr fontId="1"/>
  </si>
  <si>
    <t>84回</t>
    <rPh sb="2" eb="3">
      <t>カイ</t>
    </rPh>
    <phoneticPr fontId="1"/>
  </si>
  <si>
    <t>85回</t>
    <rPh sb="2" eb="3">
      <t>カイ</t>
    </rPh>
    <phoneticPr fontId="1"/>
  </si>
  <si>
    <t>86回</t>
    <rPh sb="2" eb="3">
      <t>カイ</t>
    </rPh>
    <phoneticPr fontId="1"/>
  </si>
  <si>
    <t>87回</t>
    <rPh sb="2" eb="3">
      <t>カイ</t>
    </rPh>
    <phoneticPr fontId="1"/>
  </si>
  <si>
    <t>88回</t>
    <rPh sb="2" eb="3">
      <t>カイ</t>
    </rPh>
    <phoneticPr fontId="1"/>
  </si>
  <si>
    <t>89回</t>
    <rPh sb="2" eb="3">
      <t>カイ</t>
    </rPh>
    <phoneticPr fontId="1"/>
  </si>
  <si>
    <t>90回</t>
    <rPh sb="2" eb="3">
      <t>カイ</t>
    </rPh>
    <phoneticPr fontId="1"/>
  </si>
  <si>
    <t>91回</t>
    <rPh sb="2" eb="3">
      <t>カイ</t>
    </rPh>
    <phoneticPr fontId="1"/>
  </si>
  <si>
    <t>92回</t>
    <rPh sb="2" eb="3">
      <t>カイ</t>
    </rPh>
    <phoneticPr fontId="1"/>
  </si>
  <si>
    <t>93回</t>
    <rPh sb="2" eb="3">
      <t>カイ</t>
    </rPh>
    <phoneticPr fontId="1"/>
  </si>
  <si>
    <t>94回</t>
    <rPh sb="2" eb="3">
      <t>カイ</t>
    </rPh>
    <phoneticPr fontId="1"/>
  </si>
  <si>
    <t>95回</t>
    <rPh sb="2" eb="3">
      <t>カイ</t>
    </rPh>
    <phoneticPr fontId="1"/>
  </si>
  <si>
    <t>96回</t>
    <rPh sb="2" eb="3">
      <t>カイ</t>
    </rPh>
    <phoneticPr fontId="1"/>
  </si>
  <si>
    <t>97回</t>
    <rPh sb="2" eb="3">
      <t>カイ</t>
    </rPh>
    <phoneticPr fontId="1"/>
  </si>
  <si>
    <t>98回</t>
    <rPh sb="2" eb="3">
      <t>カイ</t>
    </rPh>
    <phoneticPr fontId="1"/>
  </si>
  <si>
    <t>99回</t>
    <rPh sb="2" eb="3">
      <t>カイ</t>
    </rPh>
    <phoneticPr fontId="1"/>
  </si>
  <si>
    <t>100回</t>
    <rPh sb="3" eb="4">
      <t>カイ</t>
    </rPh>
    <phoneticPr fontId="1"/>
  </si>
  <si>
    <t>101回</t>
    <rPh sb="3" eb="4">
      <t>カイ</t>
    </rPh>
    <phoneticPr fontId="1"/>
  </si>
  <si>
    <t>102回</t>
    <rPh sb="3" eb="4">
      <t>カイ</t>
    </rPh>
    <phoneticPr fontId="1"/>
  </si>
  <si>
    <t>103回</t>
    <rPh sb="3" eb="4">
      <t>カイ</t>
    </rPh>
    <phoneticPr fontId="1"/>
  </si>
  <si>
    <t>104回</t>
    <rPh sb="3" eb="4">
      <t>カイ</t>
    </rPh>
    <phoneticPr fontId="1"/>
  </si>
  <si>
    <t>105回</t>
    <rPh sb="3" eb="4">
      <t>カイ</t>
    </rPh>
    <phoneticPr fontId="1"/>
  </si>
  <si>
    <t>106回</t>
    <rPh sb="3" eb="4">
      <t>カイ</t>
    </rPh>
    <phoneticPr fontId="1"/>
  </si>
  <si>
    <t>107回</t>
    <rPh sb="3" eb="4">
      <t>カイ</t>
    </rPh>
    <phoneticPr fontId="1"/>
  </si>
  <si>
    <t>108回</t>
    <rPh sb="3" eb="4">
      <t>カイ</t>
    </rPh>
    <phoneticPr fontId="1"/>
  </si>
  <si>
    <t>109回</t>
    <rPh sb="3" eb="4">
      <t>カイ</t>
    </rPh>
    <phoneticPr fontId="1"/>
  </si>
  <si>
    <t>110回</t>
    <rPh sb="3" eb="4">
      <t>カイ</t>
    </rPh>
    <phoneticPr fontId="1"/>
  </si>
  <si>
    <t>111回</t>
    <rPh sb="3" eb="4">
      <t>カイ</t>
    </rPh>
    <phoneticPr fontId="1"/>
  </si>
  <si>
    <t>112回</t>
    <rPh sb="3" eb="4">
      <t>カイ</t>
    </rPh>
    <phoneticPr fontId="1"/>
  </si>
  <si>
    <t>113回</t>
    <rPh sb="3" eb="4">
      <t>カイ</t>
    </rPh>
    <phoneticPr fontId="1"/>
  </si>
  <si>
    <t>114回</t>
    <rPh sb="3" eb="4">
      <t>カイ</t>
    </rPh>
    <phoneticPr fontId="1"/>
  </si>
  <si>
    <t>115回</t>
    <rPh sb="3" eb="4">
      <t>カイ</t>
    </rPh>
    <phoneticPr fontId="1"/>
  </si>
  <si>
    <t>116回</t>
    <rPh sb="3" eb="4">
      <t>カイ</t>
    </rPh>
    <phoneticPr fontId="1"/>
  </si>
  <si>
    <t>117回</t>
    <rPh sb="3" eb="4">
      <t>カイ</t>
    </rPh>
    <phoneticPr fontId="1"/>
  </si>
  <si>
    <t>118回</t>
    <rPh sb="3" eb="4">
      <t>カイ</t>
    </rPh>
    <phoneticPr fontId="1"/>
  </si>
  <si>
    <t>119回</t>
    <rPh sb="3" eb="4">
      <t>カイ</t>
    </rPh>
    <phoneticPr fontId="1"/>
  </si>
  <si>
    <t>120回</t>
    <rPh sb="3" eb="4">
      <t>カイ</t>
    </rPh>
    <phoneticPr fontId="1"/>
  </si>
  <si>
    <t>121回</t>
    <rPh sb="3" eb="4">
      <t>カイ</t>
    </rPh>
    <phoneticPr fontId="1"/>
  </si>
  <si>
    <t>122回</t>
    <rPh sb="3" eb="4">
      <t>カイ</t>
    </rPh>
    <phoneticPr fontId="1"/>
  </si>
  <si>
    <t>123回</t>
    <rPh sb="3" eb="4">
      <t>カイ</t>
    </rPh>
    <phoneticPr fontId="1"/>
  </si>
  <si>
    <t>124回</t>
    <rPh sb="3" eb="4">
      <t>カイ</t>
    </rPh>
    <phoneticPr fontId="1"/>
  </si>
  <si>
    <t>125回</t>
    <rPh sb="3" eb="4">
      <t>カイ</t>
    </rPh>
    <phoneticPr fontId="1"/>
  </si>
  <si>
    <t>126回</t>
    <rPh sb="3" eb="4">
      <t>カイ</t>
    </rPh>
    <phoneticPr fontId="1"/>
  </si>
  <si>
    <t>127回</t>
    <rPh sb="3" eb="4">
      <t>カイ</t>
    </rPh>
    <phoneticPr fontId="1"/>
  </si>
  <si>
    <t>128回</t>
    <rPh sb="3" eb="4">
      <t>カイ</t>
    </rPh>
    <phoneticPr fontId="1"/>
  </si>
  <si>
    <t>129回</t>
    <rPh sb="3" eb="4">
      <t>カイ</t>
    </rPh>
    <phoneticPr fontId="1"/>
  </si>
  <si>
    <t>130回</t>
    <rPh sb="3" eb="4">
      <t>カイ</t>
    </rPh>
    <phoneticPr fontId="1"/>
  </si>
  <si>
    <t>131回</t>
    <rPh sb="3" eb="4">
      <t>カイ</t>
    </rPh>
    <phoneticPr fontId="1"/>
  </si>
  <si>
    <t>132回</t>
    <rPh sb="3" eb="4">
      <t>カイ</t>
    </rPh>
    <phoneticPr fontId="1"/>
  </si>
  <si>
    <t>133回</t>
    <rPh sb="3" eb="4">
      <t>カイ</t>
    </rPh>
    <phoneticPr fontId="1"/>
  </si>
  <si>
    <t>134回</t>
    <rPh sb="3" eb="4">
      <t>カイ</t>
    </rPh>
    <phoneticPr fontId="1"/>
  </si>
  <si>
    <t>135回</t>
    <rPh sb="3" eb="4">
      <t>カイ</t>
    </rPh>
    <phoneticPr fontId="1"/>
  </si>
  <si>
    <t>136回</t>
    <rPh sb="3" eb="4">
      <t>カイ</t>
    </rPh>
    <phoneticPr fontId="1"/>
  </si>
  <si>
    <t>137回</t>
    <rPh sb="3" eb="4">
      <t>カイ</t>
    </rPh>
    <phoneticPr fontId="1"/>
  </si>
  <si>
    <t>138回</t>
    <rPh sb="3" eb="4">
      <t>カイ</t>
    </rPh>
    <phoneticPr fontId="1"/>
  </si>
  <si>
    <t>139回</t>
    <rPh sb="3" eb="4">
      <t>カイ</t>
    </rPh>
    <phoneticPr fontId="1"/>
  </si>
  <si>
    <t>140回</t>
    <rPh sb="3" eb="4">
      <t>カイ</t>
    </rPh>
    <phoneticPr fontId="1"/>
  </si>
  <si>
    <t>141回</t>
    <rPh sb="3" eb="4">
      <t>カイ</t>
    </rPh>
    <phoneticPr fontId="1"/>
  </si>
  <si>
    <t>142回</t>
    <rPh sb="3" eb="4">
      <t>カイ</t>
    </rPh>
    <phoneticPr fontId="1"/>
  </si>
  <si>
    <t>143回</t>
    <rPh sb="3" eb="4">
      <t>カイ</t>
    </rPh>
    <phoneticPr fontId="1"/>
  </si>
  <si>
    <t>144回</t>
    <rPh sb="3" eb="4">
      <t>カイ</t>
    </rPh>
    <phoneticPr fontId="1"/>
  </si>
  <si>
    <t>145回</t>
    <rPh sb="3" eb="4">
      <t>カイ</t>
    </rPh>
    <phoneticPr fontId="1"/>
  </si>
  <si>
    <t>146回</t>
    <rPh sb="3" eb="4">
      <t>カイ</t>
    </rPh>
    <phoneticPr fontId="1"/>
  </si>
  <si>
    <t>147回</t>
    <rPh sb="3" eb="4">
      <t>カイ</t>
    </rPh>
    <phoneticPr fontId="1"/>
  </si>
  <si>
    <t>148回</t>
    <rPh sb="3" eb="4">
      <t>カイ</t>
    </rPh>
    <phoneticPr fontId="1"/>
  </si>
  <si>
    <t>149回</t>
    <rPh sb="3" eb="4">
      <t>カイ</t>
    </rPh>
    <phoneticPr fontId="1"/>
  </si>
  <si>
    <t>150回</t>
    <rPh sb="3" eb="4">
      <t>カイ</t>
    </rPh>
    <phoneticPr fontId="1"/>
  </si>
  <si>
    <t>西日本学生陸上競技対校選手権大会</t>
    <rPh sb="0" eb="1">
      <t>ニシ</t>
    </rPh>
    <rPh sb="1" eb="3">
      <t>ニホン</t>
    </rPh>
    <rPh sb="3" eb="5">
      <t>ガクセイ</t>
    </rPh>
    <rPh sb="5" eb="7">
      <t>リクジョウ</t>
    </rPh>
    <rPh sb="7" eb="9">
      <t>キョウギ</t>
    </rPh>
    <rPh sb="9" eb="11">
      <t>タイコウ</t>
    </rPh>
    <rPh sb="11" eb="14">
      <t>センシュケン</t>
    </rPh>
    <rPh sb="14" eb="16">
      <t>タイカイ</t>
    </rPh>
    <phoneticPr fontId="1"/>
  </si>
  <si>
    <t>九州学生陸上競技選手権大会</t>
    <rPh sb="0" eb="2">
      <t>キュウシュウ</t>
    </rPh>
    <rPh sb="2" eb="4">
      <t>ガクセイ</t>
    </rPh>
    <rPh sb="4" eb="6">
      <t>リクジョウ</t>
    </rPh>
    <rPh sb="6" eb="8">
      <t>キョウギ</t>
    </rPh>
    <rPh sb="8" eb="11">
      <t>センシュケン</t>
    </rPh>
    <rPh sb="11" eb="13">
      <t>タイカイ</t>
    </rPh>
    <phoneticPr fontId="1"/>
  </si>
  <si>
    <t>監督名　ﾌﾘｶﾞﾅ</t>
    <rPh sb="0" eb="2">
      <t>カントク</t>
    </rPh>
    <rPh sb="2" eb="3">
      <t>メイ</t>
    </rPh>
    <phoneticPr fontId="1"/>
  </si>
  <si>
    <t>申込責任者氏名　ﾌﾘｶﾞﾅ</t>
    <rPh sb="0" eb="2">
      <t>モウシコミ</t>
    </rPh>
    <rPh sb="2" eb="5">
      <t>セキニンシャ</t>
    </rPh>
    <rPh sb="5" eb="7">
      <t>シメイ</t>
    </rPh>
    <phoneticPr fontId="1"/>
  </si>
  <si>
    <t>冠名</t>
    <rPh sb="0" eb="1">
      <t>カンムリ</t>
    </rPh>
    <rPh sb="1" eb="2">
      <t>メイ</t>
    </rPh>
    <phoneticPr fontId="1"/>
  </si>
  <si>
    <t>DB</t>
    <phoneticPr fontId="1"/>
  </si>
  <si>
    <t>100m</t>
    <phoneticPr fontId="2"/>
  </si>
  <si>
    <t>00200</t>
    <phoneticPr fontId="2"/>
  </si>
  <si>
    <t>○</t>
    <phoneticPr fontId="1"/>
  </si>
  <si>
    <t>OP100m</t>
    <phoneticPr fontId="1"/>
  </si>
  <si>
    <t>002001</t>
    <phoneticPr fontId="1"/>
  </si>
  <si>
    <t>200m</t>
    <phoneticPr fontId="2"/>
  </si>
  <si>
    <t>00300</t>
    <phoneticPr fontId="2"/>
  </si>
  <si>
    <t>OP200m</t>
    <phoneticPr fontId="1"/>
  </si>
  <si>
    <t>003001</t>
    <phoneticPr fontId="1"/>
  </si>
  <si>
    <t>400m</t>
    <phoneticPr fontId="2"/>
  </si>
  <si>
    <t>00500</t>
    <phoneticPr fontId="2"/>
  </si>
  <si>
    <t>OP400m</t>
    <phoneticPr fontId="1"/>
  </si>
  <si>
    <t>005001</t>
    <phoneticPr fontId="1"/>
  </si>
  <si>
    <t>800m</t>
    <phoneticPr fontId="2"/>
  </si>
  <si>
    <t>00600</t>
    <phoneticPr fontId="2"/>
  </si>
  <si>
    <t>OP800m</t>
    <phoneticPr fontId="1"/>
  </si>
  <si>
    <t>006001</t>
    <phoneticPr fontId="1"/>
  </si>
  <si>
    <t>1500m</t>
    <phoneticPr fontId="2"/>
  </si>
  <si>
    <t>00800</t>
    <phoneticPr fontId="2"/>
  </si>
  <si>
    <t>OP1500m</t>
    <phoneticPr fontId="1"/>
  </si>
  <si>
    <t>008001</t>
    <phoneticPr fontId="1"/>
  </si>
  <si>
    <t>5000m</t>
    <phoneticPr fontId="2"/>
  </si>
  <si>
    <t>01100</t>
    <phoneticPr fontId="2"/>
  </si>
  <si>
    <t>OP5000m</t>
    <phoneticPr fontId="1"/>
  </si>
  <si>
    <t>011001</t>
    <phoneticPr fontId="1"/>
  </si>
  <si>
    <t>10000m</t>
    <phoneticPr fontId="2"/>
  </si>
  <si>
    <t>01200</t>
    <phoneticPr fontId="2"/>
  </si>
  <si>
    <t>OP10000m</t>
    <phoneticPr fontId="1"/>
  </si>
  <si>
    <t>012001</t>
    <phoneticPr fontId="1"/>
  </si>
  <si>
    <t>100mH</t>
    <phoneticPr fontId="2"/>
  </si>
  <si>
    <t>04400</t>
    <phoneticPr fontId="2"/>
  </si>
  <si>
    <t>OP100mH</t>
    <phoneticPr fontId="1"/>
  </si>
  <si>
    <t>044001</t>
    <phoneticPr fontId="1"/>
  </si>
  <si>
    <t>400mH</t>
    <phoneticPr fontId="2"/>
  </si>
  <si>
    <t>03600</t>
    <phoneticPr fontId="2"/>
  </si>
  <si>
    <t>OP400mH</t>
    <phoneticPr fontId="1"/>
  </si>
  <si>
    <t>036001</t>
    <phoneticPr fontId="1"/>
  </si>
  <si>
    <t>3000mSC</t>
    <phoneticPr fontId="2"/>
  </si>
  <si>
    <t>05400</t>
    <phoneticPr fontId="2"/>
  </si>
  <si>
    <t>OP3000mSC</t>
    <phoneticPr fontId="1"/>
  </si>
  <si>
    <t>054001</t>
    <phoneticPr fontId="1"/>
  </si>
  <si>
    <t>5000mW</t>
    <phoneticPr fontId="2"/>
  </si>
  <si>
    <t>06100</t>
    <phoneticPr fontId="2"/>
  </si>
  <si>
    <t>OP5000mW</t>
    <phoneticPr fontId="1"/>
  </si>
  <si>
    <t>061001</t>
    <phoneticPr fontId="1"/>
  </si>
  <si>
    <t>07100</t>
    <phoneticPr fontId="2"/>
  </si>
  <si>
    <t>OP走高跳</t>
    <rPh sb="2" eb="3">
      <t>ハシ</t>
    </rPh>
    <rPh sb="3" eb="4">
      <t>タカ</t>
    </rPh>
    <rPh sb="4" eb="5">
      <t>ト</t>
    </rPh>
    <phoneticPr fontId="1"/>
  </si>
  <si>
    <t>071001</t>
    <phoneticPr fontId="1"/>
  </si>
  <si>
    <t>07200</t>
    <phoneticPr fontId="2"/>
  </si>
  <si>
    <t>OP棒高跳</t>
    <rPh sb="2" eb="5">
      <t>ボウタカト</t>
    </rPh>
    <phoneticPr fontId="1"/>
  </si>
  <si>
    <t>072001</t>
    <phoneticPr fontId="1"/>
  </si>
  <si>
    <t>07300</t>
    <phoneticPr fontId="2"/>
  </si>
  <si>
    <t>三重県</t>
  </si>
  <si>
    <t>OP走幅跳</t>
    <rPh sb="2" eb="3">
      <t>ハシ</t>
    </rPh>
    <rPh sb="3" eb="5">
      <t>ハバト</t>
    </rPh>
    <phoneticPr fontId="1"/>
  </si>
  <si>
    <t>073001</t>
    <phoneticPr fontId="1"/>
  </si>
  <si>
    <t>07400</t>
    <phoneticPr fontId="2"/>
  </si>
  <si>
    <t>OP三段跳</t>
    <rPh sb="2" eb="5">
      <t>サンダント</t>
    </rPh>
    <phoneticPr fontId="1"/>
  </si>
  <si>
    <t>074001</t>
    <phoneticPr fontId="1"/>
  </si>
  <si>
    <t>08400</t>
    <phoneticPr fontId="2"/>
  </si>
  <si>
    <t>OP砲丸投</t>
    <rPh sb="2" eb="4">
      <t>ホウガン</t>
    </rPh>
    <rPh sb="4" eb="5">
      <t>ナ</t>
    </rPh>
    <phoneticPr fontId="1"/>
  </si>
  <si>
    <t>084001</t>
    <phoneticPr fontId="1"/>
  </si>
  <si>
    <t>08800</t>
    <phoneticPr fontId="2"/>
  </si>
  <si>
    <t>OP円盤投</t>
    <rPh sb="2" eb="4">
      <t>エンバン</t>
    </rPh>
    <rPh sb="4" eb="5">
      <t>ナ</t>
    </rPh>
    <phoneticPr fontId="1"/>
  </si>
  <si>
    <t>088001</t>
    <phoneticPr fontId="1"/>
  </si>
  <si>
    <t>09400</t>
    <phoneticPr fontId="2"/>
  </si>
  <si>
    <t>OPハンマー投</t>
    <rPh sb="6" eb="7">
      <t>ナ</t>
    </rPh>
    <phoneticPr fontId="1"/>
  </si>
  <si>
    <t>094001</t>
    <phoneticPr fontId="1"/>
  </si>
  <si>
    <t>09300</t>
    <phoneticPr fontId="2"/>
  </si>
  <si>
    <t>OPやり投</t>
    <rPh sb="4" eb="5">
      <t>ナ</t>
    </rPh>
    <phoneticPr fontId="1"/>
  </si>
  <si>
    <t>093001</t>
    <phoneticPr fontId="1"/>
  </si>
  <si>
    <t>七種競技</t>
    <rPh sb="0" eb="2">
      <t>ナナシュ</t>
    </rPh>
    <rPh sb="2" eb="4">
      <t>キョウギ</t>
    </rPh>
    <phoneticPr fontId="2"/>
  </si>
  <si>
    <t>20200</t>
    <phoneticPr fontId="2"/>
  </si>
  <si>
    <t>OP七種競技</t>
    <rPh sb="2" eb="4">
      <t>ナナシュ</t>
    </rPh>
    <rPh sb="4" eb="6">
      <t>キョウギ</t>
    </rPh>
    <phoneticPr fontId="1"/>
  </si>
  <si>
    <t>202001</t>
    <phoneticPr fontId="1"/>
  </si>
  <si>
    <t>長野県</t>
  </si>
  <si>
    <t>青森県</t>
  </si>
  <si>
    <t>ｸﾎﾞ ﾕﾘｶ</t>
  </si>
  <si>
    <t>福井県</t>
  </si>
  <si>
    <t>日本学生陸上競技個人選手権</t>
    <rPh sb="0" eb="2">
      <t>ニホン</t>
    </rPh>
    <rPh sb="2" eb="4">
      <t>ガクセイ</t>
    </rPh>
    <rPh sb="4" eb="6">
      <t>リクジョウ</t>
    </rPh>
    <rPh sb="6" eb="8">
      <t>キョウギ</t>
    </rPh>
    <rPh sb="8" eb="10">
      <t>コジン</t>
    </rPh>
    <rPh sb="10" eb="13">
      <t>センシュケン</t>
    </rPh>
    <phoneticPr fontId="1"/>
  </si>
  <si>
    <t>大会名設定</t>
    <rPh sb="0" eb="2">
      <t>タイカイ</t>
    </rPh>
    <rPh sb="2" eb="3">
      <t>メイ</t>
    </rPh>
    <rPh sb="3" eb="5">
      <t>セッテイ</t>
    </rPh>
    <phoneticPr fontId="1"/>
  </si>
  <si>
    <t>春イン用</t>
    <rPh sb="0" eb="1">
      <t>ハル</t>
    </rPh>
    <rPh sb="3" eb="4">
      <t>ヨウ</t>
    </rPh>
    <phoneticPr fontId="1"/>
  </si>
  <si>
    <t>福大競技会</t>
    <rPh sb="0" eb="2">
      <t>フクダイ</t>
    </rPh>
    <rPh sb="2" eb="5">
      <t>キョウギカイ</t>
    </rPh>
    <phoneticPr fontId="1"/>
  </si>
  <si>
    <t>愛知学院大学</t>
  </si>
  <si>
    <t>愛知教育大学</t>
  </si>
  <si>
    <t>愛知県立大学</t>
  </si>
  <si>
    <t>愛知工業大学</t>
  </si>
  <si>
    <t>愛知淑徳大学</t>
  </si>
  <si>
    <t>愛知東邦大学</t>
  </si>
  <si>
    <t>朝日大学</t>
  </si>
  <si>
    <t>岐阜大学</t>
  </si>
  <si>
    <t>岐阜経済大学</t>
  </si>
  <si>
    <t>岐阜工業高等専門学校</t>
  </si>
  <si>
    <t>岐阜聖徳学園大学</t>
  </si>
  <si>
    <t>岐阜薬科大学</t>
  </si>
  <si>
    <t>近畿大学工業高等専門学校</t>
  </si>
  <si>
    <t>皇學館大学</t>
  </si>
  <si>
    <t>至学館大学</t>
  </si>
  <si>
    <t>静岡大学</t>
  </si>
  <si>
    <t>静岡産業大学</t>
  </si>
  <si>
    <t>椙山女学園大学</t>
  </si>
  <si>
    <t>鈴鹿工業高等専門学校</t>
  </si>
  <si>
    <t>大同大学</t>
  </si>
  <si>
    <t>中京大学</t>
  </si>
  <si>
    <t>中京学院大学</t>
  </si>
  <si>
    <t>中部大学</t>
  </si>
  <si>
    <t>中部学院大学</t>
  </si>
  <si>
    <t>東海学園大学</t>
  </si>
  <si>
    <t>豊田工業高等専門学校</t>
  </si>
  <si>
    <t>豊橋技術科学大学</t>
  </si>
  <si>
    <t>名古屋大学</t>
  </si>
  <si>
    <t>名古屋外国語大学</t>
  </si>
  <si>
    <t>名古屋学院大学</t>
  </si>
  <si>
    <t>名古屋経済大学</t>
  </si>
  <si>
    <t>名古屋工業大学</t>
  </si>
  <si>
    <t>名古屋市立大学</t>
  </si>
  <si>
    <t>南山大学</t>
  </si>
  <si>
    <t>日本福祉大学</t>
  </si>
  <si>
    <t>浜松医科大学</t>
  </si>
  <si>
    <t>藤田保健衛生大学</t>
  </si>
  <si>
    <t>三重大学</t>
  </si>
  <si>
    <t>名城大学</t>
  </si>
  <si>
    <t>愛知大学</t>
  </si>
  <si>
    <t>愛知医科大学</t>
  </si>
  <si>
    <t>金城学院大学</t>
  </si>
  <si>
    <t>静岡県立大学</t>
  </si>
  <si>
    <t>常葉大学</t>
  </si>
  <si>
    <t>豊橋創造大学</t>
  </si>
  <si>
    <t>大学名</t>
    <rPh sb="0" eb="3">
      <t>ダイガクメイ</t>
    </rPh>
    <phoneticPr fontId="1"/>
  </si>
  <si>
    <t>ｶﾅ</t>
    <phoneticPr fontId="1"/>
  </si>
  <si>
    <t>大学コード</t>
    <rPh sb="0" eb="2">
      <t>ダイガク</t>
    </rPh>
    <phoneticPr fontId="1"/>
  </si>
  <si>
    <t>略称</t>
    <rPh sb="0" eb="2">
      <t>リャクショウ</t>
    </rPh>
    <phoneticPr fontId="1"/>
  </si>
  <si>
    <t>東海学生陸上競技秋季選手権大会</t>
  </si>
  <si>
    <t>通しNo.</t>
    <rPh sb="0" eb="1">
      <t>トオ</t>
    </rPh>
    <phoneticPr fontId="1"/>
  </si>
  <si>
    <t>5-</t>
  </si>
  <si>
    <t>期日</t>
    <rPh sb="0" eb="2">
      <t>キジツ</t>
    </rPh>
    <phoneticPr fontId="1"/>
  </si>
  <si>
    <t>登録選手</t>
    <rPh sb="0" eb="2">
      <t>トウロク</t>
    </rPh>
    <rPh sb="2" eb="4">
      <t>センシュ</t>
    </rPh>
    <phoneticPr fontId="1"/>
  </si>
  <si>
    <t>名前</t>
    <rPh sb="0" eb="2">
      <t>ナマエ</t>
    </rPh>
    <phoneticPr fontId="1"/>
  </si>
  <si>
    <t>登録陸協</t>
    <rPh sb="0" eb="2">
      <t>トウロク</t>
    </rPh>
    <rPh sb="2" eb="3">
      <t>リク</t>
    </rPh>
    <rPh sb="3" eb="4">
      <t>キョウ</t>
    </rPh>
    <phoneticPr fontId="1"/>
  </si>
  <si>
    <t>※備考：</t>
    <rPh sb="1" eb="3">
      <t>ビコウ</t>
    </rPh>
    <phoneticPr fontId="1"/>
  </si>
  <si>
    <t>No.</t>
    <phoneticPr fontId="1"/>
  </si>
  <si>
    <t>DB</t>
    <phoneticPr fontId="1"/>
  </si>
  <si>
    <t>ﾌﾘｶﾞﾅ</t>
    <phoneticPr fontId="1"/>
  </si>
  <si>
    <t>ﾌﾘｶﾞﾅ</t>
    <phoneticPr fontId="1"/>
  </si>
  <si>
    <t>N1</t>
    <phoneticPr fontId="1"/>
  </si>
  <si>
    <t>N2</t>
    <phoneticPr fontId="1"/>
  </si>
  <si>
    <t>TM</t>
    <phoneticPr fontId="1"/>
  </si>
  <si>
    <t>S1</t>
    <phoneticPr fontId="1"/>
  </si>
  <si>
    <t>S2</t>
    <phoneticPr fontId="1"/>
  </si>
  <si>
    <t>S3</t>
    <phoneticPr fontId="1"/>
  </si>
  <si>
    <t>S4</t>
    <phoneticPr fontId="1"/>
  </si>
  <si>
    <t>S5</t>
    <phoneticPr fontId="1"/>
  </si>
  <si>
    <t>S6</t>
    <phoneticPr fontId="1"/>
  </si>
  <si>
    <t>通し番号</t>
    <rPh sb="0" eb="1">
      <t>トオ</t>
    </rPh>
    <rPh sb="2" eb="4">
      <t>バンゴウ</t>
    </rPh>
    <phoneticPr fontId="1"/>
  </si>
  <si>
    <t>男子4×100mR</t>
    <rPh sb="0" eb="2">
      <t>ダンシ</t>
    </rPh>
    <phoneticPr fontId="1"/>
  </si>
  <si>
    <t>No.1</t>
    <phoneticPr fontId="1"/>
  </si>
  <si>
    <t>No.2</t>
    <phoneticPr fontId="1"/>
  </si>
  <si>
    <t>No.3</t>
    <phoneticPr fontId="1"/>
  </si>
  <si>
    <t>No.4</t>
    <phoneticPr fontId="1"/>
  </si>
  <si>
    <t>No.5</t>
    <phoneticPr fontId="1"/>
  </si>
  <si>
    <t>No.6</t>
    <phoneticPr fontId="1"/>
  </si>
  <si>
    <t>No.7</t>
    <phoneticPr fontId="1"/>
  </si>
  <si>
    <t>No.8</t>
    <phoneticPr fontId="1"/>
  </si>
  <si>
    <t>No.9</t>
    <phoneticPr fontId="1"/>
  </si>
  <si>
    <t>No.10</t>
    <phoneticPr fontId="1"/>
  </si>
  <si>
    <t>No.11</t>
    <phoneticPr fontId="1"/>
  </si>
  <si>
    <t>No.12</t>
    <phoneticPr fontId="1"/>
  </si>
  <si>
    <t>No.13</t>
    <phoneticPr fontId="1"/>
  </si>
  <si>
    <t>No.15</t>
    <phoneticPr fontId="1"/>
  </si>
  <si>
    <t>No.16</t>
    <phoneticPr fontId="1"/>
  </si>
  <si>
    <t>No.17</t>
    <phoneticPr fontId="1"/>
  </si>
  <si>
    <t>No.18</t>
    <phoneticPr fontId="1"/>
  </si>
  <si>
    <t>No.19</t>
    <phoneticPr fontId="1"/>
  </si>
  <si>
    <t>No.20</t>
    <phoneticPr fontId="1"/>
  </si>
  <si>
    <t>所属マスター</t>
    <rPh sb="0" eb="2">
      <t>ショゾク</t>
    </rPh>
    <phoneticPr fontId="1"/>
  </si>
  <si>
    <t>N3</t>
    <phoneticPr fontId="1"/>
  </si>
  <si>
    <t>KC</t>
    <phoneticPr fontId="1"/>
  </si>
  <si>
    <t>区分</t>
    <rPh sb="0" eb="2">
      <t>クブン</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</si>
  <si>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</si>
  <si>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</si>
  <si>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</si>
  <si>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</si>
  <si>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</si>
  <si>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</si>
  <si>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</si>
  <si>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</si>
  <si>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</si>
  <si>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</si>
  <si>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</si>
  <si>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</si>
  <si>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</si>
  <si>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</si>
  <si>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</si>
  <si>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</si>
  <si>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</si>
  <si>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</si>
  <si>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</si>
  <si>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</si>
  <si>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No.14</t>
    <phoneticPr fontId="1"/>
  </si>
  <si>
    <t>男子4×400mR</t>
    <rPh sb="0" eb="2">
      <t>ダンシ</t>
    </rPh>
    <phoneticPr fontId="1"/>
  </si>
  <si>
    <t>女子4×100mR</t>
    <rPh sb="0" eb="2">
      <t>ジョシ</t>
    </rPh>
    <phoneticPr fontId="1"/>
  </si>
  <si>
    <t>5-</t>
    <phoneticPr fontId="1"/>
  </si>
  <si>
    <t>女子4×400mR</t>
    <phoneticPr fontId="1"/>
  </si>
  <si>
    <t>申込責任者名</t>
    <rPh sb="0" eb="2">
      <t>モウシコミ</t>
    </rPh>
    <rPh sb="2" eb="5">
      <t>セキニンシャ</t>
    </rPh>
    <rPh sb="5" eb="6">
      <t>メイ</t>
    </rPh>
    <phoneticPr fontId="1"/>
  </si>
  <si>
    <t>(明細)</t>
    <rPh sb="1" eb="3">
      <t>メイサイ</t>
    </rPh>
    <phoneticPr fontId="1"/>
  </si>
  <si>
    <t>男子</t>
    <rPh sb="0" eb="2">
      <t>ダンシ</t>
    </rPh>
    <phoneticPr fontId="1"/>
  </si>
  <si>
    <t>×</t>
    <phoneticPr fontId="1"/>
  </si>
  <si>
    <t>リレー</t>
    <phoneticPr fontId="1"/>
  </si>
  <si>
    <t>×</t>
    <phoneticPr fontId="1"/>
  </si>
  <si>
    <t>小計</t>
    <rPh sb="0" eb="2">
      <t>ショウケイ</t>
    </rPh>
    <phoneticPr fontId="1"/>
  </si>
  <si>
    <t>女子</t>
    <rPh sb="0" eb="2">
      <t>ジョシ</t>
    </rPh>
    <phoneticPr fontId="1"/>
  </si>
  <si>
    <t>×</t>
    <phoneticPr fontId="1"/>
  </si>
  <si>
    <t>合計</t>
    <rPh sb="0" eb="2">
      <t>ゴウケイ</t>
    </rPh>
    <phoneticPr fontId="1"/>
  </si>
  <si>
    <t>振込先</t>
    <rPh sb="0" eb="2">
      <t>フリコミ</t>
    </rPh>
    <rPh sb="2" eb="3">
      <t>サキ</t>
    </rPh>
    <phoneticPr fontId="1"/>
  </si>
  <si>
    <t>領収書
貼り付け欄</t>
    <rPh sb="0" eb="3">
      <t>リョウシュウショ</t>
    </rPh>
    <rPh sb="4" eb="5">
      <t>ハ</t>
    </rPh>
    <rPh sb="6" eb="7">
      <t>ツ</t>
    </rPh>
    <rPh sb="8" eb="9">
      <t>ラン</t>
    </rPh>
    <phoneticPr fontId="1"/>
  </si>
  <si>
    <t>個人種目</t>
    <rPh sb="0" eb="2">
      <t>コジン</t>
    </rPh>
    <rPh sb="2" eb="4">
      <t>シュモク</t>
    </rPh>
    <phoneticPr fontId="1"/>
  </si>
  <si>
    <t>広告補助金</t>
    <rPh sb="0" eb="2">
      <t>コウコク</t>
    </rPh>
    <rPh sb="2" eb="5">
      <t>ホジョキン</t>
    </rPh>
    <phoneticPr fontId="1"/>
  </si>
  <si>
    <t>三菱UFJ銀行　八事支店　普通口座3351198</t>
    <rPh sb="0" eb="2">
      <t>ミツビシ</t>
    </rPh>
    <rPh sb="5" eb="7">
      <t>ギンコウ</t>
    </rPh>
    <rPh sb="8" eb="9">
      <t>ハチ</t>
    </rPh>
    <rPh sb="9" eb="10">
      <t>コト</t>
    </rPh>
    <rPh sb="10" eb="12">
      <t>シテン</t>
    </rPh>
    <rPh sb="13" eb="15">
      <t>フツウ</t>
    </rPh>
    <rPh sb="15" eb="17">
      <t>コウザ</t>
    </rPh>
    <phoneticPr fontId="1"/>
  </si>
  <si>
    <t>東海大学東海</t>
  </si>
  <si>
    <t>ｱｲﾁﾀﾞｲｶﾞｸ</t>
    <phoneticPr fontId="1"/>
  </si>
  <si>
    <t>ｱｲﾁｲｶﾀﾞｲｶﾞｸ</t>
    <phoneticPr fontId="1"/>
  </si>
  <si>
    <t>ｱｲﾁｶﾞｸｲﾝﾀﾞｲｶﾞｸ</t>
    <phoneticPr fontId="1"/>
  </si>
  <si>
    <t>ｱｲﾁｷｮｳｲｸﾀﾞｲｶﾞｸ</t>
    <phoneticPr fontId="1"/>
  </si>
  <si>
    <t>ｱｲﾁｹﾝﾘﾂﾀﾞｲｶﾞｸ</t>
    <phoneticPr fontId="1"/>
  </si>
  <si>
    <t>ｱｲﾁｺｳｷﾞｮｳﾀﾞｲｶﾞｸ</t>
    <phoneticPr fontId="1"/>
  </si>
  <si>
    <t>ｱｲﾁﾄｳﾎｳﾀﾞｲｶﾞｸ</t>
    <phoneticPr fontId="1"/>
  </si>
  <si>
    <t>ｱｻﾋﾀﾞｲｶﾞｸ</t>
    <phoneticPr fontId="1"/>
  </si>
  <si>
    <t>ｷﾞﾌﾀﾞｲｶﾞｸ</t>
    <phoneticPr fontId="1"/>
  </si>
  <si>
    <t>ｷﾞﾌｹｲｻﾞｲﾀﾞｲｶﾞｸ</t>
    <phoneticPr fontId="1"/>
  </si>
  <si>
    <t>ｱｲﾁｺｳｷﾞｮｳｺｳﾄｳｾﾝﾓﾝｶﾞｯｺｳ</t>
    <phoneticPr fontId="1"/>
  </si>
  <si>
    <t>ｷﾞﾌｼｮｳﾄｸｶﾞｸｲﾝﾀﾞｲｶﾞｸ</t>
    <phoneticPr fontId="1"/>
  </si>
  <si>
    <t>ｷﾞﾌﾔｯｶﾀﾞｲｶﾞｸ</t>
    <phoneticPr fontId="1"/>
  </si>
  <si>
    <t>ｷﾝｷﾀﾞｲｶﾞｸｺｳｷﾞｮｳｺｳﾄｳｾﾝﾓﾝｶﾞｯｺｳ</t>
    <phoneticPr fontId="1"/>
  </si>
  <si>
    <t>ｷﾝｼﾞｮｳｶﾞｸｲﾝﾀﾞｲｶﾞｸ</t>
    <phoneticPr fontId="1"/>
  </si>
  <si>
    <t>ｺｳｶﾞｯｶﾝﾀﾞｲｶﾞｸ</t>
    <phoneticPr fontId="1"/>
  </si>
  <si>
    <t>ｼｶﾞｯｶﾝﾀﾞｲｶﾞｸ</t>
    <phoneticPr fontId="1"/>
  </si>
  <si>
    <t>ｱｲﾁｼｭｸﾄｸﾀﾞｲｶﾞｸ</t>
    <phoneticPr fontId="1"/>
  </si>
  <si>
    <t>ﾅｺﾞﾔｼﾘﾂﾀﾞｲｶﾞｸ</t>
    <phoneticPr fontId="1"/>
  </si>
  <si>
    <t>ﾅﾝｻﾞﾝﾀﾞｲｶﾞｸ</t>
    <phoneticPr fontId="1"/>
  </si>
  <si>
    <t>ﾆﾎﾝﾌｸｼﾀﾞｲｶﾞｸ</t>
    <phoneticPr fontId="1"/>
  </si>
  <si>
    <t>ｼｽﾞｵｶﾀﾞｲｶﾞｸ</t>
    <phoneticPr fontId="1"/>
  </si>
  <si>
    <t>ｼｽﾞｵｶｹﾝﾘﾂﾀﾞｲｶﾞｸ</t>
    <phoneticPr fontId="1"/>
  </si>
  <si>
    <t>ｼｽﾞｵｶｻﾝｷﾞｮｳﾀﾞｲｶﾞｸ</t>
    <phoneticPr fontId="1"/>
  </si>
  <si>
    <t>ｽｷﾞﾔﾏｼﾞｮｶﾞｸｴﾝﾀﾞｲｶﾞｸ</t>
    <phoneticPr fontId="1"/>
  </si>
  <si>
    <t>ｽｽﾞｶｺｳｷﾞｮｳｺｳﾄｳｾﾝﾓﾝｶﾞｯｺｳ</t>
    <phoneticPr fontId="1"/>
  </si>
  <si>
    <t>ﾀﾞｲﾄﾞｳﾀﾞｲｶﾞｸ</t>
    <phoneticPr fontId="1"/>
  </si>
  <si>
    <t>ﾁｭｳｷｮｳﾀﾞｲｶﾞｸ</t>
    <phoneticPr fontId="1"/>
  </si>
  <si>
    <t>ﾁｭｳｷｮｳｶﾞｸｲﾝﾀﾞｲｶﾞｸ</t>
    <phoneticPr fontId="1"/>
  </si>
  <si>
    <t>ﾁｭｳﾌﾞｶﾞｸｲﾝﾀﾞｲｶﾞｸ</t>
    <phoneticPr fontId="1"/>
  </si>
  <si>
    <t>ﾁｭｳﾌﾞﾀﾞｲｶﾞｸ</t>
    <phoneticPr fontId="1"/>
  </si>
  <si>
    <t>ﾄｳｶｲｶﾞｸｴﾝﾀﾞｲｶﾞｸ</t>
    <phoneticPr fontId="1"/>
  </si>
  <si>
    <t>ﾄｳｶｲﾀﾞｲﾄｳｶｲ</t>
    <phoneticPr fontId="1"/>
  </si>
  <si>
    <t>ﾄｺﾊﾀﾞｲｶﾞｸ</t>
    <phoneticPr fontId="1"/>
  </si>
  <si>
    <t>ﾄﾖﾀｺｳｷﾞｮｳｺｳﾄｳｾﾝﾓﾝｶﾞｯｺｳ</t>
    <phoneticPr fontId="1"/>
  </si>
  <si>
    <t>ﾄﾖﾊｼｷﾞｼﾞｭﾂｶｶﾞｸﾀﾞｲｶﾞｸ</t>
    <phoneticPr fontId="1"/>
  </si>
  <si>
    <t>ﾄﾖﾊｼｿｳｿﾞｳﾀﾞｲｶﾞｸ</t>
    <phoneticPr fontId="1"/>
  </si>
  <si>
    <t>ﾅｺﾞﾔﾀﾞｲｶﾞｸ</t>
    <phoneticPr fontId="1"/>
  </si>
  <si>
    <t>ﾅｺﾞﾔｶﾞｲｺｸｺﾞﾀﾞｲｶﾞｸ</t>
    <phoneticPr fontId="1"/>
  </si>
  <si>
    <t>ﾅｺﾞﾔｶﾞｸｲﾝﾀﾞｲｶﾞｸ</t>
    <phoneticPr fontId="1"/>
  </si>
  <si>
    <t>ﾅｺﾞﾔｹｲｻﾞｲﾀﾞｲｶﾞｸ</t>
    <phoneticPr fontId="1"/>
  </si>
  <si>
    <t>ﾅｺﾞﾔｺｳｷﾞｮｳﾀﾞｲｶﾞｸ</t>
    <phoneticPr fontId="1"/>
  </si>
  <si>
    <t>ﾊﾏﾏﾂｲｶﾀﾞｲｶﾞｸｳ</t>
    <phoneticPr fontId="1"/>
  </si>
  <si>
    <t>ﾌｼﾞﾀﾎｹﾝｴｲｾｲﾀﾞｲｶﾞｸ</t>
    <phoneticPr fontId="1"/>
  </si>
  <si>
    <t>ﾐｴﾀﾞｲｶﾞｸ</t>
    <phoneticPr fontId="1"/>
  </si>
  <si>
    <t>ﾒｲｼﾞｮｳﾀﾞｲｶﾞｸ</t>
    <phoneticPr fontId="1"/>
  </si>
  <si>
    <t>愛知大</t>
  </si>
  <si>
    <t>愛知医科大</t>
  </si>
  <si>
    <t>愛知学院大</t>
  </si>
  <si>
    <t>愛知教育大</t>
  </si>
  <si>
    <t>愛知県立大</t>
  </si>
  <si>
    <t>愛知工業大</t>
  </si>
  <si>
    <t>愛知淑徳大</t>
  </si>
  <si>
    <t>愛知東邦大</t>
  </si>
  <si>
    <t>朝日大</t>
  </si>
  <si>
    <t>岐阜大</t>
  </si>
  <si>
    <t>岐阜経済大</t>
  </si>
  <si>
    <t>岐阜高専</t>
  </si>
  <si>
    <t>岐阜薬科大</t>
  </si>
  <si>
    <t>近大高専</t>
  </si>
  <si>
    <t>金城学院大</t>
  </si>
  <si>
    <t>皇學館大</t>
  </si>
  <si>
    <t>至学館大</t>
  </si>
  <si>
    <t>静岡大</t>
  </si>
  <si>
    <t>静岡県立大</t>
  </si>
  <si>
    <t>静岡産業大</t>
  </si>
  <si>
    <t>椙山女学園大</t>
  </si>
  <si>
    <t>鈴鹿高専</t>
  </si>
  <si>
    <t>大同大</t>
  </si>
  <si>
    <t>中京大</t>
  </si>
  <si>
    <t>中京学院大</t>
  </si>
  <si>
    <t>中部大</t>
  </si>
  <si>
    <t>中部学院大</t>
  </si>
  <si>
    <t>東海学園大</t>
  </si>
  <si>
    <t>東海大東海</t>
  </si>
  <si>
    <t>常葉大</t>
  </si>
  <si>
    <t>豊田高専</t>
  </si>
  <si>
    <t>豊橋技科大</t>
  </si>
  <si>
    <t>豊橋創造大</t>
  </si>
  <si>
    <t>名古屋大</t>
  </si>
  <si>
    <t>名古屋学院大</t>
  </si>
  <si>
    <t>名古屋経済大</t>
  </si>
  <si>
    <t>名古屋工業大</t>
  </si>
  <si>
    <t>名古屋市立大</t>
  </si>
  <si>
    <t>南山大</t>
  </si>
  <si>
    <t>日本福祉大</t>
  </si>
  <si>
    <t>浜松医科大</t>
  </si>
  <si>
    <t>三重大</t>
  </si>
  <si>
    <t>名城大</t>
  </si>
  <si>
    <t>必要</t>
    <rPh sb="0" eb="2">
      <t>ヒツヨウ</t>
    </rPh>
    <phoneticPr fontId="1"/>
  </si>
  <si>
    <t>不必要</t>
    <rPh sb="0" eb="3">
      <t>フヒツヨウ</t>
    </rPh>
    <phoneticPr fontId="1"/>
  </si>
  <si>
    <t>実人数</t>
    <rPh sb="0" eb="1">
      <t>ジツ</t>
    </rPh>
    <rPh sb="1" eb="3">
      <t>ニンズウ</t>
    </rPh>
    <phoneticPr fontId="1"/>
  </si>
  <si>
    <t>岐阜県</t>
  </si>
  <si>
    <t>富山県</t>
  </si>
  <si>
    <t>山形県</t>
  </si>
  <si>
    <t>千葉県</t>
  </si>
  <si>
    <t>栃木県</t>
  </si>
  <si>
    <t>丸山　夏美</t>
  </si>
  <si>
    <t>ﾏﾙﾔﾏ ﾅﾂﾐ</t>
  </si>
  <si>
    <t>梅田　順子</t>
  </si>
  <si>
    <t>ｳﾒﾀﾞ ｼﾞｭﾝｺ</t>
  </si>
  <si>
    <t>奥野　春菜</t>
  </si>
  <si>
    <t>ｵｸﾉ ﾊﾙﾅ</t>
  </si>
  <si>
    <t>加藤　桃佳</t>
  </si>
  <si>
    <t>ｶﾄｳ ﾓﾓｶ</t>
  </si>
  <si>
    <t>権藤　菜津</t>
  </si>
  <si>
    <t>ｺﾞﾝﾄﾞｳ ﾅﾂ</t>
  </si>
  <si>
    <t>中嶋　友里彩</t>
  </si>
  <si>
    <t>ﾅｶｼﾞﾏ ﾕﾘｱ</t>
  </si>
  <si>
    <t>中山　怜佳</t>
  </si>
  <si>
    <t>ﾅｶﾔﾏ ﾚｲｶ</t>
  </si>
  <si>
    <t>野村　真由</t>
  </si>
  <si>
    <t>ﾉﾑﾗ ﾏﾕ</t>
  </si>
  <si>
    <t>鈴木　萌</t>
  </si>
  <si>
    <t>ｽｽﾞｷ ﾓｴ</t>
  </si>
  <si>
    <t>沖　佳織</t>
  </si>
  <si>
    <t>ｵｷ ｶｵﾘ</t>
  </si>
  <si>
    <t>中村　文香</t>
  </si>
  <si>
    <t>ﾅｶﾑﾗ ｱﾔｶ</t>
  </si>
  <si>
    <t>鈴木　佑佳</t>
  </si>
  <si>
    <t>ｽｽﾞｷ ﾕｳｶ</t>
  </si>
  <si>
    <t>吉川　侑希</t>
  </si>
  <si>
    <t>ﾖｼｶﾜ ﾕｳｷ</t>
  </si>
  <si>
    <t>石川　加奈子</t>
  </si>
  <si>
    <t>ｲｼｶﾜ ｶﾅｺ</t>
  </si>
  <si>
    <t>浅井　茅子</t>
  </si>
  <si>
    <t>ｱｻｲ ｶﾔｺ</t>
  </si>
  <si>
    <t>北野　有紀</t>
  </si>
  <si>
    <t>ｷﾀﾉ ﾕｳｷ</t>
  </si>
  <si>
    <t>河野　遥</t>
  </si>
  <si>
    <t>ｺｳﾉ ﾊﾙｶ</t>
  </si>
  <si>
    <t>村田　茉由</t>
  </si>
  <si>
    <t>ﾑﾗﾀ ﾏﾕ</t>
  </si>
  <si>
    <t>冨澤　優希</t>
  </si>
  <si>
    <t>ﾄﾐｻﾞﾜ ﾕｳｷ</t>
  </si>
  <si>
    <t>鷲見　咲江</t>
  </si>
  <si>
    <t>ｽﾐ ｻｷｴ</t>
  </si>
  <si>
    <t>森田　琴乃</t>
  </si>
  <si>
    <t>ﾓﾘﾀ ｺﾄﾉ</t>
  </si>
  <si>
    <t>大松　由季</t>
  </si>
  <si>
    <t>ｵｵﾏﾂ ﾕｷ</t>
  </si>
  <si>
    <t>小林　紗矢香</t>
  </si>
  <si>
    <t>ｺﾊﾞﾔｼ ｻﾔｶ</t>
  </si>
  <si>
    <t>早瀬　名那</t>
  </si>
  <si>
    <t>ﾊﾔｾ ﾅﾅ</t>
  </si>
  <si>
    <t>佐野　栞那</t>
  </si>
  <si>
    <t>ｻﾉ ｶﾝﾅ</t>
  </si>
  <si>
    <t>才記　知夏</t>
  </si>
  <si>
    <t>ｻｲｷ ﾁﾅﾂ</t>
  </si>
  <si>
    <t>板垣　潤</t>
  </si>
  <si>
    <t>ｲﾀｶﾞｷ ﾒｸﾞﾐ</t>
  </si>
  <si>
    <t>大西　裕子</t>
  </si>
  <si>
    <t>ｵｵﾆｼ ﾕｳｺ</t>
  </si>
  <si>
    <t>小山　琴海</t>
  </si>
  <si>
    <t>ｺﾔﾏ ｺﾄﾐ</t>
  </si>
  <si>
    <t>佐々木　里穂</t>
  </si>
  <si>
    <t>ｻｻｷ ﾘﾎ</t>
  </si>
  <si>
    <t>水谷　桂子</t>
  </si>
  <si>
    <t>ﾐｽﾞﾀﾆ ｹｲｺ</t>
  </si>
  <si>
    <t>山本　里都</t>
  </si>
  <si>
    <t>ﾔﾏﾓﾄ ﾘﾄ</t>
  </si>
  <si>
    <t>渡邊　楓</t>
  </si>
  <si>
    <t>ﾜﾀﾅﾍﾞ ｶｴﾃﾞ</t>
  </si>
  <si>
    <t>佐分利　真由</t>
  </si>
  <si>
    <t>ｻﾌﾞﾘ ﾏﾕ</t>
  </si>
  <si>
    <t>河島　奈津美</t>
  </si>
  <si>
    <t>ｶﾜｼﾏ ﾅﾂﾐ</t>
  </si>
  <si>
    <t>澤田　千裕</t>
  </si>
  <si>
    <t>ｻﾜﾀﾞ ﾁﾋﾛ</t>
  </si>
  <si>
    <t>福岡　菜々</t>
  </si>
  <si>
    <t>ﾌｸｵｶ ﾅﾅ</t>
  </si>
  <si>
    <t>後藤　千穂</t>
  </si>
  <si>
    <t>ｺﾞﾄｳ ﾁﾎ</t>
  </si>
  <si>
    <t>古賀　真由美</t>
  </si>
  <si>
    <t>ｺｶﾞ ﾏﾕﾐ</t>
  </si>
  <si>
    <t>山崎　恵里佳</t>
  </si>
  <si>
    <t>ﾔﾏｻﾞｷ ｴﾘｶ</t>
  </si>
  <si>
    <t>角谷　実咲歩</t>
  </si>
  <si>
    <t>ｶｸﾀﾆ ﾐｻﾎ</t>
  </si>
  <si>
    <t>角前　智子</t>
  </si>
  <si>
    <t>ｶﾄﾞﾏｴ ｻﾄｺ</t>
  </si>
  <si>
    <t>野間　愛加</t>
  </si>
  <si>
    <t>ﾉﾏ ｱｲｶ</t>
  </si>
  <si>
    <t>河邊　真知子</t>
  </si>
  <si>
    <t>ｶﾜﾍﾞ ﾏﾁｺ</t>
  </si>
  <si>
    <t>三輪　奈津美</t>
  </si>
  <si>
    <t>ﾐﾜ ﾅﾂﾐ</t>
  </si>
  <si>
    <t>山下　紋奈</t>
  </si>
  <si>
    <t>ﾔﾏｼﾀ ｱﾔﾅ</t>
  </si>
  <si>
    <t>杉山　真由</t>
  </si>
  <si>
    <t>ｽｷﾞﾔﾏ ﾏﾕ</t>
  </si>
  <si>
    <t>深澤　花香</t>
  </si>
  <si>
    <t>ﾌｶｻﾞﾜ ﾊﾙｶ</t>
  </si>
  <si>
    <t>ﾔﾏｻﾞｷ ｱﾔｶ</t>
  </si>
  <si>
    <t>戸松　美緒</t>
  </si>
  <si>
    <t>ﾄﾏﾂ ﾐｵ</t>
  </si>
  <si>
    <t>ｲﾄｳ ｻｷ</t>
  </si>
  <si>
    <t>伊達　愛美</t>
  </si>
  <si>
    <t>ﾀﾞﾃ ﾏﾅﾐ</t>
  </si>
  <si>
    <t>杉山　美貴</t>
  </si>
  <si>
    <t>ｽｷﾞﾔﾏ ﾐｷ</t>
  </si>
  <si>
    <t>建部　カオリ</t>
  </si>
  <si>
    <t>ﾀﾃﾍﾞ ｶｵﾘ</t>
  </si>
  <si>
    <t>手嶋　風理</t>
  </si>
  <si>
    <t>ﾃｼﾏ ﾌﾜﾘ</t>
  </si>
  <si>
    <t>丹羽　愛利彩</t>
  </si>
  <si>
    <t>ﾆﾜ ｱﾘｻ</t>
  </si>
  <si>
    <t>村上　香菜子</t>
  </si>
  <si>
    <t>ﾑﾗｶﾐ ｶﾅｺ</t>
  </si>
  <si>
    <t>久保　百合香</t>
  </si>
  <si>
    <t>竹嶋　央后</t>
  </si>
  <si>
    <t>ﾀｹｼﾏ ｴﾐ</t>
  </si>
  <si>
    <t>冨松　侑乃</t>
  </si>
  <si>
    <t>ﾄﾐﾏﾂ ﾕﾉ</t>
  </si>
  <si>
    <t>林　綾香</t>
  </si>
  <si>
    <t>ﾊﾔｼ ｱﾔｶ</t>
  </si>
  <si>
    <t>三潟　帆乃美</t>
  </si>
  <si>
    <t>ﾐｶﾀ ﾎﾉﾐ</t>
  </si>
  <si>
    <t>吉田　英里子</t>
  </si>
  <si>
    <t>ﾖｼﾀﾞ ｴﾘｺ</t>
  </si>
  <si>
    <t>石原　薫子</t>
  </si>
  <si>
    <t>ｲｼﾊﾗ ｶｵﾙｺ</t>
  </si>
  <si>
    <t>原　奈津美</t>
  </si>
  <si>
    <t>ﾊﾗ ﾅﾂﾐ</t>
  </si>
  <si>
    <t>宗包　麻里菜</t>
  </si>
  <si>
    <t>ﾑﾈｶﾈ ﾏﾘﾅ</t>
  </si>
  <si>
    <t>山田　梨央</t>
  </si>
  <si>
    <t>ﾔﾏﾀﾞ ﾘｵ</t>
  </si>
  <si>
    <t>池田　梨紗</t>
  </si>
  <si>
    <t>ｲｹﾀﾞ ﾘｻ</t>
  </si>
  <si>
    <t>田口　優</t>
  </si>
  <si>
    <t>ﾀｸﾞﾁ ﾕｳ</t>
  </si>
  <si>
    <t>田中　麻友</t>
  </si>
  <si>
    <t>ﾀﾅｶ ﾏﾕ</t>
  </si>
  <si>
    <t>安田　昌代</t>
  </si>
  <si>
    <t>ﾔｽﾀﾞ ﾏｻﾖ</t>
  </si>
  <si>
    <t>佐藤　有沙</t>
  </si>
  <si>
    <t>ｻﾄｳ ｱﾘｻ</t>
  </si>
  <si>
    <t>山本　麻湖</t>
  </si>
  <si>
    <t>ﾔﾏﾓﾄ ﾏｺ</t>
  </si>
  <si>
    <t>ｲﾄｳ ﾐｸ</t>
  </si>
  <si>
    <t>縣　実里</t>
  </si>
  <si>
    <t>ｱｶﾞﾀ ﾐｻﾄ</t>
  </si>
  <si>
    <t>伊藤　瑛里</t>
  </si>
  <si>
    <t>ｲﾄｳ ｴﾘ</t>
  </si>
  <si>
    <t>伊藤　菜々</t>
  </si>
  <si>
    <t>ｲﾄｳ ﾅﾅ</t>
  </si>
  <si>
    <t>梅田　真緒</t>
  </si>
  <si>
    <t>ｳﾒﾀﾞ ﾏｵ</t>
  </si>
  <si>
    <t>大平　千夏</t>
  </si>
  <si>
    <t>ｵｵﾋﾗ ﾁﾅﾂ</t>
  </si>
  <si>
    <t>河口　朋美</t>
  </si>
  <si>
    <t>ｶﾜｸﾞﾁ ﾄﾓﾐ</t>
  </si>
  <si>
    <t>木下　紗由美</t>
  </si>
  <si>
    <t>ｷﾉｼﾀ ｻﾕﾐ</t>
  </si>
  <si>
    <t>塩澤　華奈</t>
  </si>
  <si>
    <t>ｼｵｻﾞﾜ ｶﾅ</t>
  </si>
  <si>
    <t>干場　愛花</t>
  </si>
  <si>
    <t>ﾎｼﾊﾞ ｱｲｶ</t>
  </si>
  <si>
    <t>溝口　芙月</t>
  </si>
  <si>
    <t>ﾐｿﾞｸﾞﾁ ﾌﾂﾞｷ</t>
  </si>
  <si>
    <t>彦坂　優佳里</t>
  </si>
  <si>
    <t>ﾋｺｻｶ ﾕｶﾘ</t>
  </si>
  <si>
    <t>福永　夏澄</t>
  </si>
  <si>
    <t>ﾌｸﾅｶﾞ ｶｽﾐ</t>
  </si>
  <si>
    <t>奥山　遥</t>
  </si>
  <si>
    <t>ｵｸﾔﾏ ﾊﾙｶ</t>
  </si>
  <si>
    <t>松本　華澄</t>
  </si>
  <si>
    <t>ﾏﾂﾓﾄ ｶｽﾐ</t>
  </si>
  <si>
    <t>小笠原　香苗</t>
  </si>
  <si>
    <t>ｵｶﾞｻﾜﾗ ｶﾅｴ</t>
  </si>
  <si>
    <t>熊谷　エミリ</t>
  </si>
  <si>
    <t>ｸﾏｶﾞｲ ｴﾐﾘ</t>
  </si>
  <si>
    <t>森田　侑実重</t>
  </si>
  <si>
    <t>ﾓﾘﾀ ﾕﾐｴ</t>
  </si>
  <si>
    <t>大西　美佐歩</t>
  </si>
  <si>
    <t>ｵｵﾆｼ ﾐｻﾎ</t>
  </si>
  <si>
    <t>大平　紗矢香</t>
  </si>
  <si>
    <t>ｵｵﾋﾗ ｻﾔｶ</t>
  </si>
  <si>
    <t>岡　愛美</t>
  </si>
  <si>
    <t>ｵｶ ﾅﾙﾐ</t>
  </si>
  <si>
    <t>河内　慶子</t>
  </si>
  <si>
    <t>ｶﾜﾁ ｹｲｺ</t>
  </si>
  <si>
    <t>成田　明日香</t>
  </si>
  <si>
    <t>ﾅﾘﾀ ｱｽｶ</t>
  </si>
  <si>
    <t>山下　奈央</t>
  </si>
  <si>
    <t>ﾔﾏｼﾀ ﾅｵ</t>
  </si>
  <si>
    <t>山田　みのり</t>
  </si>
  <si>
    <t>ﾔﾏﾀﾞ ﾐﾉﾘ</t>
  </si>
  <si>
    <t>赤坂　よもぎ</t>
  </si>
  <si>
    <t>ｱｶｻｶ ﾖﾓｷﾞ</t>
  </si>
  <si>
    <t>塚中　彩海</t>
  </si>
  <si>
    <t>ﾂｶﾅｶ ｱﾔﾐ</t>
  </si>
  <si>
    <t>名倉　華子</t>
  </si>
  <si>
    <t>ﾅｸﾞﾗ ﾊﾅｺ</t>
  </si>
  <si>
    <t>成瀬　真希</t>
  </si>
  <si>
    <t>ﾅﾙｾ ﾏｷ</t>
  </si>
  <si>
    <t>青木　和</t>
  </si>
  <si>
    <t>ｱｵｷ ﾉﾄﾞｶ</t>
  </si>
  <si>
    <t>早乙女　晴香</t>
  </si>
  <si>
    <t>ｻｵﾄﾒ ﾊﾙｶ</t>
  </si>
  <si>
    <t>玉城　かんな</t>
  </si>
  <si>
    <t>ﾀﾏｷ ｶﾝﾅ</t>
  </si>
  <si>
    <t>松浦　佳南</t>
  </si>
  <si>
    <t>ﾏﾂｳﾗ ｶﾅ</t>
  </si>
  <si>
    <t>和田　朝花</t>
  </si>
  <si>
    <t>ﾜﾀﾞ ｱｻｶ</t>
  </si>
  <si>
    <t>深水　梨保</t>
  </si>
  <si>
    <t>和田　菜摘</t>
  </si>
  <si>
    <t>村上　純香</t>
  </si>
  <si>
    <t>ﾑﾗｶﾐ ｷﾖｶ</t>
  </si>
  <si>
    <t>清水　冴枝</t>
  </si>
  <si>
    <t>ｼﾐｽﾞ ｻｴ</t>
  </si>
  <si>
    <t>橘　花佳</t>
  </si>
  <si>
    <t>ﾀﾁﾊﾞﾅ ﾊﾙｶ</t>
  </si>
  <si>
    <t>富安　紗千</t>
  </si>
  <si>
    <t>ﾄﾐﾔｽ ｻﾁ</t>
  </si>
  <si>
    <t>藤川　遥</t>
  </si>
  <si>
    <t>ﾌｼﾞｶﾜ ﾊﾙｶ</t>
  </si>
  <si>
    <t>遠藤　詩歩</t>
  </si>
  <si>
    <t>ｴﾝﾄﾞｳ ｼﾎ</t>
  </si>
  <si>
    <t>佐藤　朋子</t>
  </si>
  <si>
    <t>ｻﾄｳ ﾄﾓｺ</t>
  </si>
  <si>
    <t>十河　百</t>
  </si>
  <si>
    <t>ｿｺﾞｳ ﾓﾓ</t>
  </si>
  <si>
    <t>安田　汀</t>
  </si>
  <si>
    <t>ﾔｽﾀﾞ ﾅｷﾞｻ</t>
  </si>
  <si>
    <t>渡辺　美夏</t>
  </si>
  <si>
    <t>ﾜﾀﾅﾍﾞ ﾐｶ</t>
  </si>
  <si>
    <t>坂　実咲</t>
  </si>
  <si>
    <t>ｻｶ ﾐｻｷ</t>
  </si>
  <si>
    <t>山添　玲央菜</t>
  </si>
  <si>
    <t>ﾔﾏｿﾞｴ ﾚｵﾅ</t>
  </si>
  <si>
    <t>朝日　美帆</t>
  </si>
  <si>
    <t>ｱｻﾋ ﾐﾎ</t>
  </si>
  <si>
    <t>大蔵　伊織</t>
  </si>
  <si>
    <t>ｵｵｸﾗ ｲｵﾘ</t>
  </si>
  <si>
    <t>楠　英恵</t>
  </si>
  <si>
    <t>ｸｽﾉｷ ﾊﾅｴ</t>
  </si>
  <si>
    <t>竹内　朱里</t>
  </si>
  <si>
    <t>ﾀｹｳﾁ ｱｶﾘ</t>
  </si>
  <si>
    <t>舘林　都美</t>
  </si>
  <si>
    <t>ﾀﾃﾊﾞﾔｼ ｲｸﾐ</t>
  </si>
  <si>
    <t>夏目　沙奈</t>
  </si>
  <si>
    <t>ﾅﾂﾒ ｻﾅ</t>
  </si>
  <si>
    <t>藤原　涼花</t>
  </si>
  <si>
    <t>ﾌｼﾞﾜﾗ ｽｽﾞｶ</t>
  </si>
  <si>
    <t>槇田　恵</t>
  </si>
  <si>
    <t>ﾏｷﾀ ﾒｸﾞﾐ</t>
  </si>
  <si>
    <t>水野　杏香</t>
  </si>
  <si>
    <t>ﾐｽﾞﾉ ｷｮｳｶ</t>
  </si>
  <si>
    <t>渡辺　優衣</t>
  </si>
  <si>
    <t>ﾜﾀﾅﾍﾞ ﾕｲ</t>
  </si>
  <si>
    <t>寺阪　祐紀</t>
  </si>
  <si>
    <t>ﾃﾗｻｶ ﾕｷ</t>
  </si>
  <si>
    <t>河西　いづみ</t>
  </si>
  <si>
    <t>ｶｻｲ ｲﾂﾞﾐ</t>
  </si>
  <si>
    <t>伊藤　妃芽香</t>
  </si>
  <si>
    <t>ｲﾄｳ ﾋﾒｶ</t>
  </si>
  <si>
    <t>今泉　友里</t>
  </si>
  <si>
    <t>ｲﾏｲｽﾞﾐ ﾕﾘ</t>
  </si>
  <si>
    <t>古澤　彩果</t>
  </si>
  <si>
    <t>ﾌﾙｻﾞﾜ ｱﾔｶ</t>
  </si>
  <si>
    <t>水谷　百花</t>
  </si>
  <si>
    <t>ﾐｽﾞﾀﾆ ﾓﾓｶ</t>
  </si>
  <si>
    <t>石原　里紗</t>
  </si>
  <si>
    <t>ｲｼﾊﾗ ﾘｻ</t>
  </si>
  <si>
    <t>梶　涼夏</t>
  </si>
  <si>
    <t>ｶｼﾞ ｽｽﾞｶ</t>
  </si>
  <si>
    <t>金井　葵</t>
  </si>
  <si>
    <t>ｶﾅｲ ｱｵｲ</t>
  </si>
  <si>
    <t>佐藤　愛</t>
  </si>
  <si>
    <t>ｻﾄｳ ｱｲ</t>
  </si>
  <si>
    <t>牧　亜香里</t>
  </si>
  <si>
    <t>ﾏｷ ｱｶﾘ</t>
  </si>
  <si>
    <t>齊木　杏祐華</t>
  </si>
  <si>
    <t>ｻｲｷ ｱﾕｶ</t>
  </si>
  <si>
    <t>ｻｶｷﾊﾞﾗ ﾐｻ</t>
  </si>
  <si>
    <t>園田　世玲奈</t>
  </si>
  <si>
    <t>ｿﾉﾀﾞ ｾﾚﾅ</t>
  </si>
  <si>
    <t>大久保　祥子</t>
  </si>
  <si>
    <t>ｵｵｸﾎﾞ ｼｮｳｺ</t>
  </si>
  <si>
    <t>所　杏子</t>
  </si>
  <si>
    <t>ﾄｺﾛ ｷｮｳｺ</t>
  </si>
  <si>
    <t>伊藤　優希</t>
  </si>
  <si>
    <t>ｲﾄｳ ﾕｳｷ</t>
  </si>
  <si>
    <t>五藤　怜奈</t>
  </si>
  <si>
    <t>ｺﾞﾄｳ ﾚﾅ</t>
  </si>
  <si>
    <t>中野　恵</t>
  </si>
  <si>
    <t>ﾅｶﾉ ﾒｸﾞﾐ</t>
  </si>
  <si>
    <t>岸野　友美</t>
  </si>
  <si>
    <t>ｷｼﾉ ﾄﾓﾐ</t>
  </si>
  <si>
    <t>小林　ちひろ</t>
  </si>
  <si>
    <t>ｺﾊﾞﾔｼ ﾁﾋﾛ</t>
  </si>
  <si>
    <t>鈴木　杏実</t>
  </si>
  <si>
    <t>ｽｽﾞｷ ｱﾐ</t>
  </si>
  <si>
    <t>武田　夏美</t>
  </si>
  <si>
    <t>ﾀｹﾀﾞ ﾅﾂﾐ</t>
  </si>
  <si>
    <t>三田　花苗</t>
  </si>
  <si>
    <t>ﾐﾀ ｶﾅｴ</t>
  </si>
  <si>
    <t>ﾓﾘ ｸﾙﾐ</t>
  </si>
  <si>
    <t>ﾀｶﾓﾘ ﾎﾅﾐ</t>
  </si>
  <si>
    <t>渡辺　亜美</t>
  </si>
  <si>
    <t>ﾜﾀﾅﾍﾞ ｱﾐ</t>
  </si>
  <si>
    <t>三橋　舞子</t>
  </si>
  <si>
    <t>ﾐﾂﾊｼ ﾏｲｺ</t>
  </si>
  <si>
    <t>千賀　有季乃</t>
  </si>
  <si>
    <t>ｾﾝｶﾞ ﾕｷﾉ</t>
  </si>
  <si>
    <t>小林　愛実</t>
  </si>
  <si>
    <t>ｺﾊﾞﾔｼ ｱﾐ</t>
  </si>
  <si>
    <t>中島　亜衣</t>
  </si>
  <si>
    <t>ﾅｶｼﾏ ｱｲ</t>
  </si>
  <si>
    <t>稲葉　水保</t>
  </si>
  <si>
    <t>ｲﾅﾊﾞ ﾐﾎ</t>
  </si>
  <si>
    <t>早川　優花</t>
  </si>
  <si>
    <t>ﾊﾔｶﾜ ﾕｳｶ</t>
  </si>
  <si>
    <t>中村　彩花</t>
  </si>
  <si>
    <t>五島　汐梨</t>
  </si>
  <si>
    <t>ｺﾞｼﾏ ｼｵﾘ</t>
  </si>
  <si>
    <t>木村　夏佳</t>
  </si>
  <si>
    <t>ｷﾑﾗ ﾅﾂｶ</t>
  </si>
  <si>
    <t>山口　未夢</t>
  </si>
  <si>
    <t>ﾔﾏｸﾞﾁ ﾐﾕ</t>
  </si>
  <si>
    <t>ﾔﾏﾓﾄ ｶﾝﾅ</t>
  </si>
  <si>
    <t>内山　はるな</t>
  </si>
  <si>
    <t>ｳﾁﾔﾏ ﾊﾙﾅ</t>
  </si>
  <si>
    <t>松永　茉里香</t>
  </si>
  <si>
    <t>ﾏﾂﾅｶﾞ ﾏﾘｶ</t>
  </si>
  <si>
    <t>水野　萌果</t>
  </si>
  <si>
    <t>ﾐｽﾞﾉ ﾓｶ</t>
  </si>
  <si>
    <t>那須野　実穂</t>
  </si>
  <si>
    <t>ﾅｽﾉ ﾐﾎ</t>
  </si>
  <si>
    <t>安藤　もも</t>
  </si>
  <si>
    <t>ｱﾝﾄﾞｳ ﾓﾓ</t>
  </si>
  <si>
    <t>岩川　奈々萌</t>
  </si>
  <si>
    <t>ｲﾜｶﾜ ﾅﾅﾎ</t>
  </si>
  <si>
    <t>金子　春菜</t>
  </si>
  <si>
    <t>ｶﾈｺ ﾊﾙﾅ</t>
  </si>
  <si>
    <t>島田　菜央</t>
  </si>
  <si>
    <t>ｼﾏﾀﾞ ﾅｵ</t>
  </si>
  <si>
    <t>白井　真美</t>
  </si>
  <si>
    <t>ｼﾗｲ ﾏﾐ</t>
  </si>
  <si>
    <t>辻　りさ子</t>
  </si>
  <si>
    <t>ﾂｼﾞ ﾘｻｺ</t>
  </si>
  <si>
    <t>浅野　紗弥香</t>
  </si>
  <si>
    <t>ｱｻﾉ ｻﾔｶ</t>
  </si>
  <si>
    <t>伊藤　南侑</t>
  </si>
  <si>
    <t>ｲﾄｳ ﾅﾕ</t>
  </si>
  <si>
    <t>勝田　萌</t>
  </si>
  <si>
    <t>ｶﾂﾀﾞ ﾓｴ</t>
  </si>
  <si>
    <t>森田　冴香</t>
  </si>
  <si>
    <t>ﾓﾘﾀ ｻｴｶ</t>
  </si>
  <si>
    <t>吉岡　鮎美</t>
  </si>
  <si>
    <t>ﾖｼｵｶ ｱﾕﾐ</t>
  </si>
  <si>
    <t>林本　夢乃</t>
  </si>
  <si>
    <t>ﾊﾔｼﾓﾄ ﾕﾒﾉ</t>
  </si>
  <si>
    <t>柏原　彩乃</t>
  </si>
  <si>
    <t>ｶｼﾜﾊﾞﾗ ｱﾔﾉ</t>
  </si>
  <si>
    <t>中村　麻美</t>
  </si>
  <si>
    <t>ﾅｶﾑﾗ ｱｻﾐ</t>
  </si>
  <si>
    <t>小関　桃子</t>
  </si>
  <si>
    <t>ｺｾｷ ﾓﾓｺ</t>
  </si>
  <si>
    <t>名波　早百合</t>
  </si>
  <si>
    <t>ﾅﾅﾐ ｻﾕﾘ</t>
  </si>
  <si>
    <t>横井　美恵</t>
  </si>
  <si>
    <t>ﾖｺｲ ﾖｼｴ</t>
  </si>
  <si>
    <t>岩渕　史奈</t>
  </si>
  <si>
    <t>ｲﾜﾌﾞﾁ ﾌﾐﾅ</t>
  </si>
  <si>
    <t>ﾔﾏｻｷ ﾕｷﾈ</t>
  </si>
  <si>
    <t>辻　小春</t>
  </si>
  <si>
    <t>ﾂｼﾞ ｺﾊﾙ</t>
  </si>
  <si>
    <t>水島　恵</t>
  </si>
  <si>
    <t>ﾐｽﾞｼﾏ ﾒｸﾞﾐ</t>
  </si>
  <si>
    <t>山田　祥穂</t>
  </si>
  <si>
    <t>ﾔﾏﾀﾞ ｻﾁﾎ</t>
  </si>
  <si>
    <t>倉田　明奈</t>
  </si>
  <si>
    <t>ｸﾗﾀ ｱｷﾅ</t>
  </si>
  <si>
    <t>長井　彩夏</t>
  </si>
  <si>
    <t>ﾅｶﾞｲ ｱﾔｶ</t>
  </si>
  <si>
    <t>西尾　美早紀</t>
  </si>
  <si>
    <t>ﾆｼｵ ﾐｻｷ</t>
  </si>
  <si>
    <t>ｳﾒﾀﾆ ｻﾖ</t>
  </si>
  <si>
    <t>近藤　早咲</t>
  </si>
  <si>
    <t>ｺﾝﾄﾞｳ ｻｷ</t>
  </si>
  <si>
    <t>重森　明香利</t>
  </si>
  <si>
    <t>ｼｹﾞﾓﾘ ｱｶﾘ</t>
  </si>
  <si>
    <t>北出　美穂</t>
  </si>
  <si>
    <t>ｷﾀﾃﾞ ﾐﾎ</t>
  </si>
  <si>
    <t>長谷川　真帆</t>
  </si>
  <si>
    <t>ﾊｾｶﾞﾜ ﾏﾎ</t>
  </si>
  <si>
    <t>山下　舞香</t>
  </si>
  <si>
    <t>ﾔﾏｼﾀ ﾏｲｶ</t>
  </si>
  <si>
    <t>日比野　有依</t>
  </si>
  <si>
    <t>ﾋﾋﾞﾉ ﾕｲ</t>
  </si>
  <si>
    <t>豊田　文音</t>
  </si>
  <si>
    <t>ﾄﾖﾀﾞ ｱﾔﾈ</t>
  </si>
  <si>
    <t>西山　未萌沙</t>
  </si>
  <si>
    <t>ﾆｼﾔﾏ ﾐﾓｻﾞ</t>
  </si>
  <si>
    <t>八戸　美朱</t>
  </si>
  <si>
    <t>ﾔｴ ﾐｱｶ</t>
  </si>
  <si>
    <t>田中　里歩</t>
  </si>
  <si>
    <t>ﾀﾅｶ ﾘﾎ</t>
  </si>
  <si>
    <t>ﾐﾅﾐ ﾒﾙﾓ</t>
  </si>
  <si>
    <t>久保田　千尋</t>
  </si>
  <si>
    <t>ｸﾎﾞﾀ ﾁﾋﾛ</t>
  </si>
  <si>
    <t>葛谷　恵利</t>
  </si>
  <si>
    <t>ｸｽﾞﾔ ｴﾘ</t>
  </si>
  <si>
    <t>林　祐子</t>
  </si>
  <si>
    <t>ﾊﾔｼ ﾕｳｺ</t>
  </si>
  <si>
    <t>山田　若奈</t>
  </si>
  <si>
    <t>ﾔﾏﾀﾞ ﾜｶﾅ</t>
  </si>
  <si>
    <t>塩谷　知世</t>
  </si>
  <si>
    <t>ｴﾝﾔ ﾄﾓﾖ</t>
  </si>
  <si>
    <t>金田　弥子</t>
  </si>
  <si>
    <t>ｶﾅﾀﾞ ﾔｺ</t>
  </si>
  <si>
    <t>中村　菜摘</t>
  </si>
  <si>
    <t>ﾅｶﾑﾗ ﾅﾂﾐ</t>
  </si>
  <si>
    <t>日比　亜紗美</t>
  </si>
  <si>
    <t>ﾋﾋﾞ ｱｻﾐ</t>
  </si>
  <si>
    <t>岩﨑　萌生</t>
  </si>
  <si>
    <t>ｲﾜｻｷ ﾓｴ</t>
  </si>
  <si>
    <t>伊藤　優</t>
  </si>
  <si>
    <t>ｲﾄｳ ﾕｳ</t>
  </si>
  <si>
    <t>ｵｶﾀﾞ ｹﾝﾀ</t>
  </si>
  <si>
    <t>浅井　駿</t>
  </si>
  <si>
    <t>ｱｻｲ ｼｭﾝ</t>
  </si>
  <si>
    <t>安藤　佑馬</t>
  </si>
  <si>
    <t>ｱﾝﾄﾞｳ ﾕｳﾏ</t>
  </si>
  <si>
    <t>石子　紳之介</t>
  </si>
  <si>
    <t>ｲｼｺ ｼﾝﾉｽｹ</t>
  </si>
  <si>
    <t>伊藤　優汰</t>
  </si>
  <si>
    <t>ｲﾄｳ ﾕｳﾀ</t>
  </si>
  <si>
    <t>井上　脩吾</t>
  </si>
  <si>
    <t>ｲﾉｳｴ ｼｭｳｺﾞ</t>
  </si>
  <si>
    <t>桂川　晃一</t>
  </si>
  <si>
    <t>ｶﾂﾗｶﾞﾜ ｺｳｲﾁ</t>
  </si>
  <si>
    <t>加藤　駿</t>
  </si>
  <si>
    <t>ｶﾄｳ ｼｭﾝ</t>
  </si>
  <si>
    <t>加藤　駿汰</t>
  </si>
  <si>
    <t>ｶﾄｳ ｼｭﾝﾀ</t>
  </si>
  <si>
    <t>加藤　大生</t>
  </si>
  <si>
    <t>ｶﾄｳ ﾀｲｾｲ</t>
  </si>
  <si>
    <t>加藤　拓哉</t>
  </si>
  <si>
    <t>ｶﾄｳ ﾀｸﾔ</t>
  </si>
  <si>
    <t>儀久　祐希</t>
  </si>
  <si>
    <t>ｷﾞｷｭｳ ﾕｳｷ</t>
  </si>
  <si>
    <t>坂本　翔太</t>
  </si>
  <si>
    <t>ｻｶﾓﾄ ｼｮｳﾀ</t>
  </si>
  <si>
    <t>佐藤　佑</t>
  </si>
  <si>
    <t>ｻﾄｳ ﾕｳ</t>
  </si>
  <si>
    <t>神野　航汰</t>
  </si>
  <si>
    <t>ｼﾞﾝﾉ ｺｳﾀ</t>
  </si>
  <si>
    <t>鈴木　伶</t>
  </si>
  <si>
    <t>ｽｽﾞｷ ﾚｲ</t>
  </si>
  <si>
    <t>藤垣　諒</t>
  </si>
  <si>
    <t>ﾌｼﾞｶﾞｷ ﾘｮｳ</t>
  </si>
  <si>
    <t>水野　佳輝</t>
  </si>
  <si>
    <t>ﾐｽﾞﾉ ﾖｼｷ</t>
  </si>
  <si>
    <t>向井　拓也</t>
  </si>
  <si>
    <t>ﾑｶｲ ﾀｸﾔ</t>
  </si>
  <si>
    <t>森山　加那太</t>
  </si>
  <si>
    <t>ﾓﾘﾔﾏ ｶﾅﾀ</t>
  </si>
  <si>
    <t>藪岡　礁</t>
  </si>
  <si>
    <t>ﾔﾌﾞｵｶ ｼｮｳ</t>
  </si>
  <si>
    <t>吉田　裕也</t>
  </si>
  <si>
    <t>ﾖｼﾀﾞ ﾕｳﾔ</t>
  </si>
  <si>
    <t>ﾊﾔｶﾜ ﾄﾓｷ</t>
  </si>
  <si>
    <t>近藤　啓太</t>
  </si>
  <si>
    <t>ｺﾝﾄﾞｳ ｹｲﾀ</t>
  </si>
  <si>
    <t>伊藤　亮河</t>
  </si>
  <si>
    <t>ｲﾄｳ ﾘｮｳｶﾞ</t>
  </si>
  <si>
    <t>永森　拓真</t>
  </si>
  <si>
    <t>ﾅｶﾞﾓﾘ ﾀｸﾏ</t>
  </si>
  <si>
    <t>若林　正文</t>
  </si>
  <si>
    <t>ﾜｶﾊﾞﾔｼ ﾏｻﾌﾐ</t>
  </si>
  <si>
    <t>松岡　亮汰</t>
  </si>
  <si>
    <t>ﾏﾂｵｶ ﾘｮｳﾀ</t>
  </si>
  <si>
    <t>青山　洸気</t>
  </si>
  <si>
    <t>ｱｵﾔﾏ ｺｳｷ</t>
  </si>
  <si>
    <t>堀田　茂</t>
  </si>
  <si>
    <t>ﾎｯﾀ ｼｹﾞﾙ</t>
  </si>
  <si>
    <t>澤田　将伍</t>
  </si>
  <si>
    <t>ｻﾜﾀﾞ ｼｮｳｺﾞ</t>
  </si>
  <si>
    <t>外山　雄大</t>
  </si>
  <si>
    <t>ﾄﾔﾏ ﾕｳﾀ</t>
  </si>
  <si>
    <t>神谷　健</t>
  </si>
  <si>
    <t>ｶﾐﾔ ｹﾝ</t>
  </si>
  <si>
    <t>野口　皓平</t>
  </si>
  <si>
    <t>ﾉｸﾞﾁ ｺｳﾍｲ</t>
  </si>
  <si>
    <t>金宮　圭佑</t>
  </si>
  <si>
    <t>ｶﾈﾐﾔ ｹｲｽｹ</t>
  </si>
  <si>
    <t>伊藤　諒</t>
  </si>
  <si>
    <t>ｲﾄｳ ﾘｮｳ</t>
  </si>
  <si>
    <t>多田　和也</t>
  </si>
  <si>
    <t>ﾀﾀﾞ ｶｽﾞﾔ</t>
  </si>
  <si>
    <t>松尾　卓郎</t>
  </si>
  <si>
    <t>ﾏﾂｵ ﾀｸﾛｳ</t>
  </si>
  <si>
    <t>糟谷　隆明</t>
  </si>
  <si>
    <t>ｶｽﾔ ﾀｶｱｷ</t>
  </si>
  <si>
    <t>新林　智典</t>
  </si>
  <si>
    <t>ｼﾝﾊﾞﾔｼ ﾄﾓﾉﾘ</t>
  </si>
  <si>
    <t>戸松　弘成</t>
  </si>
  <si>
    <t>ﾄﾏﾂ ﾋﾛﾅﾘ</t>
  </si>
  <si>
    <t>大井　拓也</t>
  </si>
  <si>
    <t>ｵｵｲ ﾀｸﾔ</t>
  </si>
  <si>
    <t>羽實　昂也</t>
  </si>
  <si>
    <t>ﾊｼﾞﾂ ｺｳﾔ</t>
  </si>
  <si>
    <t>犬塚　貴久</t>
  </si>
  <si>
    <t>ｲﾇﾂﾞｶ ﾀｶﾋｻ</t>
  </si>
  <si>
    <t>三輪　崇伸</t>
  </si>
  <si>
    <t>ﾐﾜ ﾀｶﾉﾌﾞ</t>
  </si>
  <si>
    <t>曽我　直崇</t>
  </si>
  <si>
    <t>ｿｶﾞ ﾅｵﾀｶ</t>
  </si>
  <si>
    <t>江口　京弥</t>
  </si>
  <si>
    <t>ｴｸﾞﾁ ｷｮｳﾔ</t>
  </si>
  <si>
    <t>五十嵐　大智</t>
  </si>
  <si>
    <t>ｲｶﾞﾗｼ ﾀﾞｲﾁ</t>
  </si>
  <si>
    <t>丸山　晃碩</t>
  </si>
  <si>
    <t>ﾏﾙﾔﾏ ｺｳｾｷ</t>
  </si>
  <si>
    <t>小野　侑介</t>
  </si>
  <si>
    <t>ｵﾉ ﾕｳｽｹ</t>
  </si>
  <si>
    <t>鈴木　幹人</t>
  </si>
  <si>
    <t>ｽｽﾞｷ ﾐｷﾄ</t>
  </si>
  <si>
    <t>高木　翔太</t>
  </si>
  <si>
    <t>ﾀｶｷﾞ ｼｮｳﾀ</t>
  </si>
  <si>
    <t>津田　耕平</t>
  </si>
  <si>
    <t>ﾂﾀﾞ ｺｳﾍｲ</t>
  </si>
  <si>
    <t>東　直樹</t>
  </si>
  <si>
    <t>ｱｽﾞﾏ ﾅｵｷ</t>
  </si>
  <si>
    <t>中山　聖</t>
  </si>
  <si>
    <t>ﾅｶﾔﾏ ﾋｼﾞﾘ</t>
  </si>
  <si>
    <t>清水　颯人</t>
  </si>
  <si>
    <t>ｼﾐｽﾞ ﾊﾔﾄ</t>
  </si>
  <si>
    <t>矢嶋　大輝</t>
  </si>
  <si>
    <t>ﾔｼﾏ ﾀﾞｲｷ</t>
  </si>
  <si>
    <t>樋渡　雄登</t>
  </si>
  <si>
    <t>ﾋﾜﾀﾘ ﾕｳﾄ</t>
  </si>
  <si>
    <t>近藤　雅哉</t>
  </si>
  <si>
    <t>ｺﾝﾄﾞｳ ﾏｻﾔ</t>
  </si>
  <si>
    <t>吉田　新規</t>
  </si>
  <si>
    <t>ﾖｼﾀﾞ ｼﾝｷ</t>
  </si>
  <si>
    <t>唐澤　研太</t>
  </si>
  <si>
    <t>ｶﾗｻﾜ ｹﾝﾀ</t>
  </si>
  <si>
    <t>木下　珠基</t>
  </si>
  <si>
    <t>ｷﾉｼﾀ ﾀﾏｷ</t>
  </si>
  <si>
    <t>寺田　彰吾</t>
  </si>
  <si>
    <t>ﾃﾗﾀﾞ ｼｮｳｺﾞ</t>
  </si>
  <si>
    <t>生川　智章</t>
  </si>
  <si>
    <t>ﾅﾙｶﾜ ﾄﾓｱｷ</t>
  </si>
  <si>
    <t>柗井　駿佑</t>
  </si>
  <si>
    <t>ﾏﾂｲ ｼｭﾝｽｹ</t>
  </si>
  <si>
    <t>今徳　直輝</t>
  </si>
  <si>
    <t>ｲﾏﾄｸ ﾅｵｷ</t>
  </si>
  <si>
    <t>岡本　優樹</t>
  </si>
  <si>
    <t>ｵｶﾓﾄ ﾕｳｷ</t>
  </si>
  <si>
    <t>南部　幸裕</t>
  </si>
  <si>
    <t>ﾅﾝﾌﾞ ﾕｷﾋﾛ</t>
  </si>
  <si>
    <t>山下　徹</t>
  </si>
  <si>
    <t>ﾔﾏｼﾀ ﾄｵﾙ</t>
  </si>
  <si>
    <t>三木　洋介</t>
  </si>
  <si>
    <t>ﾐｷ ﾖｳｽｹ</t>
  </si>
  <si>
    <t>山田　将史</t>
  </si>
  <si>
    <t>淺井　良介</t>
  </si>
  <si>
    <t>ｱｻｲ ﾘｮｳｽｹ</t>
  </si>
  <si>
    <t>ｲﾄｳ ｶｽﾞｷ</t>
  </si>
  <si>
    <t>篠田　大貴</t>
  </si>
  <si>
    <t>ｼﾉﾀﾞ ﾋﾛｷ</t>
  </si>
  <si>
    <t>ﾏﾂｲ ﾕｳｷ</t>
  </si>
  <si>
    <t>淺野　友亮</t>
  </si>
  <si>
    <t>ｱｻﾉ ﾕｳｽｹ</t>
  </si>
  <si>
    <t>伊東　純也</t>
  </si>
  <si>
    <t>ｲﾄｳ ｼﾞｭﾝﾔ</t>
  </si>
  <si>
    <t>伊藤　雅樹</t>
  </si>
  <si>
    <t>糸多　悠平</t>
  </si>
  <si>
    <t>ｲﾄﾀﾞ ﾕｳﾍｲ</t>
  </si>
  <si>
    <t>上田　桂太</t>
  </si>
  <si>
    <t>ｳｴﾀ ｹｲﾀ</t>
  </si>
  <si>
    <t>植田　翼</t>
  </si>
  <si>
    <t>ｳｴﾀ ﾂﾊﾞｻ</t>
  </si>
  <si>
    <t>宇治　和希</t>
  </si>
  <si>
    <t>ｳｼﾞ ｶｽﾞｷ</t>
  </si>
  <si>
    <t>栄喜　匠海</t>
  </si>
  <si>
    <t>ｴｲｷ ﾀｸﾐ</t>
  </si>
  <si>
    <t>太田　拳聖</t>
  </si>
  <si>
    <t>ｵｵﾀ ｹﾝｾｲ</t>
  </si>
  <si>
    <t>大西　龍之介</t>
  </si>
  <si>
    <t>ｵｵﾆｼ ﾘｭｳﾉｽｹ</t>
  </si>
  <si>
    <t>大場　將太</t>
  </si>
  <si>
    <t>ｵｵﾊﾞ ｼｮｳﾀ</t>
  </si>
  <si>
    <t>小畑　祐二</t>
  </si>
  <si>
    <t>ｵﾊﾞﾀ ﾕｳｼﾞ</t>
  </si>
  <si>
    <t>河口　凌大</t>
  </si>
  <si>
    <t>ｶﾜｸﾞﾁ ﾘｮｳﾀ</t>
  </si>
  <si>
    <t>岸本　貴司</t>
  </si>
  <si>
    <t>ｷｼﾓﾄ ﾀｶｼ</t>
  </si>
  <si>
    <t>喜多　文弥</t>
  </si>
  <si>
    <t>ｷﾀ ﾌﾐﾔ</t>
  </si>
  <si>
    <t>木戸口　和真</t>
  </si>
  <si>
    <t>ｷﾄﾞｸﾞﾁ ｶｽﾞﾏ</t>
  </si>
  <si>
    <t>小林　郁哉</t>
  </si>
  <si>
    <t>ｺﾊﾞﾔｼ ﾌﾐﾔ</t>
  </si>
  <si>
    <t>坂口　潤</t>
  </si>
  <si>
    <t>ｻｶｸﾞﾁ ｼﾞｭﾝ</t>
  </si>
  <si>
    <t>坂田　篤希</t>
  </si>
  <si>
    <t>ｻｶﾀ ｱﾂｷ</t>
  </si>
  <si>
    <t>佐藤　楓芽</t>
  </si>
  <si>
    <t>ｻﾄｳ ﾌｳｶﾞ</t>
  </si>
  <si>
    <t>塩沢　直樹</t>
  </si>
  <si>
    <t>ｼｵｻﾞﾜ ﾅｵｷ</t>
  </si>
  <si>
    <t>清水　竜馬</t>
  </si>
  <si>
    <t>ｼﾐｽﾞ ﾘｮｳﾏ</t>
  </si>
  <si>
    <t>城間　大知</t>
  </si>
  <si>
    <t>ｼﾛﾏ ﾀﾞｲﾁ</t>
  </si>
  <si>
    <t>城間　孝仁</t>
  </si>
  <si>
    <t>ｼﾛﾏ ﾀｶﾋﾄ</t>
  </si>
  <si>
    <t>染谷　俊介</t>
  </si>
  <si>
    <t>ｿﾒﾔ ｼｭﾝｽｹ</t>
  </si>
  <si>
    <t>高須賀　稜</t>
  </si>
  <si>
    <t>ﾀｶｽｶﾞ ﾘｮｳ</t>
  </si>
  <si>
    <t>田上　精蔵</t>
  </si>
  <si>
    <t>ﾀｶﾐ ｼｮｳｿﾞｳ</t>
  </si>
  <si>
    <t>戸髙　晋吾</t>
  </si>
  <si>
    <t>ﾄﾀﾞｶ ｼﾝｺﾞ</t>
  </si>
  <si>
    <t>永井　宏典</t>
  </si>
  <si>
    <t>ﾅｶﾞｲ ｺｳｽｹ</t>
  </si>
  <si>
    <t>ﾅｶﾑﾗ ﾌﾐﾔ</t>
  </si>
  <si>
    <t>藤本　辰仁</t>
  </si>
  <si>
    <t>ﾌｼﾞﾓﾄ ﾀﾂﾋﾄ</t>
  </si>
  <si>
    <t>堀　晃輔</t>
  </si>
  <si>
    <t>ﾎﾘ ｺｳｽｹ</t>
  </si>
  <si>
    <t>松木　湧太</t>
  </si>
  <si>
    <t>ﾏﾂｷ ﾕｳﾀ</t>
  </si>
  <si>
    <t>松嶋　宏晃</t>
  </si>
  <si>
    <t>ﾏﾂｼﾏ ﾋﾛｱｷ</t>
  </si>
  <si>
    <t>宮本　竜也</t>
  </si>
  <si>
    <t>ﾐﾔﾓﾄ ﾀﾂﾔ</t>
  </si>
  <si>
    <t>武藤　祐介</t>
  </si>
  <si>
    <t>森脇　啓太</t>
  </si>
  <si>
    <t>ﾓﾘﾜｷ ｹｲﾀ</t>
  </si>
  <si>
    <t>矢野　和也</t>
  </si>
  <si>
    <t>ﾔﾉ ｶｽﾞﾔ</t>
  </si>
  <si>
    <t>山本　悠塁</t>
  </si>
  <si>
    <t>ﾔﾏﾓﾄ ﾕｳﾘ</t>
  </si>
  <si>
    <t>四津谷　孝紘</t>
  </si>
  <si>
    <t>ﾖﾂﾔ ﾀｶﾋﾛ</t>
  </si>
  <si>
    <t>米本　和馬</t>
  </si>
  <si>
    <t>ﾖﾈﾓﾄ ｶｽﾞﾏ</t>
  </si>
  <si>
    <t>渡部　卓広</t>
  </si>
  <si>
    <t>ﾜﾀﾅﾍﾞ ﾀｶﾋﾛ</t>
  </si>
  <si>
    <t>田中　尭裕</t>
  </si>
  <si>
    <t>ﾀﾅｶ ｱｷﾋﾛ</t>
  </si>
  <si>
    <t>森　直之</t>
  </si>
  <si>
    <t>ﾓﾘ ﾅｵﾕｷ</t>
  </si>
  <si>
    <t>萩永　有統</t>
  </si>
  <si>
    <t>ﾊｷﾞﾅｶﾞ ﾕｳﾄ</t>
  </si>
  <si>
    <t>赤松　諒一</t>
  </si>
  <si>
    <t>ｱｶﾏﾂ ﾘｮｳｲﾁ</t>
  </si>
  <si>
    <t>村松　祐</t>
  </si>
  <si>
    <t>ﾑﾗﾏﾂ ﾀｽｸ</t>
  </si>
  <si>
    <t>笹田　康弘</t>
  </si>
  <si>
    <t>ｻｻﾀﾞ ﾔｽﾋﾛ</t>
  </si>
  <si>
    <t>佐藤　佑哉</t>
  </si>
  <si>
    <t>ｻﾄｳ ﾕｳﾔ</t>
  </si>
  <si>
    <t>大坪　健太</t>
  </si>
  <si>
    <t>ｵｵﾂﾎﾞ ｹﾝﾀ</t>
  </si>
  <si>
    <t>髙村　一希</t>
  </si>
  <si>
    <t>ﾀｶﾑﾗ ｶｽﾞｷ</t>
  </si>
  <si>
    <t>矢野　壮馬</t>
  </si>
  <si>
    <t>ﾔﾉ ｿｳﾏ</t>
  </si>
  <si>
    <t>阪口　凱海</t>
  </si>
  <si>
    <t>ｻｶｸﾞﾁ ｶﾞｲｱ</t>
  </si>
  <si>
    <t>田中　雄也</t>
  </si>
  <si>
    <t>ﾀﾅｶ ﾕｳﾔ</t>
  </si>
  <si>
    <t>中島　悠希</t>
  </si>
  <si>
    <t>ﾅｶｼﾏ ﾕｳｷ</t>
  </si>
  <si>
    <t>中村　晋也</t>
  </si>
  <si>
    <t>ﾅｶﾑﾗ ｼﾝﾔ</t>
  </si>
  <si>
    <t>原　啓祐</t>
  </si>
  <si>
    <t>ﾊﾗ ｹｲｽｹ</t>
  </si>
  <si>
    <t>松葉　大和</t>
  </si>
  <si>
    <t>ﾏﾂﾊﾞ ﾔﾏﾄ</t>
  </si>
  <si>
    <t>山﨑　寿彦</t>
  </si>
  <si>
    <t>ﾔﾏｻﾞｷ ﾄｼﾋｺ</t>
  </si>
  <si>
    <t>衛藤　将</t>
  </si>
  <si>
    <t>ｴﾄｳ ｼｮｳ</t>
  </si>
  <si>
    <t>仲山　友規</t>
  </si>
  <si>
    <t>ﾅｶﾔﾏ ﾄﾓﾉﾘ</t>
  </si>
  <si>
    <t>土屋　大輝</t>
  </si>
  <si>
    <t>ﾂﾁﾔ ﾀﾞｲｷ</t>
  </si>
  <si>
    <t>赤尾　亮</t>
  </si>
  <si>
    <t>ｱｶｵ ﾘｮｳ</t>
  </si>
  <si>
    <t>石井　嵐</t>
  </si>
  <si>
    <t>ｲｼｲ ｱﾗｼ</t>
  </si>
  <si>
    <t>金子　雅也</t>
  </si>
  <si>
    <t>ｶﾈｺ ﾏｻﾔ</t>
  </si>
  <si>
    <t>北野　孟</t>
  </si>
  <si>
    <t>ｷﾀﾉ ﾊｼﾞﾒ</t>
  </si>
  <si>
    <t>近藤　充洋</t>
  </si>
  <si>
    <t>ｺﾝﾄﾞｳ ﾐﾂﾋﾛ</t>
  </si>
  <si>
    <t>坂﨑　功太郎</t>
  </si>
  <si>
    <t>ｻｶｻﾞｷ ｺｳﾀﾛｳ</t>
  </si>
  <si>
    <t>露口　陽平</t>
  </si>
  <si>
    <t>ﾂﾕｸﾞﾁ ﾖｳﾍｲ</t>
  </si>
  <si>
    <t>中嶋　陸</t>
  </si>
  <si>
    <t>ﾅｶｼﾞﾏ ﾘｸ</t>
  </si>
  <si>
    <t>西田　幸司</t>
  </si>
  <si>
    <t>ﾆｼﾀﾞ ｺｳｼ</t>
  </si>
  <si>
    <t>原　秀輔</t>
  </si>
  <si>
    <t>ﾊﾗ ｼｭｳｽｹ</t>
  </si>
  <si>
    <t>室伏　崚汰</t>
  </si>
  <si>
    <t>ﾑﾛﾌｼ ﾘｮｳﾀ</t>
  </si>
  <si>
    <t>吉田　昇平</t>
  </si>
  <si>
    <t>ﾖｼﾀﾞ ｼｮｳﾍｲ</t>
  </si>
  <si>
    <t>若井　至人</t>
  </si>
  <si>
    <t>ﾜｶｲ ﾖｼﾄ</t>
  </si>
  <si>
    <t>割田　圭祐</t>
  </si>
  <si>
    <t>ﾜﾘﾀ ｹｲｽｹ</t>
  </si>
  <si>
    <t>川端　友也</t>
  </si>
  <si>
    <t>ｶﾜﾊﾞﾀ ﾄﾓﾔ</t>
  </si>
  <si>
    <t>ﾔﾏｻﾞｷ ｶｵﾙ</t>
  </si>
  <si>
    <t>窪田　駿</t>
  </si>
  <si>
    <t>ｸﾎﾞﾀ ｼｭﾝ</t>
  </si>
  <si>
    <t>田中　拓未</t>
  </si>
  <si>
    <t>ﾀﾅｶ ﾀｸﾐ</t>
  </si>
  <si>
    <t>田中　耀介</t>
  </si>
  <si>
    <t>ﾀﾅｶ ﾖｳｽｹ</t>
  </si>
  <si>
    <t>林　賢吾</t>
  </si>
  <si>
    <t>ﾊﾔｼ ｹﾝｺﾞ</t>
  </si>
  <si>
    <t>中島　一将</t>
  </si>
  <si>
    <t>ﾅｶｼﾏ ｶｽﾞﾏｻ</t>
  </si>
  <si>
    <t>榎　将太</t>
  </si>
  <si>
    <t>ｴﾉｷ ｼｮｳﾀ</t>
  </si>
  <si>
    <t>墨　訓熙</t>
  </si>
  <si>
    <t>ｽﾐ ｸﾆﾋﾛ</t>
  </si>
  <si>
    <t>ｽｽﾞｷ ﾕｳﾀ</t>
  </si>
  <si>
    <t>中山　昂平</t>
  </si>
  <si>
    <t>ﾅｶﾔﾏ ｺｳﾍｲ</t>
  </si>
  <si>
    <t>本山　遼</t>
  </si>
  <si>
    <t>ﾓﾄﾔﾏ ﾘｮｳ</t>
  </si>
  <si>
    <t>井添　晶文</t>
  </si>
  <si>
    <t>ｲｿﾞｴ ｱｷﾉﾘ</t>
  </si>
  <si>
    <t>井面　拓也</t>
  </si>
  <si>
    <t>ｲﾉﾓ ﾀｸﾔ</t>
  </si>
  <si>
    <t>大久保　直哉</t>
  </si>
  <si>
    <t>ｵｵｸﾎﾞ ﾅｵﾔ</t>
  </si>
  <si>
    <t>川畑　慎吾</t>
  </si>
  <si>
    <t>ｶﾜﾊﾞﾀ ｼﾝｺﾞ</t>
  </si>
  <si>
    <t>木下　昇也</t>
  </si>
  <si>
    <t>ｷﾉｼﾀ ｼｮｳﾔ</t>
  </si>
  <si>
    <t>久保　祐樹</t>
  </si>
  <si>
    <t>ｸﾎﾞ ﾕｳｷ</t>
  </si>
  <si>
    <t>児島　大樹</t>
  </si>
  <si>
    <t>ｺｼﾞﾏ ﾋﾛｷ</t>
  </si>
  <si>
    <t>柴田　修史</t>
  </si>
  <si>
    <t>ｼﾊﾞﾀ ｼｭｳｼﾞ</t>
  </si>
  <si>
    <t>田中　宏樹</t>
  </si>
  <si>
    <t>ﾀﾅｶ ﾋﾛｷ</t>
  </si>
  <si>
    <t>中内　亮太</t>
  </si>
  <si>
    <t>ﾅｶｳﾁ ﾘｮｳﾀ</t>
  </si>
  <si>
    <t>西川　晋作</t>
  </si>
  <si>
    <t>ﾆｼｶﾜ ｼﾝｻｸ</t>
  </si>
  <si>
    <t>福島　知樹</t>
  </si>
  <si>
    <t>ﾌｸｼﾏ ﾄﾓｷ</t>
  </si>
  <si>
    <t>福島　英樹</t>
  </si>
  <si>
    <t>ﾌｸｼﾏ ﾋﾃﾞｷ</t>
  </si>
  <si>
    <t>矢野　智大</t>
  </si>
  <si>
    <t>ﾔﾉ ﾄﾓﾋﾛ</t>
  </si>
  <si>
    <t>山田　蒼大</t>
  </si>
  <si>
    <t>ﾔﾏﾀﾞ ｿｳﾀ</t>
  </si>
  <si>
    <t>大嶋　悠斗</t>
  </si>
  <si>
    <t>ｵｵｼﾏ ﾕｳﾄ</t>
  </si>
  <si>
    <t>瀨古　優太</t>
  </si>
  <si>
    <t>ｾｺ ﾕｳﾀ</t>
  </si>
  <si>
    <t>髙岡　弘光</t>
  </si>
  <si>
    <t>ﾀｶｵｶ ﾋﾛﾐﾂ</t>
  </si>
  <si>
    <t>高柳　佳怜</t>
  </si>
  <si>
    <t>ﾀｶﾔﾅｷﾞ ｶﾚﾝ</t>
  </si>
  <si>
    <t>竹田　大晃</t>
  </si>
  <si>
    <t>ﾀｹﾀﾞ ﾋﾛｱｷ</t>
  </si>
  <si>
    <t>田中　仁悟</t>
  </si>
  <si>
    <t>ﾀﾅｶ ｼﾞﾝｺﾞ</t>
  </si>
  <si>
    <t>内藤　祐輝</t>
  </si>
  <si>
    <t>ﾅｲﾄｳ ﾕｳｷ</t>
  </si>
  <si>
    <t>西川　達也</t>
  </si>
  <si>
    <t>ﾆｼｶﾜ ﾀﾂﾔ</t>
  </si>
  <si>
    <t>山田　祥吾</t>
  </si>
  <si>
    <t>ﾔﾏﾀﾞ ｼｮｳｺﾞ</t>
  </si>
  <si>
    <t>山本　成晃</t>
  </si>
  <si>
    <t>ﾔﾏﾓﾄ ﾅﾘｱｷ</t>
  </si>
  <si>
    <t>渡邊　俊貴</t>
  </si>
  <si>
    <t>ﾜﾀﾅﾍﾞ ﾄｼｷ</t>
  </si>
  <si>
    <t>飯田　哲大</t>
  </si>
  <si>
    <t>ｲｲﾀﾞ ｱｷﾋﾛ</t>
  </si>
  <si>
    <t>大枝　巧弥</t>
  </si>
  <si>
    <t>ｵｵｴﾀﾞ ﾀｸﾔ</t>
  </si>
  <si>
    <t>納　篤史</t>
  </si>
  <si>
    <t>ｵｻﾒ ｱﾂｼ</t>
  </si>
  <si>
    <t>木村　陸人</t>
  </si>
  <si>
    <t>ｷﾑﾗ ﾀｶﾄ</t>
  </si>
  <si>
    <t>後藤　旭人</t>
  </si>
  <si>
    <t>ｺﾞﾄｳ ｱｷﾋﾄ</t>
  </si>
  <si>
    <t>齋藤　克弥</t>
  </si>
  <si>
    <t>ｻｲﾄｳ ｶﾂﾔ</t>
  </si>
  <si>
    <t>佐々木　慎吾</t>
  </si>
  <si>
    <t>ｻｻｷ ｼﾝｺﾞ</t>
  </si>
  <si>
    <t>鈴木　康太</t>
  </si>
  <si>
    <t>ｽｽﾞｷ ｺｳﾀ</t>
  </si>
  <si>
    <t>谷口　裕哉</t>
  </si>
  <si>
    <t>ﾀﾆｸﾞﾁ ﾕｳﾔ</t>
  </si>
  <si>
    <t>宮崎　琢也</t>
  </si>
  <si>
    <t>ﾐﾔｻﾞｷ ﾀｸﾔ</t>
  </si>
  <si>
    <t>山崎　太士</t>
  </si>
  <si>
    <t>ﾔﾏｻｷ ﾀｲｼ</t>
  </si>
  <si>
    <t>横地　秀春</t>
  </si>
  <si>
    <t>ﾖｺﾁ ﾋﾃﾞﾊﾙ</t>
  </si>
  <si>
    <t>安達　昌輝</t>
  </si>
  <si>
    <t>ｱﾀﾞﾁ ﾏｻｷ</t>
  </si>
  <si>
    <t>川尻　涼介</t>
  </si>
  <si>
    <t>ｶﾜｼﾞﾘ ﾘｮｳｽｹ</t>
  </si>
  <si>
    <t>草野　光太郎</t>
  </si>
  <si>
    <t>ｸｻﾉ ｺｳﾀﾛｳ</t>
  </si>
  <si>
    <t>秋田　啓佑</t>
  </si>
  <si>
    <t>ｱｷﾀ ｹｲｽｹ</t>
  </si>
  <si>
    <t>片山　和也</t>
  </si>
  <si>
    <t>ｶﾀﾔﾏ ｶｽﾞﾔ</t>
  </si>
  <si>
    <t>西村　啓佑</t>
  </si>
  <si>
    <t>ﾆｼﾑﾗ ｹｲｽｹ</t>
  </si>
  <si>
    <t>平林　卓磨</t>
  </si>
  <si>
    <t>ﾋﾗﾊﾞﾔｼ ﾀｸﾏ</t>
  </si>
  <si>
    <t>山本　拓朗</t>
  </si>
  <si>
    <t>ﾔﾏﾓﾄ ﾀｸﾛｳ</t>
  </si>
  <si>
    <t>宗平　壮一郎</t>
  </si>
  <si>
    <t>ﾑﾈﾋﾗ ｿｳｲﾁﾛｳ</t>
  </si>
  <si>
    <t>渡辺　新大</t>
  </si>
  <si>
    <t>ﾜﾀﾅﾍﾞ ｱﾗﾀ</t>
  </si>
  <si>
    <t>丹羽　祥也</t>
  </si>
  <si>
    <t>ﾆﾜ ｼｮｳﾔ</t>
  </si>
  <si>
    <t>音泉　翔哉</t>
  </si>
  <si>
    <t>ｵﾄｲｽﾞﾐ ｼｮｳﾔ</t>
  </si>
  <si>
    <t>黒野　翔太郎</t>
  </si>
  <si>
    <t>ｸﾛﾉ ｼｮｳﾀﾛｳ</t>
  </si>
  <si>
    <t>加藤　修也</t>
  </si>
  <si>
    <t>ｶﾄｳ ｼｭｳﾔ</t>
  </si>
  <si>
    <t>松林　大貴</t>
  </si>
  <si>
    <t>ﾏﾂﾊﾞﾔｼ ﾋﾛｷ</t>
  </si>
  <si>
    <t>下林　裕貴</t>
  </si>
  <si>
    <t>ｼﾓﾊﾞﾔｼ ﾕｳｷ</t>
  </si>
  <si>
    <t>奥村　駿</t>
  </si>
  <si>
    <t>ｵｸﾑﾗ ｼｭﾝ</t>
  </si>
  <si>
    <t>大橋　永</t>
  </si>
  <si>
    <t>ｵｵﾊｼ ﾊﾙｶ</t>
  </si>
  <si>
    <t>大原　龍太</t>
  </si>
  <si>
    <t>ｵｵﾊﾗ ﾘｮｳﾀ</t>
  </si>
  <si>
    <t>小笠原　朝成</t>
  </si>
  <si>
    <t>ｵｶﾞｻﾜﾗ ﾄﾓﾅﾘ</t>
  </si>
  <si>
    <t>島田　拓弥</t>
  </si>
  <si>
    <t>ｼﾏﾀﾞ ﾀｸﾔ</t>
  </si>
  <si>
    <t>遠山　慎一郎</t>
  </si>
  <si>
    <t>ﾄｵﾔﾏ ｼﾝｲﾁﾛｳ</t>
  </si>
  <si>
    <t>山内　翼</t>
  </si>
  <si>
    <t>ﾔﾏｳﾁ ﾂﾊﾞｻ</t>
  </si>
  <si>
    <t>山田　魁星</t>
  </si>
  <si>
    <t>ﾔﾏﾀﾞ ｶｲｾｲ</t>
  </si>
  <si>
    <t>渡辺　貴哉</t>
  </si>
  <si>
    <t>ﾜﾀﾅﾍﾞ ﾀｶﾔ</t>
  </si>
  <si>
    <t>森　光輝</t>
  </si>
  <si>
    <t>ﾓﾘ ﾐﾂｷ</t>
  </si>
  <si>
    <t>針谷　和希</t>
  </si>
  <si>
    <t>ﾊﾘﾀﾆ ｶｽﾞｷ</t>
  </si>
  <si>
    <t>下沢　岬太郎</t>
  </si>
  <si>
    <t>ｼﾓｻﾞﾜ ｺｳﾀﾛｳ</t>
  </si>
  <si>
    <t>桑原　宏祐</t>
  </si>
  <si>
    <t>ｸﾜﾊﾞﾗ ｺｳｽｹ</t>
  </si>
  <si>
    <t>乾　勝悟</t>
  </si>
  <si>
    <t>ｲﾇｲ ｼｮｳｺﾞ</t>
  </si>
  <si>
    <t>ﾂﾂﾞｷ ﾀｸﾏ</t>
  </si>
  <si>
    <t>ﾐｽﾞﾉ ｼｭﾝｽｹ</t>
  </si>
  <si>
    <t>玉置　学</t>
  </si>
  <si>
    <t>ﾀﾏｷ ﾏﾅﾌﾞ</t>
  </si>
  <si>
    <t>井上　茂乗</t>
  </si>
  <si>
    <t>ｲﾉｳｴ ｼｹﾞﾉﾘ</t>
  </si>
  <si>
    <t>小川　卓也</t>
  </si>
  <si>
    <t>ｵｶﾞﾜ ﾀｸﾔ</t>
  </si>
  <si>
    <t>中村　瑛</t>
  </si>
  <si>
    <t>ﾅｶﾑﾗ ｱｷﾗ</t>
  </si>
  <si>
    <t>丹羽　貴士</t>
  </si>
  <si>
    <t>ﾆﾜ ﾀｶｼ</t>
  </si>
  <si>
    <t>藤木　智巳</t>
  </si>
  <si>
    <t>ﾌｼﾞｷ ﾄﾓﾐ</t>
  </si>
  <si>
    <t>高橋　宏介</t>
  </si>
  <si>
    <t>ﾀｶﾊｼ ｺｳｽｹ</t>
  </si>
  <si>
    <t>棚橋　亮太</t>
  </si>
  <si>
    <t>ﾀﾅﾊｼ ﾘｮｳﾀ</t>
  </si>
  <si>
    <t>時田　知典</t>
  </si>
  <si>
    <t>ﾄｷﾀﾞ ｶｽﾞﾉﾘ</t>
  </si>
  <si>
    <t>渡　雅仁</t>
  </si>
  <si>
    <t>ﾜﾀﾘ ﾏｻﾋﾄ</t>
  </si>
  <si>
    <t>清水　康仁</t>
  </si>
  <si>
    <t>ｼﾐｽﾞ ﾔｽﾋﾄ</t>
  </si>
  <si>
    <t>佐藤　健太郎</t>
  </si>
  <si>
    <t>ｻﾄｳ ｹﾝﾀﾛｳ</t>
  </si>
  <si>
    <t>河辺　悦太郎</t>
  </si>
  <si>
    <t>ｶﾜﾍﾞ ｴﾂﾀﾛｳ</t>
  </si>
  <si>
    <t>田中　隆太郎</t>
  </si>
  <si>
    <t>ﾀﾅｶ ﾘｭｳﾀﾛｳ</t>
  </si>
  <si>
    <t>遠藤　暢</t>
  </si>
  <si>
    <t>ｴﾝﾄﾞｳ ﾄｵﾙ</t>
  </si>
  <si>
    <t>西田　亮也</t>
  </si>
  <si>
    <t>ﾆｼﾀﾞ ﾘｮｳﾔ</t>
  </si>
  <si>
    <t>池亀　透</t>
  </si>
  <si>
    <t>ｲｹｶﾞﾒ ﾄｵﾙ</t>
  </si>
  <si>
    <t>伊藤　無限</t>
  </si>
  <si>
    <t>ｲﾄｳ ﾑｹﾞﾝ</t>
  </si>
  <si>
    <t>國司　寛人</t>
  </si>
  <si>
    <t>ｸﾆｼ ﾋﾛﾄ</t>
  </si>
  <si>
    <t>鈴木　雅斗</t>
  </si>
  <si>
    <t>ｽｽﾞｷ ﾏｻﾄ</t>
  </si>
  <si>
    <t>ﾅｶﾑﾗ ﾕｳﾀ</t>
  </si>
  <si>
    <t>上寺　啓太</t>
  </si>
  <si>
    <t>ｳｴﾃﾞﾗ ｹｲﾀ</t>
  </si>
  <si>
    <t>岸田　裕也</t>
  </si>
  <si>
    <t>ｷｼﾀﾞ ﾕｳﾔ</t>
  </si>
  <si>
    <t>西尾　文吾</t>
  </si>
  <si>
    <t>ﾆｼｵ ﾌﾞﾝｺﾞ</t>
  </si>
  <si>
    <t>藤原　昌平</t>
  </si>
  <si>
    <t>ﾌｼﾞﾜﾗ ｼｮｳﾍｲ</t>
  </si>
  <si>
    <t>降籏　賢人</t>
  </si>
  <si>
    <t>ﾌﾙﾊﾀ ｹﾝﾄ</t>
  </si>
  <si>
    <t>愛葉　和憲</t>
  </si>
  <si>
    <t>ｱｲﾊﾞ ｶｽﾞﾉﾘ</t>
  </si>
  <si>
    <t>伊神　汰一</t>
  </si>
  <si>
    <t>ｲｶﾞﾐ ﾀｲﾁ</t>
  </si>
  <si>
    <t>岩瀬　累</t>
  </si>
  <si>
    <t>ｲﾜｾ ﾙｲ</t>
  </si>
  <si>
    <t>上野　和樹</t>
  </si>
  <si>
    <t>ｳｴﾉ ｶｽﾞｷ</t>
  </si>
  <si>
    <t>梅田　昌紀</t>
  </si>
  <si>
    <t>ｳﾒﾀﾞ ﾏｻｷ</t>
  </si>
  <si>
    <t>大越　拓実</t>
  </si>
  <si>
    <t>ｵｵｺｼ ﾀｸﾐ</t>
  </si>
  <si>
    <t>大藪　悠登</t>
  </si>
  <si>
    <t>ｵｵﾔﾌﾞ ﾕｳﾄ</t>
  </si>
  <si>
    <t>小田　将矢</t>
  </si>
  <si>
    <t>ｵﾀﾞ ﾏｻﾔ</t>
  </si>
  <si>
    <t>小島　佑稀</t>
  </si>
  <si>
    <t>ｺｼﾞﾏ ﾕｳｷ</t>
  </si>
  <si>
    <t>佐伯　元春</t>
  </si>
  <si>
    <t>ｻｴｷ ﾓﾄﾊﾙ</t>
  </si>
  <si>
    <t>嶋田　健太郎</t>
  </si>
  <si>
    <t>ｼﾏﾀﾞ ｹﾝﾀﾛｳ</t>
  </si>
  <si>
    <t>砂原　健汰</t>
  </si>
  <si>
    <t>ｽﾅﾊﾗ ｹﾝﾀ</t>
  </si>
  <si>
    <t>千葉　俊季</t>
  </si>
  <si>
    <t>ﾁﾊﾞ ﾄｼｷ</t>
  </si>
  <si>
    <t>角田　涼</t>
  </si>
  <si>
    <t>ﾂﾉﾀﾞ ﾘｮｳ</t>
  </si>
  <si>
    <t>手石　雅人</t>
  </si>
  <si>
    <t>ﾃｲｼ ﾏｻﾄ</t>
  </si>
  <si>
    <t>橋本　太翔</t>
  </si>
  <si>
    <t>ﾊｼﾓﾄ ﾋﾛﾄ</t>
  </si>
  <si>
    <t>長谷川　有希</t>
  </si>
  <si>
    <t>ﾊｾｶﾞﾜ ﾕｷ</t>
  </si>
  <si>
    <t>廣瀬　達也</t>
  </si>
  <si>
    <t>ﾋﾛｾ ﾀﾂﾔ</t>
  </si>
  <si>
    <t>藤原　聡一郎</t>
  </si>
  <si>
    <t>ﾌｼﾞﾜﾗ ｿｳｲﾁﾛｳ</t>
  </si>
  <si>
    <t>松井　佑輔</t>
  </si>
  <si>
    <t>ﾏﾂｲ ﾕｳｽｹ</t>
  </si>
  <si>
    <t>松永　幸大</t>
  </si>
  <si>
    <t>ﾏﾂﾅｶﾞ ﾕｷﾋﾛ</t>
  </si>
  <si>
    <t>水元　洋文</t>
  </si>
  <si>
    <t>ﾐｽﾞﾓﾄ ﾋﾛﾌﾐ</t>
  </si>
  <si>
    <t>森長　真言</t>
  </si>
  <si>
    <t>ﾓﾘﾅｶﾞ ﾏｺﾄ</t>
  </si>
  <si>
    <t>山下　拓也</t>
  </si>
  <si>
    <t>ﾔﾏｼﾀ ﾀｸﾔ</t>
  </si>
  <si>
    <t>山之内　丈</t>
  </si>
  <si>
    <t>ﾔﾏﾉｳﾁ ｼﾞｮｳ</t>
  </si>
  <si>
    <t>伊藤　裕也</t>
  </si>
  <si>
    <t>ｲﾄｳ ﾕｳﾔ</t>
  </si>
  <si>
    <t>ﾜﾀﾅﾍﾞ ﾀｸﾔ</t>
  </si>
  <si>
    <t>青木　拓磨</t>
  </si>
  <si>
    <t>ｱｵｷ ﾀｸﾏ</t>
  </si>
  <si>
    <t>神谷　幸佑</t>
  </si>
  <si>
    <t>ｶﾐﾔ ｺｳｽｹ</t>
  </si>
  <si>
    <t>小嶋　将史</t>
  </si>
  <si>
    <t>ｺｼﾞﾏ ﾏｻﾌﾐ</t>
  </si>
  <si>
    <t>竹内　恭平</t>
  </si>
  <si>
    <t>ﾀｹｳﾁ ｷｮｳﾍｲ</t>
  </si>
  <si>
    <t>田中　彦輝</t>
  </si>
  <si>
    <t>林　大智</t>
  </si>
  <si>
    <t>ﾊﾔｼ ﾀﾞｲﾁ</t>
  </si>
  <si>
    <t>金崎　舜</t>
  </si>
  <si>
    <t>ｶﾈｻｷ ｼｭﾝ</t>
  </si>
  <si>
    <t>保坂　翔也</t>
  </si>
  <si>
    <t>ﾎｻｶ ｼｮｳﾔ</t>
  </si>
  <si>
    <t>比嘉　大悟</t>
  </si>
  <si>
    <t>ﾋｶﾞ ﾀﾞｲｺﾞ</t>
  </si>
  <si>
    <t>西塔　誠幸</t>
  </si>
  <si>
    <t>ｻｲﾄｳ ﾏｻﾕｷ</t>
  </si>
  <si>
    <t>飯田　悠介</t>
  </si>
  <si>
    <t>ｲｲﾀﾞ ﾕｳｽｹ</t>
  </si>
  <si>
    <t>國吉　祥汰</t>
  </si>
  <si>
    <t>ｸﾆﾖｼ ｼｮｳﾀ</t>
  </si>
  <si>
    <t>石井　宏和</t>
  </si>
  <si>
    <t>ｲｼｲ ﾋﾛｶｽﾞ</t>
  </si>
  <si>
    <t>高橋　周治</t>
  </si>
  <si>
    <t>ﾀｶﾊｼ ｼｭｳｼﾞ</t>
  </si>
  <si>
    <t>中村　謙斗</t>
  </si>
  <si>
    <t>ﾅｶﾑﾗ ｹﾝﾄ</t>
  </si>
  <si>
    <t>荒木　海人</t>
  </si>
  <si>
    <t>ｱﾗｷ ｶｲﾄ</t>
  </si>
  <si>
    <t>石倉　南斗</t>
  </si>
  <si>
    <t>ｲｼｸﾗ ﾐﾅﾄ</t>
  </si>
  <si>
    <t>石野　竜成</t>
  </si>
  <si>
    <t>ｲｼﾉ ﾘｭｳｾｲ</t>
  </si>
  <si>
    <t>ｲﾀｶ ﾘｮｳｽｹ</t>
  </si>
  <si>
    <t>井上　雄斗</t>
  </si>
  <si>
    <t>ｲﾉｳｴ ﾕｳﾄ</t>
  </si>
  <si>
    <t>上原　慎太</t>
  </si>
  <si>
    <t>ｳｴﾊﾗ ｼﾝﾀ</t>
  </si>
  <si>
    <t>内久保　貴人</t>
  </si>
  <si>
    <t>ｳﾁｸﾎﾞ ﾀｶﾄ</t>
  </si>
  <si>
    <t>遠藤　航</t>
  </si>
  <si>
    <t>ｴﾝﾄﾞｳ ﾜﾀﾙ</t>
  </si>
  <si>
    <t>大栗　光源</t>
  </si>
  <si>
    <t>ｵｵｸﾞﾘ ﾃﾙﾓﾄ</t>
  </si>
  <si>
    <t>小田　直弥</t>
  </si>
  <si>
    <t>ｵﾀﾞ ﾅｵﾔ</t>
  </si>
  <si>
    <t>鎌土　翼</t>
  </si>
  <si>
    <t>ｶﾏﾂﾁ ﾂﾊﾞｻ</t>
  </si>
  <si>
    <t>嘉陽　涼馬</t>
  </si>
  <si>
    <t>ｶﾖｳ ﾘｮｳﾏ</t>
  </si>
  <si>
    <t>川上　翔平</t>
  </si>
  <si>
    <t>ｶﾜｶﾐ ｼｮｳﾍｲ</t>
  </si>
  <si>
    <t>川満　健太</t>
  </si>
  <si>
    <t>ｶﾜﾐﾂ ｹﾝﾀ</t>
  </si>
  <si>
    <t>菅　桂太朗</t>
  </si>
  <si>
    <t>ｶﾝ ｹｲﾀﾛｳ</t>
  </si>
  <si>
    <t>ｷﾞﾅﾏ ｾｲｺﾞ</t>
  </si>
  <si>
    <t>ｸﾛﾔ ﾕｳ</t>
  </si>
  <si>
    <t>佐藤　友祐</t>
  </si>
  <si>
    <t>ｻﾄｳ ﾕｳｽｹ</t>
  </si>
  <si>
    <t>鈴木　良太</t>
  </si>
  <si>
    <t>ｽｽﾞｷ ﾘｮｳﾀ</t>
  </si>
  <si>
    <t>関根　愁矢</t>
  </si>
  <si>
    <t>ｾｷﾈ ｼｭｳﾔ</t>
  </si>
  <si>
    <t>平良　耕陽</t>
  </si>
  <si>
    <t>ﾀｲﾗ ｺｳﾖｳ</t>
  </si>
  <si>
    <t>田口　雄太郎</t>
  </si>
  <si>
    <t>ﾀｸﾞﾁ ﾕｳﾀﾛｳ</t>
  </si>
  <si>
    <t>武隈　泰貴</t>
  </si>
  <si>
    <t>ﾀｹｸﾏ ﾀｲｷ</t>
  </si>
  <si>
    <t>谷崎　吉泰</t>
  </si>
  <si>
    <t>ﾀﾆｻﾞｷ ﾖｼﾔｽ</t>
  </si>
  <si>
    <t>当真　大智</t>
  </si>
  <si>
    <t>ﾄｳﾏ ﾀﾞｲﾁ</t>
  </si>
  <si>
    <t>永尾　直哉</t>
  </si>
  <si>
    <t>ﾅｶﾞｵ ﾅｵﾔ</t>
  </si>
  <si>
    <t>中川　玲旺</t>
  </si>
  <si>
    <t>ﾅｶｶﾞﾜ ﾚｵ</t>
  </si>
  <si>
    <t>長﨑　将志</t>
  </si>
  <si>
    <t>ﾅｶﾞｻｷ ﾏｻｼ</t>
  </si>
  <si>
    <t>細江　勇吾</t>
  </si>
  <si>
    <t>ﾎｿｴ ﾕｳｺﾞ</t>
  </si>
  <si>
    <t>本田　大勝</t>
  </si>
  <si>
    <t>ﾎﾝﾀﾞ ﾀﾞｲｶﾂ</t>
  </si>
  <si>
    <t>松宮　慎友</t>
  </si>
  <si>
    <t>ﾏﾂﾐﾔ ﾁｶﾄﾓ</t>
  </si>
  <si>
    <t>水谷　友治</t>
  </si>
  <si>
    <t>ﾐｽﾞﾀﾆ ﾕｳｼﾞ</t>
  </si>
  <si>
    <t>水野　佑哉</t>
  </si>
  <si>
    <t>ﾐｽﾞﾉ ﾕｳﾔ</t>
  </si>
  <si>
    <t>山内　大輝</t>
  </si>
  <si>
    <t>ﾔﾏｳﾁ ﾀｲｷ</t>
  </si>
  <si>
    <t>山根　大貴</t>
  </si>
  <si>
    <t>ﾔﾏﾈ ﾀﾞｲｷ</t>
  </si>
  <si>
    <t>山本　勇貴</t>
  </si>
  <si>
    <t>日野　隆規</t>
  </si>
  <si>
    <t>ﾋﾉ ﾀｶﾉﾘ</t>
  </si>
  <si>
    <t>ｲｹﾑﾗ ｹﾝｼ</t>
  </si>
  <si>
    <t>乾　颯人</t>
  </si>
  <si>
    <t>ｲﾇｲ ﾊﾔﾄ</t>
  </si>
  <si>
    <t>荊木　佑介</t>
  </si>
  <si>
    <t>ｲﾊﾞﾗｷ ﾕｳｽｹ</t>
  </si>
  <si>
    <t>江口　観世</t>
  </si>
  <si>
    <t>ｴｸﾞﾁ ｱｷﾖ</t>
  </si>
  <si>
    <t>ｵｵﾑﾀ ﾖｳ</t>
  </si>
  <si>
    <t>上村　一真</t>
  </si>
  <si>
    <t>ｶﾐﾑﾗ ｶｽﾞﾏ</t>
  </si>
  <si>
    <t>角田　卓弥</t>
  </si>
  <si>
    <t>ｽﾐﾀﾞ ﾀｸﾔ</t>
  </si>
  <si>
    <t>薗部　保希</t>
  </si>
  <si>
    <t>ｿﾉﾍﾞ ﾔｽｷ</t>
  </si>
  <si>
    <t>中谷　寛汰</t>
  </si>
  <si>
    <t>ﾅｶﾔ ｶﾝﾀ</t>
  </si>
  <si>
    <t>中谷　僚汰</t>
  </si>
  <si>
    <t>ﾅｶﾔ ﾘｮｳﾀ</t>
  </si>
  <si>
    <t>丹羽　良彰</t>
  </si>
  <si>
    <t>ﾆﾜ ﾖｼｱｷ</t>
  </si>
  <si>
    <t>松村　知哉</t>
  </si>
  <si>
    <t>ﾏﾂﾑﾗ ﾄﾓﾔ</t>
  </si>
  <si>
    <t>山下　大地</t>
  </si>
  <si>
    <t>ﾔﾏｼﾀ ﾀﾞｲﾁ</t>
  </si>
  <si>
    <t>池田　悠城</t>
  </si>
  <si>
    <t>ｲｹﾀﾞ ﾕｳｷ</t>
  </si>
  <si>
    <t>石川　憲幸</t>
  </si>
  <si>
    <t>ｲｼｶﾜ ﾉﾘﾕｷ</t>
  </si>
  <si>
    <t>岩野　祐希</t>
  </si>
  <si>
    <t>ｲﾜﾉ ﾕｳｷ</t>
  </si>
  <si>
    <t>及川　優輝</t>
  </si>
  <si>
    <t>ｵｲｶﾜ ﾕｳｷ</t>
  </si>
  <si>
    <t>木寺　尊行</t>
  </si>
  <si>
    <t>ｷﾃﾞﾗ ﾀｶﾕｷ</t>
  </si>
  <si>
    <t>纐纈　健太郎</t>
  </si>
  <si>
    <t>ｺｳｹﾂ ｹﾝﾀﾛｳ</t>
  </si>
  <si>
    <t>立川　裕太</t>
  </si>
  <si>
    <t>ﾀﾁｶﾜ ﾕｳﾀ</t>
  </si>
  <si>
    <t>辻尾　直史</t>
  </si>
  <si>
    <t>ﾂｼﾞｵ ﾅｵﾌﾐ</t>
  </si>
  <si>
    <t>中村　郁羽</t>
  </si>
  <si>
    <t>ﾅｶﾑﾗ ｲｸﾊﾞ</t>
  </si>
  <si>
    <t>深澤　斗希也</t>
  </si>
  <si>
    <t>ﾌｶｻﾞﾜ ﾄｷﾔ</t>
  </si>
  <si>
    <t>永田　淳也</t>
  </si>
  <si>
    <t>ﾅｶﾞﾀ ｱﾂﾔ</t>
  </si>
  <si>
    <t>安部　友涼</t>
  </si>
  <si>
    <t>ｱﾍﾞ ﾕｳｽｹ</t>
  </si>
  <si>
    <t>前田　直哉</t>
  </si>
  <si>
    <t>ﾏｴﾀﾞ ﾅｵﾔ</t>
  </si>
  <si>
    <t>高野　巧</t>
  </si>
  <si>
    <t>ﾀｶﾉ ﾀｸﾐ</t>
  </si>
  <si>
    <t>石山　歩</t>
  </si>
  <si>
    <t>ｲｼﾔﾏ ｱﾕﾑ</t>
  </si>
  <si>
    <t>伊藤　元貴</t>
  </si>
  <si>
    <t>ｲﾄｳ ﾓﾄｷ</t>
  </si>
  <si>
    <t>内村　颯太</t>
  </si>
  <si>
    <t>ｳﾁﾑﾗ ｿｳﾀ</t>
  </si>
  <si>
    <t>ｳﾗｲ ﾘｮｳｼﾞ</t>
  </si>
  <si>
    <t>織田　海斗</t>
  </si>
  <si>
    <t>ｵﾘﾀ ｶｲﾄ</t>
  </si>
  <si>
    <t>古旗　崇裕</t>
  </si>
  <si>
    <t>ｺﾊﾞﾀ ﾀｶﾋﾛ</t>
  </si>
  <si>
    <t>髙橋　幸大</t>
  </si>
  <si>
    <t>ﾀｶﾊｼ ｺｳﾀﾞｲ</t>
  </si>
  <si>
    <t>谷口　祥太郎</t>
  </si>
  <si>
    <t>ﾀﾆｸﾞﾁ ｼｮｳﾀﾛｳ</t>
  </si>
  <si>
    <t>寺島　航汰</t>
  </si>
  <si>
    <t>ﾃﾗｼﾏ ｺｳﾀ</t>
  </si>
  <si>
    <t>福澤　弘樹</t>
  </si>
  <si>
    <t>ﾌｸｻﾞﾜ ﾋﾛｷ</t>
  </si>
  <si>
    <t>藤原　俊也</t>
  </si>
  <si>
    <t>ﾌｼﾞﾜﾗ ｼｭﾝﾔ</t>
  </si>
  <si>
    <t>松橋　亮太</t>
  </si>
  <si>
    <t>ﾏﾂﾊｼ ﾘｮｳﾀ</t>
  </si>
  <si>
    <t>水谷　來</t>
  </si>
  <si>
    <t>ﾐｽﾞﾀﾆ ﾗｲ</t>
  </si>
  <si>
    <t>渡邊　麻仁</t>
  </si>
  <si>
    <t>ﾜﾀﾅﾍﾞ ｱｻﾄ</t>
  </si>
  <si>
    <t>浅岡　駿佑</t>
  </si>
  <si>
    <t>ｱｻｵｶ ｼｭﾝｽｹ</t>
  </si>
  <si>
    <t>池田　樹生</t>
  </si>
  <si>
    <t>ｲｹﾀﾞ ﾐｷｵ</t>
  </si>
  <si>
    <t>遠藤　侑汰</t>
  </si>
  <si>
    <t>ｴﾝﾄﾞｳ ﾕｳﾀ</t>
  </si>
  <si>
    <t>川西　良典</t>
  </si>
  <si>
    <t>ｶﾜﾆｼ ﾘｮｳｽｹ</t>
  </si>
  <si>
    <t>清遠　隆介</t>
  </si>
  <si>
    <t>ｷﾖﾄｳ ﾘｭｳｽｹ</t>
  </si>
  <si>
    <t>黒木　省悟</t>
  </si>
  <si>
    <t>ｸﾛｷﾞ ｼｮｳｺﾞ</t>
  </si>
  <si>
    <t>髙松　知史</t>
  </si>
  <si>
    <t>ﾀｶﾏﾂ ｻﾄｼ</t>
  </si>
  <si>
    <t>中山　滉一</t>
  </si>
  <si>
    <t>ﾅｶﾔﾏ ｺｳｲﾁ</t>
  </si>
  <si>
    <t>早川　匠海</t>
  </si>
  <si>
    <t>ﾊﾔｶﾜ ﾀｸﾐ</t>
  </si>
  <si>
    <t>東浦　貫太</t>
  </si>
  <si>
    <t>ﾋｶﾞｼｳﾗ ｶﾝﾀ</t>
  </si>
  <si>
    <t>水野　照太</t>
  </si>
  <si>
    <t>ﾐｽﾞﾉ ｼｮｳﾀ</t>
  </si>
  <si>
    <t>森山　大成</t>
  </si>
  <si>
    <t>ﾓﾘﾔﾏ ﾀｲｾｲ</t>
  </si>
  <si>
    <t>矢橋　寛明</t>
  </si>
  <si>
    <t>ﾔﾊﾞｼ ﾋﾛｱｷ</t>
  </si>
  <si>
    <t>山﨑　巧巳</t>
  </si>
  <si>
    <t>ﾔﾏｻｷ ﾀｸﾐ</t>
  </si>
  <si>
    <t>米村　竜星</t>
  </si>
  <si>
    <t>ﾖﾈﾑﾗ ﾘｭｳｾｲ</t>
  </si>
  <si>
    <t>河野　凌太</t>
  </si>
  <si>
    <t>ｶﾜﾉ ﾘｮｳﾀ</t>
  </si>
  <si>
    <t>岡村　幸哉</t>
  </si>
  <si>
    <t>ｵｶﾑﾗ ﾕｷﾔ</t>
  </si>
  <si>
    <t>倉川　鷹斗</t>
  </si>
  <si>
    <t>ｸﾗｶﾜ ﾀｶﾄ</t>
  </si>
  <si>
    <t>岡田　直也</t>
  </si>
  <si>
    <t>ｵｶﾀﾞ ﾅｵﾔ</t>
  </si>
  <si>
    <t>蛭子屋　雄一</t>
  </si>
  <si>
    <t>ｴﾋﾞｽﾔ ﾕｳｲﾁ</t>
  </si>
  <si>
    <t>小川　拓夢</t>
  </si>
  <si>
    <t>ｵｶﾞﾜ ﾀｸﾑ</t>
  </si>
  <si>
    <t>加藤　翔</t>
  </si>
  <si>
    <t>ｶﾄｳ ｼｮｳ</t>
  </si>
  <si>
    <t>鈴木　晟也</t>
  </si>
  <si>
    <t>ｽｽﾞｷ ｾｲﾔ</t>
  </si>
  <si>
    <t>平岡　泰樹</t>
  </si>
  <si>
    <t>ﾋﾗｵｶ ﾀｲｷ</t>
  </si>
  <si>
    <t>松居　優毅</t>
  </si>
  <si>
    <t>望月　康揮</t>
  </si>
  <si>
    <t>ﾓﾁﾂﾞｷ ｺｳｷ</t>
  </si>
  <si>
    <t>山口　翔太</t>
  </si>
  <si>
    <t>ﾔﾏｸﾞﾁ ｼｮｳﾀ</t>
  </si>
  <si>
    <t>渡邉　裕晴</t>
  </si>
  <si>
    <t>ﾜﾀﾅﾍﾞ ﾋﾛﾊﾙ</t>
  </si>
  <si>
    <t>市川　稜基</t>
  </si>
  <si>
    <t>ｲﾁｶﾜ ｲﾂﾞｷ</t>
  </si>
  <si>
    <t>岡田　賢太</t>
  </si>
  <si>
    <t>加藤　真生</t>
  </si>
  <si>
    <t>ｶﾄｳ ﾏｵ</t>
  </si>
  <si>
    <t>鈴木　隆斗</t>
  </si>
  <si>
    <t>ｽｽﾞｷ ﾀｶﾄ</t>
  </si>
  <si>
    <t>仲　智裕</t>
  </si>
  <si>
    <t>ﾅｶ ﾄﾓﾋﾛ</t>
  </si>
  <si>
    <t>三輪　徳秀</t>
  </si>
  <si>
    <t>ﾐﾜ ﾉﾘﾋﾃﾞ</t>
  </si>
  <si>
    <t>丸山　純平</t>
  </si>
  <si>
    <t>ﾏﾙﾔﾏ ｼﾞｭﾝﾍﾟｲ</t>
  </si>
  <si>
    <t>小川　浩平</t>
  </si>
  <si>
    <t>ｵｶﾞﾜ ｺｳﾍｲ</t>
  </si>
  <si>
    <t>中定　慎</t>
  </si>
  <si>
    <t>ﾅｶｻﾀﾞ ｼﾝ</t>
  </si>
  <si>
    <t>竹内　優翔</t>
  </si>
  <si>
    <t>ﾀｹｳﾁ ﾕｳﾄ</t>
  </si>
  <si>
    <t>藤沢　俊志</t>
  </si>
  <si>
    <t>ﾌｼﾞｻﾜ ﾀｶﾕｷ</t>
  </si>
  <si>
    <t>中村　勇太</t>
  </si>
  <si>
    <t>木全　茂利</t>
  </si>
  <si>
    <t>ｷﾏﾀ ﾓﾄｼ</t>
  </si>
  <si>
    <t>朝井　瞭</t>
  </si>
  <si>
    <t>ｱｻｲ ﾘｮｳ</t>
  </si>
  <si>
    <t>大道　卓也</t>
  </si>
  <si>
    <t>ｵｵﾐﾁ ﾀｸﾔ</t>
  </si>
  <si>
    <t>陳　哲斐</t>
  </si>
  <si>
    <t>ﾁﾝ ﾃﾂﾋ</t>
  </si>
  <si>
    <t>磯部　貴之</t>
  </si>
  <si>
    <t>ｲｿﾍﾞ ﾀｶﾕｷ</t>
  </si>
  <si>
    <t>中田　大貴</t>
  </si>
  <si>
    <t>ﾅｶﾀ ﾀﾞｲｷ</t>
  </si>
  <si>
    <t>石野　一樹</t>
  </si>
  <si>
    <t>ｲｼﾉ ｶｽﾞｷ</t>
  </si>
  <si>
    <t>杉浦　考昭</t>
  </si>
  <si>
    <t>ｽｷﾞｳﾗ ﾀｶｱｷ</t>
  </si>
  <si>
    <t>和田　将輝</t>
  </si>
  <si>
    <t>ﾜﾀﾞ ﾏｻｷ</t>
  </si>
  <si>
    <t>稲垣　慎一</t>
  </si>
  <si>
    <t>ｲﾅｶﾞｷ ｼﾝｲﾁ</t>
  </si>
  <si>
    <t>早瀬　公彦</t>
  </si>
  <si>
    <t>ﾊﾔｾ ｷﾐﾋｺ</t>
  </si>
  <si>
    <t>中村　亮太</t>
  </si>
  <si>
    <t>ﾅｶﾑﾗ ﾘｮｳﾀ</t>
  </si>
  <si>
    <t>北　遼誠</t>
  </si>
  <si>
    <t>ｷﾀ ﾘｮｳﾏ</t>
  </si>
  <si>
    <t>中山　優希</t>
  </si>
  <si>
    <t>ﾅｶﾔﾏ ﾕｳｷ</t>
  </si>
  <si>
    <t>山崎　佑斗</t>
  </si>
  <si>
    <t>ﾔﾏｻﾞｷ ﾕｳﾄ</t>
  </si>
  <si>
    <t>細澤　幸輝</t>
  </si>
  <si>
    <t>ﾎｿｻﾞﾜ ｺｳｷ</t>
  </si>
  <si>
    <t>今枝　慎一郎</t>
  </si>
  <si>
    <t>ｲﾏｴﾀﾞ ｼﾝｲﾁﾛｳ</t>
  </si>
  <si>
    <t>山守　瑠星</t>
  </si>
  <si>
    <t>ﾔﾏﾓﾘ ﾘｭｳｾｲ</t>
  </si>
  <si>
    <t>大橋　侑征</t>
  </si>
  <si>
    <t>ｵｵﾊｼ ﾕｳｾｲ</t>
  </si>
  <si>
    <t>日置　佑輔</t>
  </si>
  <si>
    <t>ﾋｵｷ ﾕｳｽｹ</t>
  </si>
  <si>
    <t>ﾀｶﾊｼ ﾕｳｷ</t>
  </si>
  <si>
    <t>長崎　佑哉</t>
  </si>
  <si>
    <t>ﾅｶﾞｻｷ ﾕｳﾔ</t>
  </si>
  <si>
    <t>浜島　裕亮</t>
  </si>
  <si>
    <t>ﾊﾏｼﾞﾏ ﾕｳｽｹ</t>
  </si>
  <si>
    <t>鈴木　健太郎</t>
  </si>
  <si>
    <t>ｽｽﾞｷ ｹﾝﾀﾛｳ</t>
  </si>
  <si>
    <t>牛垣　翔太</t>
  </si>
  <si>
    <t>ｳｼｶﾞｷ ｼｮｳﾀ</t>
  </si>
  <si>
    <t>中島　豪</t>
  </si>
  <si>
    <t>ﾅｶｼﾏ ﾂﾖｼ</t>
  </si>
  <si>
    <t>吉田　遥樹</t>
  </si>
  <si>
    <t>ﾖｼﾀﾞ ﾊﾙｷ</t>
  </si>
  <si>
    <t>太田　敦</t>
  </si>
  <si>
    <t>ｵｵﾀ ｱﾂｼ</t>
  </si>
  <si>
    <t>野原　颯人</t>
  </si>
  <si>
    <t>ﾉﾊﾗ ﾊﾔﾄ</t>
  </si>
  <si>
    <t>北村　弘晃</t>
  </si>
  <si>
    <t>ｷﾀﾑﾗ ﾋﾛｱｷ</t>
  </si>
  <si>
    <t>長坂　顕澄</t>
  </si>
  <si>
    <t>ﾅｶﾞｻｶ ｱｷｽﾐ</t>
  </si>
  <si>
    <t>宮﨑　楓</t>
  </si>
  <si>
    <t>ﾐﾔｻﾞｷ ｶｴﾃﾞ</t>
  </si>
  <si>
    <t>堀川　貴哉</t>
  </si>
  <si>
    <t>ﾎﾘｶﾜ ﾀｶﾔ</t>
  </si>
  <si>
    <t>稲澤　智輝</t>
  </si>
  <si>
    <t>ｲﾅｻﾞﾜ ﾄﾓｷ</t>
  </si>
  <si>
    <t>ﾀｶﾊｼ ﾅｵｷ</t>
  </si>
  <si>
    <t>南原　伸哉</t>
  </si>
  <si>
    <t>ﾅﾝﾊﾞﾗ ｼﾝﾔ</t>
  </si>
  <si>
    <t>林　時生</t>
  </si>
  <si>
    <t>ﾊﾔｼ ﾄｷｵ</t>
  </si>
  <si>
    <t>望月　悠斗</t>
  </si>
  <si>
    <t>ﾓﾁﾂﾞｷ ﾕｳﾄ</t>
  </si>
  <si>
    <t>金田　綾大</t>
  </si>
  <si>
    <t>ｶﾈﾀﾞ ﾘｮｳﾀ</t>
  </si>
  <si>
    <t>藤田　瞬也</t>
  </si>
  <si>
    <t>ﾌｼﾞﾀ ｼｭﾝﾔ</t>
  </si>
  <si>
    <t>朱　佐木</t>
  </si>
  <si>
    <t>ｼｭ ｻｷ</t>
  </si>
  <si>
    <t>花木　建貴</t>
  </si>
  <si>
    <t>ﾊﾅｷ ﾀﾂｷ</t>
  </si>
  <si>
    <t>才戸　雄貴</t>
  </si>
  <si>
    <t>ｻｲﾄﾞ ﾕｳｷ</t>
  </si>
  <si>
    <t>瀬木　裕真</t>
  </si>
  <si>
    <t>ｾｷﾞ ﾕｳﾏ</t>
  </si>
  <si>
    <t>森内　泰洋</t>
  </si>
  <si>
    <t>ﾓﾘｳﾁ ﾔｽﾋﾛ</t>
  </si>
  <si>
    <t>是永　達哉</t>
  </si>
  <si>
    <t>ｺﾚﾅｶﾞ ﾀﾂﾔ</t>
  </si>
  <si>
    <t>近藤　将崇</t>
  </si>
  <si>
    <t>ｺﾝﾄﾞｳ ﾏｻﾀｶ</t>
  </si>
  <si>
    <t>恒川　翔</t>
  </si>
  <si>
    <t>ﾂﾈｶﾜ ｼｮｳ</t>
  </si>
  <si>
    <t>土岐　優太</t>
  </si>
  <si>
    <t>ﾄｷ ﾕｳﾀ</t>
  </si>
  <si>
    <t>山﨑　優太</t>
  </si>
  <si>
    <t>ﾔﾏｻﾞｷ ﾕｳﾀ</t>
  </si>
  <si>
    <t>山本　将平</t>
  </si>
  <si>
    <t>ﾔﾏﾓﾄ ｼｮｳﾍｲ</t>
  </si>
  <si>
    <t>落合　恭平</t>
  </si>
  <si>
    <t>ｵﾁｱｲ ｷｮｳﾍｲ</t>
  </si>
  <si>
    <t>後藤　慎治</t>
  </si>
  <si>
    <t>ｺﾞﾄｳ ｼﾝｼﾞ</t>
  </si>
  <si>
    <t>石松　荘樹</t>
  </si>
  <si>
    <t>ｲｼﾏﾂ ｿｳｼﾞｭ</t>
  </si>
  <si>
    <t>太田　雅文</t>
  </si>
  <si>
    <t>ｵｵﾀ ﾏｻﾌﾐ</t>
  </si>
  <si>
    <t>木村　遼太</t>
  </si>
  <si>
    <t>ｷﾑﾗ ﾘｮｳﾀ</t>
  </si>
  <si>
    <t>杉山　裕太</t>
  </si>
  <si>
    <t>ｽｷﾞﾔﾏ ﾕｳﾀ</t>
  </si>
  <si>
    <t>竹田　京輔</t>
  </si>
  <si>
    <t>ﾀｹﾀﾞ ｹｲｽｹ</t>
  </si>
  <si>
    <t>山添　琢郎</t>
  </si>
  <si>
    <t>ﾔﾏｿﾞｴ ﾀｸﾛｳ</t>
  </si>
  <si>
    <t>海沼　和孝</t>
  </si>
  <si>
    <t>ｶｲﾇﾏ ｶｽﾞﾀｶ</t>
  </si>
  <si>
    <t>神　高希</t>
  </si>
  <si>
    <t>ｼﾞﾝ ｺｳｷ</t>
  </si>
  <si>
    <t>曾我　篤暉</t>
  </si>
  <si>
    <t>ｿｶﾞ ｼｹﾞｷ</t>
  </si>
  <si>
    <t>小泉　潤</t>
  </si>
  <si>
    <t>ｺｲｽﾞﾐ ｼﾞｭﾝ</t>
  </si>
  <si>
    <t>太田　智基</t>
  </si>
  <si>
    <t>ｵｵﾀ ﾄﾓｷ</t>
  </si>
  <si>
    <t>中島　啓輔</t>
  </si>
  <si>
    <t>ﾅｶｼﾞﾏ ｹｲｽｹ</t>
  </si>
  <si>
    <t>鷲見　駿太朗</t>
  </si>
  <si>
    <t>ｽﾐ ｼｭﾝﾀﾛｳ</t>
  </si>
  <si>
    <t>佐久間　光平</t>
  </si>
  <si>
    <t>ｻｸﾏ ｺｳﾍｲ</t>
  </si>
  <si>
    <t>塩原　雅人</t>
  </si>
  <si>
    <t>ｼｵﾊﾗ ﾏｻﾄ</t>
  </si>
  <si>
    <t>重田　真稔</t>
  </si>
  <si>
    <t>ｼｹﾞﾀ ﾏｻﾄｼ</t>
  </si>
  <si>
    <t>髙山　琢磨</t>
  </si>
  <si>
    <t>ﾀｶﾔﾏ ﾀｸﾏ</t>
  </si>
  <si>
    <t>西村　一真</t>
  </si>
  <si>
    <t>ﾆｼﾑﾗ ｶｽﾞﾏ</t>
  </si>
  <si>
    <t>畑添　翔太</t>
  </si>
  <si>
    <t>ﾊﾀｿﾞｴ ｼｮｳﾀ</t>
  </si>
  <si>
    <t>円尾　翔吾</t>
  </si>
  <si>
    <t>ﾏﾙｵ ｼｮｳｺﾞ</t>
  </si>
  <si>
    <t>山澤　遼大</t>
  </si>
  <si>
    <t>ﾔﾏｻﾞﾜ ﾘｮｳﾀ</t>
  </si>
  <si>
    <t>横尾　武尊</t>
  </si>
  <si>
    <t>ﾖｺｵ ﾀｹﾙ</t>
  </si>
  <si>
    <t>若山　弘幸</t>
  </si>
  <si>
    <t>ﾜｶﾔﾏ ﾋﾛﾕｷ</t>
  </si>
  <si>
    <t>ﾀｶﾔﾅｷﾞ ｲｸﾔ</t>
  </si>
  <si>
    <t>大脇　将史</t>
  </si>
  <si>
    <t>ｵｵﾜｷ ﾏｻｼ</t>
  </si>
  <si>
    <t>長谷川　孝輔</t>
  </si>
  <si>
    <t>ﾊｾｶﾞﾜ ｺｳｽｹ</t>
  </si>
  <si>
    <t>中島　祐市</t>
  </si>
  <si>
    <t>ﾅｶｼﾏ ﾕｳｲﾁ</t>
  </si>
  <si>
    <t>稲見　英和</t>
  </si>
  <si>
    <t>ｲﾅﾐ ﾋﾃﾞｶｽﾞ</t>
  </si>
  <si>
    <t>鈴木　健弘</t>
  </si>
  <si>
    <t>ｽｽﾞｷ ﾀｹﾋﾛ</t>
  </si>
  <si>
    <t>戸叶　貴也</t>
  </si>
  <si>
    <t>ﾄｶﾉ ﾀｶﾔ</t>
  </si>
  <si>
    <t>真野　悠太郎</t>
  </si>
  <si>
    <t>ﾏﾉ ﾕｳﾀﾛｳ</t>
  </si>
  <si>
    <t>古部　大地</t>
  </si>
  <si>
    <t>ﾌﾙﾍﾞ ﾀﾞｲﾁ</t>
  </si>
  <si>
    <t>市川　航大</t>
  </si>
  <si>
    <t>ｲﾁｶﾜ ｺｳﾀﾞｲ</t>
  </si>
  <si>
    <t>北本　隼</t>
  </si>
  <si>
    <t>ｷﾀﾓﾄ ﾊﾔﾄ</t>
  </si>
  <si>
    <t>ｱｷﾂﾞｷ ﾊﾔﾄ</t>
  </si>
  <si>
    <t>高瀬　光太</t>
  </si>
  <si>
    <t>ﾀｶｾ ｺｳﾀ</t>
  </si>
  <si>
    <t>後藤　祐貴</t>
  </si>
  <si>
    <t>ｺﾞﾄｳ ﾕｳｷ</t>
  </si>
  <si>
    <t>鵜飼　浩大</t>
  </si>
  <si>
    <t>ｳｶｲ ｺｳﾀﾞｲ</t>
  </si>
  <si>
    <t>大西　陽文</t>
  </si>
  <si>
    <t>ｵｵﾆｼ ｱｷﾌﾐ</t>
  </si>
  <si>
    <t>山本　勝也</t>
  </si>
  <si>
    <t>ﾔﾏﾓﾄ ｶﾂﾔ</t>
  </si>
  <si>
    <t>ﾔﾏﾓﾄ ﾕｳﾀ</t>
  </si>
  <si>
    <t>海瀬　俊弥</t>
  </si>
  <si>
    <t>ｶｲｾ ｼｭﾝﾔ</t>
  </si>
  <si>
    <t>鈴木　遼太</t>
  </si>
  <si>
    <t>安西　高志</t>
  </si>
  <si>
    <t>ｱﾝｻﾞｲ ﾀｶｼ</t>
  </si>
  <si>
    <t>那須　広基</t>
  </si>
  <si>
    <t>ﾅｽ ﾋﾛｷ</t>
  </si>
  <si>
    <t>河邊　健人</t>
  </si>
  <si>
    <t>ｶﾜﾍﾞ ｹﾝﾄ</t>
  </si>
  <si>
    <t>佐々木　康太郎</t>
  </si>
  <si>
    <t>ｻｻｷ ｺｳﾀﾛｳ</t>
  </si>
  <si>
    <t>木附　大晴</t>
  </si>
  <si>
    <t>ｷﾂｷ ﾀｲｾｲ</t>
  </si>
  <si>
    <t>大石　紘之</t>
  </si>
  <si>
    <t>ｵｵｲｼ ﾋﾛﾕｷ</t>
  </si>
  <si>
    <t>ﾌﾅﾊｼ ﾕｳﾔ</t>
  </si>
  <si>
    <t>名倉　望</t>
  </si>
  <si>
    <t>ﾅｸﾞﾗ ﾉｿﾞﾐ</t>
  </si>
  <si>
    <t>桑原　元</t>
  </si>
  <si>
    <t>ｸﾜﾊﾗ ﾊｼﾞﾒ</t>
  </si>
  <si>
    <t>村瀬　勇斗</t>
  </si>
  <si>
    <t>ﾑﾗｾ ﾊﾔﾄ</t>
  </si>
  <si>
    <t>冨山　洸二郎</t>
  </si>
  <si>
    <t>ﾄﾐﾔﾏ ｺｳｼﾞﾛｳ</t>
  </si>
  <si>
    <t>近藤　拓真</t>
  </si>
  <si>
    <t>ｺﾝﾄﾞｳ ﾀｸﾏ</t>
  </si>
  <si>
    <t>出口　裕希</t>
  </si>
  <si>
    <t>ﾃﾞｸﾞﾁ ﾕｳｷ</t>
  </si>
  <si>
    <t>下地　健介</t>
  </si>
  <si>
    <t>ｼﾓｼﾞ ｹﾝｽｹ</t>
  </si>
  <si>
    <t>安藤　大成</t>
  </si>
  <si>
    <t>ｱﾝﾄﾞｳ ﾀｲｾｲ</t>
  </si>
  <si>
    <t>浅野　真弥</t>
  </si>
  <si>
    <t>ｱｻﾉ ﾏｻﾔ</t>
  </si>
  <si>
    <t>木村　颯</t>
  </si>
  <si>
    <t>ｷﾑﾗ ﾊﾔﾃ</t>
  </si>
  <si>
    <t>跡見　俊明</t>
  </si>
  <si>
    <t>ｱﾄﾐ ﾄｼｱｷ</t>
  </si>
  <si>
    <t>今村　清太郎</t>
  </si>
  <si>
    <t>ｲﾏﾑﾗ ｾｲﾀﾛｳ</t>
  </si>
  <si>
    <t>伊東　和輝</t>
  </si>
  <si>
    <t>小見山　大幹</t>
  </si>
  <si>
    <t>ｺﾐﾔﾏ ﾀｲｷ</t>
  </si>
  <si>
    <t>榎本　渉</t>
  </si>
  <si>
    <t>ｴﾉﾓﾄ ﾜﾀﾙ</t>
  </si>
  <si>
    <t>加藤　貴之</t>
  </si>
  <si>
    <t>ｶﾄｳ ﾀｶﾕｷ</t>
  </si>
  <si>
    <t>遠藤　聡</t>
  </si>
  <si>
    <t>ｴﾝﾄﾞｳ ｻﾄｼ</t>
  </si>
  <si>
    <t>大羽　潤</t>
  </si>
  <si>
    <t>ｵｵﾊﾞ ｼﾞｭﾝ</t>
  </si>
  <si>
    <t>瀬川　駿</t>
  </si>
  <si>
    <t>ｾｶﾞﾜ ｼｭﾝ</t>
  </si>
  <si>
    <t>都竹　将史</t>
  </si>
  <si>
    <t>ﾂﾂﾞｸ ﾏｻﾌﾐ</t>
  </si>
  <si>
    <t>永井　大貴</t>
  </si>
  <si>
    <t>ﾅｶﾞｲ ﾀﾞｲｷ</t>
  </si>
  <si>
    <t>尾嶋　匠海</t>
  </si>
  <si>
    <t>ｵｼﾞﾏ ﾀｸﾐ</t>
  </si>
  <si>
    <t>泰羅　直輝</t>
  </si>
  <si>
    <t>ﾀｲﾗ ﾅｵｷ</t>
  </si>
  <si>
    <t>中根　雅弘</t>
  </si>
  <si>
    <t>ﾅｶﾈ ﾏｻﾋﾛ</t>
  </si>
  <si>
    <t>坂野　邦晃</t>
  </si>
  <si>
    <t>ﾊﾞﾝﾉ ｸﾆｱｷ</t>
  </si>
  <si>
    <t>廣比　徹</t>
  </si>
  <si>
    <t>ﾋﾛﾋ ﾄｵﾙ</t>
  </si>
  <si>
    <t>吉川　順也</t>
  </si>
  <si>
    <t>ﾖｼｶﾜ ｼﾞｭﾝﾔ</t>
  </si>
  <si>
    <t>川藤　汰貴</t>
  </si>
  <si>
    <t>ｶﾜﾌｼﾞ ﾀｲｷ</t>
  </si>
  <si>
    <t>小林　弘樹</t>
  </si>
  <si>
    <t>ｺﾊﾞﾔｼ ﾋﾛｷ</t>
  </si>
  <si>
    <t>中村　駿介</t>
  </si>
  <si>
    <t>ﾅｶﾑﾗ ｼｭﾝｽｹ</t>
  </si>
  <si>
    <t>立山　雄大</t>
  </si>
  <si>
    <t>ﾀﾃﾔﾏ ﾕｳﾀ</t>
  </si>
  <si>
    <t>池谷　宜憲</t>
  </si>
  <si>
    <t>ｲｹﾔ ﾖｼﾉﾘ</t>
  </si>
  <si>
    <t>岡澤　理久</t>
  </si>
  <si>
    <t>ｵｶｻﾞﾜ ﾘｸ</t>
  </si>
  <si>
    <t>山川　惇生</t>
  </si>
  <si>
    <t>ﾔﾏｶﾜ ｱﾂｷ</t>
  </si>
  <si>
    <t>ﾂｲｷ ｱｷﾗ</t>
  </si>
  <si>
    <t>橋本　瞭</t>
  </si>
  <si>
    <t>ﾊｼﾓﾄ ﾘｮｳ</t>
  </si>
  <si>
    <t>上野　想</t>
  </si>
  <si>
    <t>ｳｴﾉ ｿｳ</t>
  </si>
  <si>
    <t>織原　海人</t>
  </si>
  <si>
    <t>ｵﾘﾊﾗ ｶｲﾄ</t>
  </si>
  <si>
    <t>山田　将輝</t>
  </si>
  <si>
    <t>ﾔﾏﾀﾞ ﾉﾌﾞｷ</t>
  </si>
  <si>
    <t>新井　康介</t>
  </si>
  <si>
    <t>ｱﾗｲ ｺｳｽｹ</t>
  </si>
  <si>
    <t>藤野　慎也</t>
  </si>
  <si>
    <t>ﾌｼﾞﾉ ｼﾝﾔ</t>
  </si>
  <si>
    <t>鵜藤　茂仁</t>
  </si>
  <si>
    <t>ｳﾄｳ ｼｹﾞﾋﾄ</t>
  </si>
  <si>
    <t>安江　悠真</t>
  </si>
  <si>
    <t>ﾔｽｴ ﾕｳﾏ</t>
  </si>
  <si>
    <t>杉村　拓哉</t>
  </si>
  <si>
    <t>ｽｷﾞﾑﾗ ﾀｸﾔ</t>
  </si>
  <si>
    <t>宮川　新</t>
  </si>
  <si>
    <t>ﾐﾔｶﾞﾜ ｱﾗﾀ</t>
  </si>
  <si>
    <t>加藤　寛隆</t>
  </si>
  <si>
    <t>ｶﾄｳ ﾋﾛﾀｶ</t>
  </si>
  <si>
    <t>片山　陽介</t>
  </si>
  <si>
    <t>ｶﾀﾔﾏ ﾖｳｽｹ</t>
  </si>
  <si>
    <t>野末　佳成</t>
  </si>
  <si>
    <t>ﾉｽﾞｴ ﾖｼﾅﾘ</t>
  </si>
  <si>
    <t>越野　将志</t>
  </si>
  <si>
    <t>ｺｼﾉ ﾏｻｼ</t>
  </si>
  <si>
    <t>神谷　雅貴</t>
  </si>
  <si>
    <t>ｶﾐﾔ ﾏｻｷ</t>
  </si>
  <si>
    <t>吉田　悠人</t>
  </si>
  <si>
    <t>ﾖｼﾀﾞ ﾕｳﾄ</t>
  </si>
  <si>
    <t>白石　涼太</t>
  </si>
  <si>
    <t>ｼﾗｲｼ ﾘｮｳﾀ</t>
  </si>
  <si>
    <t>仙田　拓摩</t>
  </si>
  <si>
    <t>ｾﾝﾀﾞ ﾀｸﾏ</t>
  </si>
  <si>
    <t>髙橋　克成</t>
  </si>
  <si>
    <t>ﾀｶﾊｼ ｶﾂﾅﾘ</t>
  </si>
  <si>
    <t>依田　明大</t>
  </si>
  <si>
    <t>ﾖﾘﾀ ｱｷﾋﾛ</t>
  </si>
  <si>
    <t>斉藤　好輝</t>
  </si>
  <si>
    <t>ｻｲﾄｳ ﾖｼﾃﾙ</t>
  </si>
  <si>
    <t>遠藤　和也</t>
  </si>
  <si>
    <t>ｴﾝﾄﾞｳ ｶｽﾞﾔ</t>
  </si>
  <si>
    <t>曽我　晃久</t>
  </si>
  <si>
    <t>ｿｶﾞ ｱｷﾋｻ</t>
  </si>
  <si>
    <t>飯田　康平</t>
  </si>
  <si>
    <t>ｲｲﾀﾞ ｺｳﾍｲ</t>
  </si>
  <si>
    <t>一林　諒</t>
  </si>
  <si>
    <t>ｲﾁﾊﾞﾔｼ ﾘｮｳ</t>
  </si>
  <si>
    <t>岩井　宏樹</t>
  </si>
  <si>
    <t>ｲﾜｲ ﾋﾛｷ</t>
  </si>
  <si>
    <t>浮津　照也</t>
  </si>
  <si>
    <t>ｳｷﾂ ﾃﾙﾔ</t>
  </si>
  <si>
    <t>加藤　敦貴</t>
  </si>
  <si>
    <t>ｶﾄｳ ｱﾂｷ</t>
  </si>
  <si>
    <t>河上　匠</t>
  </si>
  <si>
    <t>ｶﾜｶﾐ ﾀｸﾐ</t>
  </si>
  <si>
    <t>木村　健太郎</t>
  </si>
  <si>
    <t>ｷﾑﾗ ｹﾝﾀﾛｳ</t>
  </si>
  <si>
    <t>栗林　篤</t>
  </si>
  <si>
    <t>ｸﾘﾊﾞﾔｼ ｱﾂｼ</t>
  </si>
  <si>
    <t>柴田　雄斗</t>
  </si>
  <si>
    <t>ｼﾊﾞﾀ ﾕｳﾄ</t>
  </si>
  <si>
    <t>角屋　喜基</t>
  </si>
  <si>
    <t>ｽﾐﾔ ﾖｼｷ</t>
  </si>
  <si>
    <t>竹原　佑亮</t>
  </si>
  <si>
    <t>ﾀｹﾊﾗ ﾕｳｽｹ</t>
  </si>
  <si>
    <t>中野　圭</t>
  </si>
  <si>
    <t>ﾅｶﾉ ｹｲ</t>
  </si>
  <si>
    <t>萩原　諒</t>
  </si>
  <si>
    <t>ﾊｷﾞﾜﾗ ﾘｮｳ</t>
  </si>
  <si>
    <t>山﨑　大輝</t>
  </si>
  <si>
    <t>ﾔﾏｻﾞｷ ﾀﾞｲｷ</t>
  </si>
  <si>
    <t>山中　魁人</t>
  </si>
  <si>
    <t>ﾔﾏﾅｶ ｶｲﾄ</t>
  </si>
  <si>
    <t>内藤　大貴</t>
  </si>
  <si>
    <t>ﾅｲﾄｳ ﾀﾞｲｷ</t>
  </si>
  <si>
    <t>木村　竜誠</t>
  </si>
  <si>
    <t>ｷﾑﾗ ﾘｭｳｾｲ</t>
  </si>
  <si>
    <t>田口　雄太</t>
  </si>
  <si>
    <t>ﾀｸﾞﾁ ﾕｳﾀ</t>
  </si>
  <si>
    <t>露木　真大</t>
  </si>
  <si>
    <t>ﾂﾕｷ ﾏｻﾋﾛ</t>
  </si>
  <si>
    <t>佐野　祐太</t>
  </si>
  <si>
    <t>ｻﾉ ﾕｳﾀ</t>
  </si>
  <si>
    <t>広垣　智也</t>
  </si>
  <si>
    <t>ﾋﾛｶﾞｷ ﾄﾓﾔ</t>
  </si>
  <si>
    <t>小澤　俊仁</t>
  </si>
  <si>
    <t>ｺｻﾞﾜ ﾄｼﾋﾄ</t>
  </si>
  <si>
    <t>長縄　貴史</t>
  </si>
  <si>
    <t>ﾅｶﾞﾅﾜ ﾀｶﾌﾐ</t>
  </si>
  <si>
    <t>ﾖｼｶﾜ ﾀﾞｲｷ</t>
  </si>
  <si>
    <t>森　瑛志</t>
  </si>
  <si>
    <t>ﾓﾘ ｴｲｼﾞ</t>
  </si>
  <si>
    <t>野田　多聞</t>
  </si>
  <si>
    <t>ﾉﾀﾞ ﾀﾓﾝ</t>
  </si>
  <si>
    <t>ｻｲﾄｳ ｼｭﾝ</t>
  </si>
  <si>
    <t>由川　晃大</t>
  </si>
  <si>
    <t>ﾖｼｶﾜ ｺｳﾀﾞｲ</t>
  </si>
  <si>
    <t>森田　泰亘</t>
  </si>
  <si>
    <t>ﾓﾘﾀ ﾔｽﾉﾌﾞ</t>
  </si>
  <si>
    <t>浪崎　駿</t>
  </si>
  <si>
    <t>ﾅﾐｻﾞｷ ｼｭﾝ</t>
  </si>
  <si>
    <t>ｲﾜｻｷ ｼｭｳﾀﾛｳ</t>
  </si>
  <si>
    <t>江崎　幸雄</t>
  </si>
  <si>
    <t>ｴｻｷ ﾕｷｵ</t>
  </si>
  <si>
    <t>小山　公作</t>
  </si>
  <si>
    <t>ｺﾔﾏ ｺｳｻｸ</t>
  </si>
  <si>
    <t>鈴木　雄大</t>
  </si>
  <si>
    <t>ｽｽﾞｷ ﾕｳﾀﾞｲ</t>
  </si>
  <si>
    <t>細井　貴大</t>
  </si>
  <si>
    <t>ﾎｿｲ ﾀｶﾋﾛ</t>
  </si>
  <si>
    <t>吉川　拓麻</t>
  </si>
  <si>
    <t>ﾖｼｶﾜ ﾀｸﾏ</t>
  </si>
  <si>
    <t>奥田　諒</t>
  </si>
  <si>
    <t>ｵｸﾀﾞ ﾘｮｳ</t>
  </si>
  <si>
    <t>佐治　啓亮</t>
  </si>
  <si>
    <t>ｻｼﾞ ｹｲｽｹ</t>
  </si>
  <si>
    <t>鈴木　峻也</t>
  </si>
  <si>
    <t>ｽｽﾞｷ ﾀｶﾔ</t>
  </si>
  <si>
    <t>瀬尾　隼大</t>
  </si>
  <si>
    <t>ｾｵ ﾊﾔﾀ</t>
  </si>
  <si>
    <t>荒川　哲人</t>
  </si>
  <si>
    <t>ｱﾗｶﾜ ﾃﾂﾋﾄ</t>
  </si>
  <si>
    <t>坂本　倫太郎</t>
  </si>
  <si>
    <t>ｻｶﾓﾄ ﾘﾝﾀﾛｳ</t>
  </si>
  <si>
    <t>大原　瑞貴</t>
  </si>
  <si>
    <t>ｵｵﾊﾗ ﾐｽﾞｷ</t>
  </si>
  <si>
    <t>茂木　篤</t>
  </si>
  <si>
    <t>ﾓｷﾞ ｱﾂｼ</t>
  </si>
  <si>
    <t>鈴木　雄友</t>
  </si>
  <si>
    <t>ｽｽﾞｷ ﾕｳｽｹ</t>
  </si>
  <si>
    <t>金子　瑛穂</t>
  </si>
  <si>
    <t>ｶﾈｺ ｱｷﾎ</t>
  </si>
  <si>
    <t>山下　隼人</t>
  </si>
  <si>
    <t>ﾔﾏｼﾀ ﾊﾔﾄ</t>
  </si>
  <si>
    <t>安池　和希</t>
  </si>
  <si>
    <t>ﾔｽｲｹ ｶｽﾞｷ</t>
  </si>
  <si>
    <t>冨田　繁</t>
  </si>
  <si>
    <t>ﾄﾐﾀ ｼｹﾞﾙ</t>
  </si>
  <si>
    <t>林　哲生</t>
  </si>
  <si>
    <t>ﾊﾔｼ ﾃｯｾｲ</t>
  </si>
  <si>
    <t>菊川　雅</t>
  </si>
  <si>
    <t>ｷｸｶﾞﾜ ﾏｻｼ</t>
  </si>
  <si>
    <t>杉山　稀一</t>
  </si>
  <si>
    <t>ｽｷﾞﾔﾏ ｷｲﾁ</t>
  </si>
  <si>
    <t>鈴木　雅人</t>
  </si>
  <si>
    <t>安達　健登</t>
  </si>
  <si>
    <t>ｱﾀﾞﾁ ｹﾝﾄ</t>
  </si>
  <si>
    <t>前畑　昂洋</t>
  </si>
  <si>
    <t>ﾏｴﾊﾀ ﾀｶﾋﾛ</t>
  </si>
  <si>
    <t>加藤　幹也</t>
  </si>
  <si>
    <t>ｶﾄｳ ﾐｷﾔ</t>
  </si>
  <si>
    <t>黒野　嵩矢</t>
  </si>
  <si>
    <t>ｸﾛﾉ ｼｭｳﾔ</t>
  </si>
  <si>
    <t>鈴木　日向</t>
  </si>
  <si>
    <t>ｽｽﾞｷ ﾋｭｳｶﾞ</t>
  </si>
  <si>
    <t>多賀　駿介</t>
  </si>
  <si>
    <t>ﾀｶﾞ ｼｭﾝｽｹ</t>
  </si>
  <si>
    <t>成田　周平</t>
  </si>
  <si>
    <t>ﾅﾘﾀ ｼｭｳﾍｲ</t>
  </si>
  <si>
    <t>長谷川　奨</t>
  </si>
  <si>
    <t>ﾊｾｶﾞﾜ ｼｮｳ</t>
  </si>
  <si>
    <t>深谷　侑生</t>
  </si>
  <si>
    <t>ﾌｶﾔ ﾕｳｷ</t>
  </si>
  <si>
    <t>斎藤　弘樹</t>
  </si>
  <si>
    <t>ｻｲﾄｳ ﾋﾛｷ</t>
  </si>
  <si>
    <t>上田　拓哉</t>
  </si>
  <si>
    <t>ｳｴﾀﾞ ﾀｸﾔ</t>
  </si>
  <si>
    <t>加藤　良輝</t>
  </si>
  <si>
    <t>ｶﾄｳ ﾖｼｷ</t>
  </si>
  <si>
    <t>熊崎　文紀</t>
  </si>
  <si>
    <t>ｸﾏｻﾞｷ ﾌﾐﾉﾘ</t>
  </si>
  <si>
    <t>宮道　佳希</t>
  </si>
  <si>
    <t>ﾐﾔﾐﾁ ﾖｼｷ</t>
  </si>
  <si>
    <t>藤井　直希</t>
  </si>
  <si>
    <t>ﾌｼﾞｲ ﾅｵｷ</t>
  </si>
  <si>
    <t>佐々木　海斗</t>
  </si>
  <si>
    <t>ｻｻｷ ｶｲﾄ</t>
  </si>
  <si>
    <t>二見　隆亮</t>
  </si>
  <si>
    <t>ﾌﾀﾐ ﾀｶｱｷ</t>
  </si>
  <si>
    <t>松田　裕太</t>
  </si>
  <si>
    <t>ﾏﾂﾀﾞ ﾕｳﾀ</t>
  </si>
  <si>
    <t>大竹　亮汰</t>
  </si>
  <si>
    <t>ｵｵﾀｹ ﾘｮｳﾀ</t>
  </si>
  <si>
    <t>戸本　賢吾</t>
  </si>
  <si>
    <t>ﾄﾓﾄ ｹﾝｺﾞ</t>
  </si>
  <si>
    <t>友添　佑哉</t>
  </si>
  <si>
    <t>ﾄﾓｿﾞｴ ﾕｳﾔ</t>
  </si>
  <si>
    <t>ﾀｶﾊｼ ｹｲ</t>
  </si>
  <si>
    <t>伊藤　陽平</t>
  </si>
  <si>
    <t>ｲﾄｳ ﾖｳﾍｲ</t>
  </si>
  <si>
    <t>那須　遼平</t>
  </si>
  <si>
    <t>ﾅｽ ﾘｮｳﾍｲ</t>
  </si>
  <si>
    <t>三木　悠矢</t>
  </si>
  <si>
    <t>ﾐｷ ﾕｳﾔ</t>
  </si>
  <si>
    <t>垣内　亮</t>
  </si>
  <si>
    <t>ｶｷｳﾁ ﾘｮｳ</t>
  </si>
  <si>
    <t>宮城県</t>
  </si>
  <si>
    <t xml:space="preserve">2 </t>
  </si>
  <si>
    <t>100000831</t>
  </si>
  <si>
    <t>100000832</t>
  </si>
  <si>
    <t>100000833</t>
  </si>
  <si>
    <t>100000834</t>
  </si>
  <si>
    <t>100000835</t>
  </si>
  <si>
    <t>100000836</t>
  </si>
  <si>
    <t>100000837</t>
  </si>
  <si>
    <t>100000838</t>
  </si>
  <si>
    <t>100000839</t>
  </si>
  <si>
    <t>100000840</t>
  </si>
  <si>
    <t>100000841</t>
  </si>
  <si>
    <t>100000842</t>
  </si>
  <si>
    <t>100000843</t>
  </si>
  <si>
    <t>100000844</t>
  </si>
  <si>
    <t>100000845</t>
  </si>
  <si>
    <t>100000846</t>
  </si>
  <si>
    <t>100000847</t>
  </si>
  <si>
    <t>100000848</t>
  </si>
  <si>
    <t>100000849</t>
  </si>
  <si>
    <t>100000850</t>
  </si>
  <si>
    <t>100000851</t>
  </si>
  <si>
    <t>100000852</t>
  </si>
  <si>
    <t>100000853</t>
  </si>
  <si>
    <t>100000854</t>
  </si>
  <si>
    <t>100000855</t>
  </si>
  <si>
    <t>100000856</t>
  </si>
  <si>
    <t>100000857</t>
  </si>
  <si>
    <t>100000858</t>
  </si>
  <si>
    <t>100000859</t>
  </si>
  <si>
    <t>100000860</t>
  </si>
  <si>
    <t>100000861</t>
  </si>
  <si>
    <t>100000862</t>
  </si>
  <si>
    <t>100000863</t>
  </si>
  <si>
    <t>100000864</t>
  </si>
  <si>
    <t>100000865</t>
  </si>
  <si>
    <t>100000866</t>
  </si>
  <si>
    <t>100000867</t>
  </si>
  <si>
    <t>100000868</t>
  </si>
  <si>
    <t>100000869</t>
  </si>
  <si>
    <t>100000870</t>
  </si>
  <si>
    <t>100000871</t>
  </si>
  <si>
    <t>100000872</t>
  </si>
  <si>
    <t>100000873</t>
  </si>
  <si>
    <t>100000874</t>
  </si>
  <si>
    <t>100000875</t>
  </si>
  <si>
    <t>100000876</t>
  </si>
  <si>
    <t>100000877</t>
  </si>
  <si>
    <t>100000878</t>
  </si>
  <si>
    <t>100000879</t>
  </si>
  <si>
    <t>100000880</t>
  </si>
  <si>
    <t>100000881</t>
  </si>
  <si>
    <t>100000882</t>
  </si>
  <si>
    <t>100000883</t>
  </si>
  <si>
    <t>100000884</t>
  </si>
  <si>
    <t>100000885</t>
  </si>
  <si>
    <t>100000886</t>
  </si>
  <si>
    <t>100000887</t>
  </si>
  <si>
    <t>100000888</t>
  </si>
  <si>
    <t>100000889</t>
  </si>
  <si>
    <t>100000890</t>
  </si>
  <si>
    <t>100000891</t>
  </si>
  <si>
    <t>100000892</t>
  </si>
  <si>
    <t>100000893</t>
  </si>
  <si>
    <t>100000894</t>
  </si>
  <si>
    <t>100000895</t>
  </si>
  <si>
    <t>100000896</t>
  </si>
  <si>
    <t>100000897</t>
  </si>
  <si>
    <t>100000898</t>
  </si>
  <si>
    <t>100000899</t>
  </si>
  <si>
    <t>100000900</t>
  </si>
  <si>
    <t>100000901</t>
  </si>
  <si>
    <t>100000902</t>
  </si>
  <si>
    <t>100000903</t>
  </si>
  <si>
    <t>100000904</t>
  </si>
  <si>
    <t>100000905</t>
  </si>
  <si>
    <t>100000906</t>
  </si>
  <si>
    <t>100000907</t>
  </si>
  <si>
    <t>100000908</t>
  </si>
  <si>
    <t>100000909</t>
  </si>
  <si>
    <t>100000910</t>
  </si>
  <si>
    <t>100000911</t>
  </si>
  <si>
    <t>100000912</t>
  </si>
  <si>
    <t>100000913</t>
  </si>
  <si>
    <t>100000914</t>
  </si>
  <si>
    <t>100000915</t>
  </si>
  <si>
    <t>100000916</t>
  </si>
  <si>
    <t>100000917</t>
  </si>
  <si>
    <t>100000918</t>
  </si>
  <si>
    <t>100000919</t>
  </si>
  <si>
    <t>100000920</t>
  </si>
  <si>
    <t>100000921</t>
  </si>
  <si>
    <t>100000922</t>
  </si>
  <si>
    <t>100000923</t>
  </si>
  <si>
    <t>100000924</t>
  </si>
  <si>
    <t>100000925</t>
  </si>
  <si>
    <t>100000926</t>
  </si>
  <si>
    <t>100000927</t>
  </si>
  <si>
    <t>100000928</t>
  </si>
  <si>
    <t>100000929</t>
  </si>
  <si>
    <t>100000930</t>
  </si>
  <si>
    <t>100000931</t>
  </si>
  <si>
    <t>100000932</t>
  </si>
  <si>
    <t>100000933</t>
  </si>
  <si>
    <t>100000934</t>
  </si>
  <si>
    <t>100000935</t>
  </si>
  <si>
    <t>100000936</t>
  </si>
  <si>
    <t>100000937</t>
  </si>
  <si>
    <t>100000938</t>
  </si>
  <si>
    <t>100000939</t>
  </si>
  <si>
    <t>100000940</t>
  </si>
  <si>
    <t>100000941</t>
  </si>
  <si>
    <t>100000942</t>
  </si>
  <si>
    <t>100000943</t>
  </si>
  <si>
    <t>100000944</t>
  </si>
  <si>
    <t>100000945</t>
  </si>
  <si>
    <t>100000946</t>
  </si>
  <si>
    <t>100000947</t>
  </si>
  <si>
    <t>100000948</t>
  </si>
  <si>
    <t>100000949</t>
  </si>
  <si>
    <t>100000950</t>
  </si>
  <si>
    <t>100000951</t>
  </si>
  <si>
    <t>100000952</t>
  </si>
  <si>
    <t>100000953</t>
  </si>
  <si>
    <t>100000954</t>
  </si>
  <si>
    <t>100000955</t>
  </si>
  <si>
    <t>100000956</t>
  </si>
  <si>
    <t>100000957</t>
  </si>
  <si>
    <t>100000958</t>
  </si>
  <si>
    <t>100000959</t>
  </si>
  <si>
    <t>100000960</t>
  </si>
  <si>
    <t>100000961</t>
  </si>
  <si>
    <t>100000962</t>
  </si>
  <si>
    <t>100000963</t>
  </si>
  <si>
    <t>100000964</t>
  </si>
  <si>
    <t>100000965</t>
  </si>
  <si>
    <t>100000966</t>
  </si>
  <si>
    <t>100000967</t>
  </si>
  <si>
    <t>100000968</t>
  </si>
  <si>
    <t>100000969</t>
  </si>
  <si>
    <t>100000970</t>
  </si>
  <si>
    <t>100000971</t>
  </si>
  <si>
    <t>100000972</t>
  </si>
  <si>
    <t>100000973</t>
  </si>
  <si>
    <t>100000974</t>
  </si>
  <si>
    <t>100000975</t>
  </si>
  <si>
    <t>100000976</t>
  </si>
  <si>
    <t>100000977</t>
  </si>
  <si>
    <t>100000978</t>
  </si>
  <si>
    <t>100000979</t>
  </si>
  <si>
    <t>100000980</t>
  </si>
  <si>
    <t>100000981</t>
  </si>
  <si>
    <t>100000982</t>
  </si>
  <si>
    <t>100000983</t>
  </si>
  <si>
    <t>100000984</t>
  </si>
  <si>
    <t>100000985</t>
  </si>
  <si>
    <t>100000986</t>
  </si>
  <si>
    <t>100000987</t>
  </si>
  <si>
    <t>100000988</t>
  </si>
  <si>
    <t>100000989</t>
  </si>
  <si>
    <t>100000990</t>
  </si>
  <si>
    <t>100000991</t>
  </si>
  <si>
    <t>100000992</t>
  </si>
  <si>
    <t>100000993</t>
  </si>
  <si>
    <t>100000994</t>
  </si>
  <si>
    <t>100000995</t>
  </si>
  <si>
    <t>100000996</t>
  </si>
  <si>
    <t>100000997</t>
  </si>
  <si>
    <t>100000998</t>
  </si>
  <si>
    <t>100000999</t>
  </si>
  <si>
    <t>100001000</t>
  </si>
  <si>
    <t>100001001</t>
  </si>
  <si>
    <t>100001002</t>
  </si>
  <si>
    <t>100001003</t>
  </si>
  <si>
    <t>100001004</t>
  </si>
  <si>
    <t>100001005</t>
  </si>
  <si>
    <t>100001006</t>
  </si>
  <si>
    <t>100001007</t>
  </si>
  <si>
    <t>100001008</t>
  </si>
  <si>
    <t>100001009</t>
  </si>
  <si>
    <t>100001010</t>
  </si>
  <si>
    <t>100001011</t>
  </si>
  <si>
    <t>100001012</t>
  </si>
  <si>
    <t>100001013</t>
  </si>
  <si>
    <t>100001014</t>
  </si>
  <si>
    <t>100001015</t>
  </si>
  <si>
    <t>100001016</t>
  </si>
  <si>
    <t>100001017</t>
  </si>
  <si>
    <t>100001018</t>
  </si>
  <si>
    <t>100001019</t>
  </si>
  <si>
    <t>100001020</t>
  </si>
  <si>
    <t>100001021</t>
  </si>
  <si>
    <t>100001022</t>
  </si>
  <si>
    <t>100001023</t>
  </si>
  <si>
    <t>100001024</t>
  </si>
  <si>
    <t>100001025</t>
  </si>
  <si>
    <t>100001026</t>
  </si>
  <si>
    <t>100001027</t>
  </si>
  <si>
    <t>100001028</t>
  </si>
  <si>
    <t>100001029</t>
  </si>
  <si>
    <t>100001030</t>
  </si>
  <si>
    <t>100001031</t>
  </si>
  <si>
    <t>100001032</t>
  </si>
  <si>
    <t>100001033</t>
  </si>
  <si>
    <t>100001034</t>
  </si>
  <si>
    <t>100001035</t>
  </si>
  <si>
    <t>100001036</t>
  </si>
  <si>
    <t>100001037</t>
  </si>
  <si>
    <t>100001038</t>
  </si>
  <si>
    <t>100001039</t>
  </si>
  <si>
    <t>100001040</t>
  </si>
  <si>
    <t>100001041</t>
  </si>
  <si>
    <t>100001042</t>
  </si>
  <si>
    <t>100001043</t>
  </si>
  <si>
    <t>100001044</t>
  </si>
  <si>
    <t>100001045</t>
  </si>
  <si>
    <t>100001046</t>
  </si>
  <si>
    <t>100001047</t>
  </si>
  <si>
    <t>100001048</t>
  </si>
  <si>
    <t>100001049</t>
  </si>
  <si>
    <t>100001050</t>
  </si>
  <si>
    <t>100001051</t>
  </si>
  <si>
    <t>100001052</t>
  </si>
  <si>
    <t>100001053</t>
  </si>
  <si>
    <t>100001054</t>
  </si>
  <si>
    <t>100001055</t>
  </si>
  <si>
    <t>100001056</t>
  </si>
  <si>
    <t>100001057</t>
  </si>
  <si>
    <t>100001058</t>
  </si>
  <si>
    <t>100001059</t>
  </si>
  <si>
    <t>100001060</t>
  </si>
  <si>
    <t>100001061</t>
  </si>
  <si>
    <t>100001062</t>
  </si>
  <si>
    <t>100001063</t>
  </si>
  <si>
    <t>100001064</t>
  </si>
  <si>
    <t>100001065</t>
  </si>
  <si>
    <t>100001066</t>
  </si>
  <si>
    <t>100001067</t>
  </si>
  <si>
    <t>100001068</t>
  </si>
  <si>
    <t>100001069</t>
  </si>
  <si>
    <t>100001070</t>
  </si>
  <si>
    <t>100001071</t>
  </si>
  <si>
    <t>100001072</t>
  </si>
  <si>
    <t>100001073</t>
  </si>
  <si>
    <t>100001074</t>
  </si>
  <si>
    <t>100001075</t>
  </si>
  <si>
    <t>100001076</t>
  </si>
  <si>
    <t>100001077</t>
  </si>
  <si>
    <t>100001078</t>
  </si>
  <si>
    <t>100001079</t>
  </si>
  <si>
    <t>100001080</t>
  </si>
  <si>
    <t>100001081</t>
  </si>
  <si>
    <t>100001082</t>
  </si>
  <si>
    <t>100001083</t>
  </si>
  <si>
    <t>100001084</t>
  </si>
  <si>
    <t>100001085</t>
  </si>
  <si>
    <t>100001086</t>
  </si>
  <si>
    <t>100001087</t>
  </si>
  <si>
    <t>100001088</t>
  </si>
  <si>
    <t>100001089</t>
  </si>
  <si>
    <t>100001090</t>
  </si>
  <si>
    <t>100001091</t>
  </si>
  <si>
    <t>100001092</t>
  </si>
  <si>
    <t>100001093</t>
  </si>
  <si>
    <t>100001094</t>
  </si>
  <si>
    <t>100001095</t>
  </si>
  <si>
    <t>100001096</t>
  </si>
  <si>
    <t>100001097</t>
  </si>
  <si>
    <t>100001098</t>
  </si>
  <si>
    <t>100001099</t>
  </si>
  <si>
    <t>100001100</t>
  </si>
  <si>
    <t>100001101</t>
  </si>
  <si>
    <t>100001102</t>
  </si>
  <si>
    <t>100001103</t>
  </si>
  <si>
    <t>100001104</t>
  </si>
  <si>
    <t>100001105</t>
  </si>
  <si>
    <t>100001106</t>
  </si>
  <si>
    <t>100001107</t>
  </si>
  <si>
    <t>100001108</t>
  </si>
  <si>
    <t>100001109</t>
  </si>
  <si>
    <t>100001110</t>
  </si>
  <si>
    <t>100001111</t>
  </si>
  <si>
    <t>100001112</t>
  </si>
  <si>
    <t>100001113</t>
  </si>
  <si>
    <t>100001114</t>
  </si>
  <si>
    <t>100001115</t>
  </si>
  <si>
    <t>100001116</t>
  </si>
  <si>
    <t>100001117</t>
  </si>
  <si>
    <t>100001118</t>
  </si>
  <si>
    <t>100001119</t>
  </si>
  <si>
    <t>100001120</t>
  </si>
  <si>
    <t>100001121</t>
  </si>
  <si>
    <t>100001122</t>
  </si>
  <si>
    <t>100001123</t>
  </si>
  <si>
    <t>100001124</t>
  </si>
  <si>
    <t>100001125</t>
  </si>
  <si>
    <t>100001126</t>
  </si>
  <si>
    <t>100001127</t>
  </si>
  <si>
    <t>100001128</t>
  </si>
  <si>
    <t>100001129</t>
  </si>
  <si>
    <t>100001130</t>
  </si>
  <si>
    <t>100001131</t>
  </si>
  <si>
    <t>100001132</t>
  </si>
  <si>
    <t>100001133</t>
  </si>
  <si>
    <t>100001134</t>
  </si>
  <si>
    <t>100001135</t>
  </si>
  <si>
    <t>100001136</t>
  </si>
  <si>
    <t>100001137</t>
  </si>
  <si>
    <t>100001138</t>
  </si>
  <si>
    <t>100001139</t>
  </si>
  <si>
    <t>100001140</t>
  </si>
  <si>
    <t>100001141</t>
  </si>
  <si>
    <t>100001142</t>
  </si>
  <si>
    <t>100001143</t>
  </si>
  <si>
    <t>100001144</t>
  </si>
  <si>
    <t>100001145</t>
  </si>
  <si>
    <t>100001146</t>
  </si>
  <si>
    <t>100001147</t>
  </si>
  <si>
    <t>100001148</t>
  </si>
  <si>
    <t>100001149</t>
  </si>
  <si>
    <t>100001150</t>
  </si>
  <si>
    <t>100001151</t>
  </si>
  <si>
    <t>100001152</t>
  </si>
  <si>
    <t>100001153</t>
  </si>
  <si>
    <t>100001154</t>
  </si>
  <si>
    <t>100001155</t>
  </si>
  <si>
    <t>100001156</t>
  </si>
  <si>
    <t>100001157</t>
  </si>
  <si>
    <t>100001158</t>
  </si>
  <si>
    <t>100001159</t>
  </si>
  <si>
    <t>100001160</t>
  </si>
  <si>
    <t>100001161</t>
  </si>
  <si>
    <t>100001162</t>
  </si>
  <si>
    <t>100001163</t>
  </si>
  <si>
    <t>100001164</t>
  </si>
  <si>
    <t>100001165</t>
  </si>
  <si>
    <t>100001166</t>
  </si>
  <si>
    <t>100001167</t>
  </si>
  <si>
    <t>100001168</t>
  </si>
  <si>
    <t>100001169</t>
  </si>
  <si>
    <t>100001170</t>
  </si>
  <si>
    <t>100001171</t>
  </si>
  <si>
    <t>100001172</t>
  </si>
  <si>
    <t>100001173</t>
  </si>
  <si>
    <t>100001174</t>
  </si>
  <si>
    <t>100001175</t>
  </si>
  <si>
    <t>100001176</t>
  </si>
  <si>
    <t>100001177</t>
  </si>
  <si>
    <t>100001178</t>
  </si>
  <si>
    <t>100001179</t>
  </si>
  <si>
    <t>100001180</t>
  </si>
  <si>
    <t>100001181</t>
  </si>
  <si>
    <t>100001182</t>
  </si>
  <si>
    <t>100001183</t>
  </si>
  <si>
    <t>100001184</t>
  </si>
  <si>
    <t>100001185</t>
  </si>
  <si>
    <t>100001186</t>
  </si>
  <si>
    <t>100001187</t>
  </si>
  <si>
    <t>100001188</t>
  </si>
  <si>
    <t>100001189</t>
  </si>
  <si>
    <t>100001190</t>
  </si>
  <si>
    <t>100001191</t>
  </si>
  <si>
    <t>100001192</t>
  </si>
  <si>
    <t>100001193</t>
  </si>
  <si>
    <t>100001194</t>
  </si>
  <si>
    <t>100001195</t>
  </si>
  <si>
    <t>100001196</t>
  </si>
  <si>
    <t>100001197</t>
  </si>
  <si>
    <t>100001198</t>
  </si>
  <si>
    <t>100001199</t>
  </si>
  <si>
    <t>100001200</t>
  </si>
  <si>
    <t>100001201</t>
  </si>
  <si>
    <t>100001202</t>
  </si>
  <si>
    <t>100001203</t>
  </si>
  <si>
    <t>100001204</t>
  </si>
  <si>
    <t>100001205</t>
  </si>
  <si>
    <t>100001206</t>
  </si>
  <si>
    <t>100001207</t>
  </si>
  <si>
    <t>100001208</t>
  </si>
  <si>
    <t>100001209</t>
  </si>
  <si>
    <t>100001210</t>
  </si>
  <si>
    <t>100001211</t>
  </si>
  <si>
    <t>100001212</t>
  </si>
  <si>
    <t>100001213</t>
  </si>
  <si>
    <t>100001214</t>
  </si>
  <si>
    <t>100001215</t>
  </si>
  <si>
    <t>100001216</t>
  </si>
  <si>
    <t>100001217</t>
  </si>
  <si>
    <t>100001218</t>
  </si>
  <si>
    <t>100001219</t>
  </si>
  <si>
    <t>100001220</t>
  </si>
  <si>
    <t>100001221</t>
  </si>
  <si>
    <t>100001222</t>
  </si>
  <si>
    <t>100001223</t>
  </si>
  <si>
    <t>100001224</t>
  </si>
  <si>
    <t>100001225</t>
  </si>
  <si>
    <t>100001226</t>
  </si>
  <si>
    <t>100001227</t>
  </si>
  <si>
    <t>100001228</t>
  </si>
  <si>
    <t>100001229</t>
  </si>
  <si>
    <t>100001230</t>
  </si>
  <si>
    <t>100001231</t>
  </si>
  <si>
    <t>100001232</t>
  </si>
  <si>
    <t>100001233</t>
  </si>
  <si>
    <t>100001234</t>
  </si>
  <si>
    <t>100001235</t>
  </si>
  <si>
    <t>100001236</t>
  </si>
  <si>
    <t>100001237</t>
  </si>
  <si>
    <t>100001238</t>
  </si>
  <si>
    <t>100001239</t>
  </si>
  <si>
    <t>100001240</t>
  </si>
  <si>
    <t>100001241</t>
  </si>
  <si>
    <t>100001242</t>
  </si>
  <si>
    <t>100001243</t>
  </si>
  <si>
    <t>100001244</t>
  </si>
  <si>
    <t>100001245</t>
  </si>
  <si>
    <t>100001246</t>
  </si>
  <si>
    <t>100001247</t>
  </si>
  <si>
    <t>100001248</t>
  </si>
  <si>
    <t>100001249</t>
  </si>
  <si>
    <t>100001250</t>
  </si>
  <si>
    <t>100001251</t>
  </si>
  <si>
    <t>100001252</t>
  </si>
  <si>
    <t>100001253</t>
  </si>
  <si>
    <t>100001254</t>
  </si>
  <si>
    <t>100001255</t>
  </si>
  <si>
    <t>100001256</t>
  </si>
  <si>
    <t>100001257</t>
  </si>
  <si>
    <t>100001258</t>
  </si>
  <si>
    <t>100001259</t>
  </si>
  <si>
    <t>100001260</t>
  </si>
  <si>
    <t>100001261</t>
  </si>
  <si>
    <t>100001262</t>
  </si>
  <si>
    <t>100001263</t>
  </si>
  <si>
    <t>100001264</t>
  </si>
  <si>
    <t>100001265</t>
  </si>
  <si>
    <t>100001266</t>
  </si>
  <si>
    <t>100001267</t>
  </si>
  <si>
    <t>100001268</t>
  </si>
  <si>
    <t>100001269</t>
  </si>
  <si>
    <t>100001270</t>
  </si>
  <si>
    <t>100001271</t>
  </si>
  <si>
    <t>100001272</t>
  </si>
  <si>
    <t>100001273</t>
  </si>
  <si>
    <t>100001274</t>
  </si>
  <si>
    <t>100001275</t>
  </si>
  <si>
    <t>100001276</t>
  </si>
  <si>
    <t>100001277</t>
  </si>
  <si>
    <t>100001278</t>
  </si>
  <si>
    <t>100001279</t>
  </si>
  <si>
    <t>100001280</t>
  </si>
  <si>
    <t>100001281</t>
  </si>
  <si>
    <t>100001282</t>
  </si>
  <si>
    <t>100001283</t>
  </si>
  <si>
    <t>100001284</t>
  </si>
  <si>
    <t>100001285</t>
  </si>
  <si>
    <t>100001286</t>
  </si>
  <si>
    <t>100001287</t>
  </si>
  <si>
    <t>100001288</t>
  </si>
  <si>
    <t>100001289</t>
  </si>
  <si>
    <t>100001290</t>
  </si>
  <si>
    <t>100001291</t>
  </si>
  <si>
    <t>100001292</t>
  </si>
  <si>
    <t>100001293</t>
  </si>
  <si>
    <t>100001294</t>
  </si>
  <si>
    <t>100001295</t>
  </si>
  <si>
    <t>100001296</t>
  </si>
  <si>
    <t>100001297</t>
  </si>
  <si>
    <t>100001298</t>
  </si>
  <si>
    <t>100001299</t>
  </si>
  <si>
    <t>100001300</t>
  </si>
  <si>
    <t>100001301</t>
  </si>
  <si>
    <t>100001302</t>
  </si>
  <si>
    <t>100001303</t>
  </si>
  <si>
    <t>100001304</t>
  </si>
  <si>
    <t>100001305</t>
  </si>
  <si>
    <t>100001306</t>
  </si>
  <si>
    <t>100001307</t>
  </si>
  <si>
    <t>100001308</t>
  </si>
  <si>
    <t>100001309</t>
  </si>
  <si>
    <t>100001310</t>
  </si>
  <si>
    <t>100001311</t>
  </si>
  <si>
    <t>100001312</t>
  </si>
  <si>
    <t>100001313</t>
  </si>
  <si>
    <t>100001314</t>
  </si>
  <si>
    <t>100001315</t>
  </si>
  <si>
    <t>100001316</t>
  </si>
  <si>
    <t>100001317</t>
  </si>
  <si>
    <t>100001318</t>
  </si>
  <si>
    <t>100001319</t>
  </si>
  <si>
    <t>100001320</t>
  </si>
  <si>
    <t>100001321</t>
  </si>
  <si>
    <t>100001322</t>
  </si>
  <si>
    <t>100001323</t>
  </si>
  <si>
    <t>100001324</t>
  </si>
  <si>
    <t>100001325</t>
  </si>
  <si>
    <t>100001326</t>
  </si>
  <si>
    <t>100001327</t>
  </si>
  <si>
    <t>100001328</t>
  </si>
  <si>
    <t>100001329</t>
  </si>
  <si>
    <t>100001330</t>
  </si>
  <si>
    <t>100001331</t>
  </si>
  <si>
    <t>100001332</t>
  </si>
  <si>
    <t>100001333</t>
  </si>
  <si>
    <t>100001334</t>
  </si>
  <si>
    <t>100001335</t>
  </si>
  <si>
    <t>100001336</t>
  </si>
  <si>
    <t>100001337</t>
  </si>
  <si>
    <t>100001338</t>
  </si>
  <si>
    <t>100001339</t>
  </si>
  <si>
    <t>100001340</t>
  </si>
  <si>
    <t>100001341</t>
  </si>
  <si>
    <t>100001342</t>
  </si>
  <si>
    <t>100001343</t>
  </si>
  <si>
    <t>100001344</t>
  </si>
  <si>
    <t>100001345</t>
  </si>
  <si>
    <t>100001346</t>
  </si>
  <si>
    <t>100001347</t>
  </si>
  <si>
    <t>100001348</t>
  </si>
  <si>
    <t>100001349</t>
  </si>
  <si>
    <t>100001350</t>
  </si>
  <si>
    <t>100001351</t>
  </si>
  <si>
    <t>100001352</t>
  </si>
  <si>
    <t>100001353</t>
  </si>
  <si>
    <t>100001354</t>
  </si>
  <si>
    <t>100001355</t>
  </si>
  <si>
    <t>100001356</t>
  </si>
  <si>
    <t>100001357</t>
  </si>
  <si>
    <t>100001358</t>
  </si>
  <si>
    <t>100001359</t>
  </si>
  <si>
    <t>100001360</t>
  </si>
  <si>
    <t>100001361</t>
  </si>
  <si>
    <t>100001362</t>
  </si>
  <si>
    <t>100001363</t>
  </si>
  <si>
    <t>100001364</t>
  </si>
  <si>
    <t>100001365</t>
  </si>
  <si>
    <t>100001366</t>
  </si>
  <si>
    <t>100001367</t>
  </si>
  <si>
    <t>100001368</t>
  </si>
  <si>
    <t>100001369</t>
  </si>
  <si>
    <t>100001370</t>
  </si>
  <si>
    <t>100001371</t>
  </si>
  <si>
    <t>100001372</t>
  </si>
  <si>
    <t>100001373</t>
  </si>
  <si>
    <t>100001374</t>
  </si>
  <si>
    <t>100001375</t>
  </si>
  <si>
    <t>100001376</t>
  </si>
  <si>
    <t>100001377</t>
  </si>
  <si>
    <t>100001378</t>
  </si>
  <si>
    <t>100001379</t>
  </si>
  <si>
    <t>100001380</t>
  </si>
  <si>
    <t>100001381</t>
  </si>
  <si>
    <t>100001382</t>
  </si>
  <si>
    <t>100001383</t>
  </si>
  <si>
    <t>100001384</t>
  </si>
  <si>
    <t>100001385</t>
  </si>
  <si>
    <t>100001386</t>
  </si>
  <si>
    <t>100001387</t>
  </si>
  <si>
    <t>100001388</t>
  </si>
  <si>
    <t>100001389</t>
  </si>
  <si>
    <t>100001390</t>
  </si>
  <si>
    <t>100001391</t>
  </si>
  <si>
    <t>100001392</t>
  </si>
  <si>
    <t>100001393</t>
  </si>
  <si>
    <t>100001394</t>
  </si>
  <si>
    <t>100001395</t>
  </si>
  <si>
    <t>100001396</t>
  </si>
  <si>
    <t>100001397</t>
  </si>
  <si>
    <t>100001398</t>
  </si>
  <si>
    <t>100001399</t>
  </si>
  <si>
    <t>100001400</t>
  </si>
  <si>
    <t>100001401</t>
  </si>
  <si>
    <t>100001402</t>
  </si>
  <si>
    <t>100001403</t>
  </si>
  <si>
    <t>100001404</t>
  </si>
  <si>
    <t>100001405</t>
  </si>
  <si>
    <t>100001406</t>
  </si>
  <si>
    <t>100001407</t>
  </si>
  <si>
    <t>100001408</t>
  </si>
  <si>
    <t>100001409</t>
  </si>
  <si>
    <t>100001410</t>
  </si>
  <si>
    <t>100001411</t>
  </si>
  <si>
    <t>100001412</t>
  </si>
  <si>
    <t>100001413</t>
  </si>
  <si>
    <t>100001414</t>
  </si>
  <si>
    <t>100001415</t>
  </si>
  <si>
    <t>100001416</t>
  </si>
  <si>
    <t>100001417</t>
  </si>
  <si>
    <t>100001418</t>
  </si>
  <si>
    <t>100001419</t>
  </si>
  <si>
    <t>100001420</t>
  </si>
  <si>
    <t>100001421</t>
  </si>
  <si>
    <t>100001422</t>
  </si>
  <si>
    <t>100001423</t>
  </si>
  <si>
    <t>100001424</t>
  </si>
  <si>
    <t>100001425</t>
  </si>
  <si>
    <t>100001426</t>
  </si>
  <si>
    <t>100001427</t>
  </si>
  <si>
    <t>100001428</t>
  </si>
  <si>
    <t>100001429</t>
  </si>
  <si>
    <t>100001430</t>
  </si>
  <si>
    <t>100001431</t>
  </si>
  <si>
    <t>100001432</t>
  </si>
  <si>
    <t>100001433</t>
  </si>
  <si>
    <t>100001434</t>
  </si>
  <si>
    <t>100001435</t>
  </si>
  <si>
    <t>100001436</t>
  </si>
  <si>
    <t>100001437</t>
  </si>
  <si>
    <t>100001438</t>
  </si>
  <si>
    <t>100001439</t>
  </si>
  <si>
    <t>100001440</t>
  </si>
  <si>
    <t>100001441</t>
  </si>
  <si>
    <t>100001442</t>
  </si>
  <si>
    <t>100001443</t>
  </si>
  <si>
    <t>100001444</t>
  </si>
  <si>
    <t>100001445</t>
  </si>
  <si>
    <t>100001446</t>
  </si>
  <si>
    <t>100001447</t>
  </si>
  <si>
    <t>100001448</t>
  </si>
  <si>
    <t>100001449</t>
  </si>
  <si>
    <t>100001450</t>
  </si>
  <si>
    <t>100001451</t>
  </si>
  <si>
    <t>100001452</t>
  </si>
  <si>
    <t>100001453</t>
  </si>
  <si>
    <t>100001454</t>
  </si>
  <si>
    <t>100001455</t>
  </si>
  <si>
    <t>100001456</t>
  </si>
  <si>
    <t>100001457</t>
  </si>
  <si>
    <t>100001458</t>
  </si>
  <si>
    <t>100001459</t>
  </si>
  <si>
    <t>100001460</t>
  </si>
  <si>
    <t>100001461</t>
  </si>
  <si>
    <t>100001462</t>
  </si>
  <si>
    <t>100001463</t>
  </si>
  <si>
    <t>100001464</t>
  </si>
  <si>
    <t>100001465</t>
  </si>
  <si>
    <t>100001466</t>
  </si>
  <si>
    <t>100001467</t>
  </si>
  <si>
    <t>100001468</t>
  </si>
  <si>
    <t>100001469</t>
  </si>
  <si>
    <t>100001470</t>
  </si>
  <si>
    <t>100001471</t>
  </si>
  <si>
    <t>100001472</t>
  </si>
  <si>
    <t>100001473</t>
  </si>
  <si>
    <t>100001474</t>
  </si>
  <si>
    <t>100001475</t>
  </si>
  <si>
    <t>10000mW</t>
    <phoneticPr fontId="2"/>
  </si>
  <si>
    <t>06200</t>
    <phoneticPr fontId="2"/>
  </si>
  <si>
    <t>藤田保衛大</t>
    <rPh sb="3" eb="4">
      <t>マモル</t>
    </rPh>
    <rPh sb="4" eb="5">
      <t>ダイ</t>
    </rPh>
    <phoneticPr fontId="1"/>
  </si>
  <si>
    <t>岐阜聖徳学大</t>
    <rPh sb="0" eb="2">
      <t>ギフ</t>
    </rPh>
    <rPh sb="2" eb="4">
      <t>ショウトク</t>
    </rPh>
    <rPh sb="4" eb="5">
      <t>ガク</t>
    </rPh>
    <rPh sb="5" eb="6">
      <t>ダイ</t>
    </rPh>
    <phoneticPr fontId="1"/>
  </si>
  <si>
    <t>名古屋外語大</t>
    <rPh sb="0" eb="3">
      <t>ナゴヤ</t>
    </rPh>
    <rPh sb="3" eb="5">
      <t>ガイゴ</t>
    </rPh>
    <phoneticPr fontId="1"/>
  </si>
  <si>
    <t>名古屋女子大学</t>
    <rPh sb="0" eb="3">
      <t>ナゴヤ</t>
    </rPh>
    <rPh sb="3" eb="5">
      <t>ジョシ</t>
    </rPh>
    <rPh sb="5" eb="7">
      <t>ダイガク</t>
    </rPh>
    <phoneticPr fontId="1"/>
  </si>
  <si>
    <t>ﾅｺﾞﾔｼﾞｮｼﾀﾞｲｶﾞｸ</t>
    <phoneticPr fontId="1"/>
  </si>
  <si>
    <t>名古屋女子大</t>
    <rPh sb="0" eb="3">
      <t>ナゴヤ</t>
    </rPh>
    <rPh sb="3" eb="6">
      <t>ジョシダイ</t>
    </rPh>
    <phoneticPr fontId="1"/>
  </si>
  <si>
    <t>全日本大学女子駅伝東海地区選考会</t>
    <rPh sb="0" eb="9">
      <t>ゼンニホンダイガクジョシエキデン</t>
    </rPh>
    <rPh sb="9" eb="11">
      <t>トウカイ</t>
    </rPh>
    <rPh sb="11" eb="13">
      <t>チク</t>
    </rPh>
    <rPh sb="13" eb="16">
      <t>センコウカイ</t>
    </rPh>
    <phoneticPr fontId="1"/>
  </si>
  <si>
    <t>領収書（選択してください）</t>
    <rPh sb="0" eb="3">
      <t>リョウシュウショ</t>
    </rPh>
    <rPh sb="4" eb="6">
      <t>センタク</t>
    </rPh>
    <phoneticPr fontId="1"/>
  </si>
  <si>
    <t>第３５回全日本大学女子駅伝対校選手権大会</t>
    <phoneticPr fontId="1"/>
  </si>
  <si>
    <t>印</t>
    <rPh sb="0" eb="1">
      <t>イン</t>
    </rPh>
    <phoneticPr fontId="2"/>
  </si>
  <si>
    <t>連絡責任者名</t>
    <rPh sb="0" eb="5">
      <t>レンラクセキニンシャ</t>
    </rPh>
    <rPh sb="5" eb="6">
      <t>メイ</t>
    </rPh>
    <phoneticPr fontId="2"/>
  </si>
  <si>
    <t>〒</t>
    <phoneticPr fontId="2"/>
  </si>
  <si>
    <t>TEL</t>
    <phoneticPr fontId="2"/>
  </si>
  <si>
    <t>（　　　　）　　　　　-</t>
    <phoneticPr fontId="2"/>
  </si>
  <si>
    <t>県</t>
    <rPh sb="0" eb="1">
      <t>ケン</t>
    </rPh>
    <phoneticPr fontId="2"/>
  </si>
  <si>
    <t>市・郡</t>
    <rPh sb="0" eb="1">
      <t>シ</t>
    </rPh>
    <rPh sb="2" eb="3">
      <t>グン</t>
    </rPh>
    <phoneticPr fontId="2"/>
  </si>
  <si>
    <t>チーム
ナンバー</t>
    <phoneticPr fontId="2"/>
  </si>
  <si>
    <t>※</t>
    <phoneticPr fontId="2"/>
  </si>
  <si>
    <t>大学
略称名</t>
    <rPh sb="0" eb="2">
      <t>ダイガク</t>
    </rPh>
    <rPh sb="3" eb="5">
      <t>リャクショウ</t>
    </rPh>
    <rPh sb="5" eb="6">
      <t>メイ</t>
    </rPh>
    <phoneticPr fontId="2"/>
  </si>
  <si>
    <t>学年</t>
    <rPh sb="0" eb="2">
      <t>ガクネン</t>
    </rPh>
    <phoneticPr fontId="2"/>
  </si>
  <si>
    <t>登録陸協</t>
    <rPh sb="0" eb="2">
      <t>トウロク</t>
    </rPh>
    <rPh sb="2" eb="3">
      <t>リッ</t>
    </rPh>
    <rPh sb="3" eb="4">
      <t>キョウ</t>
    </rPh>
    <phoneticPr fontId="2"/>
  </si>
  <si>
    <t>(注)</t>
    <rPh sb="1" eb="2">
      <t>チュウ</t>
    </rPh>
    <phoneticPr fontId="2"/>
  </si>
  <si>
    <t>※は記入しないこと</t>
    <rPh sb="2" eb="4">
      <t>キニュウ</t>
    </rPh>
    <phoneticPr fontId="2"/>
  </si>
  <si>
    <t>東海学生陸上競技連盟</t>
    <rPh sb="0" eb="2">
      <t>トウカイ</t>
    </rPh>
    <rPh sb="2" eb="4">
      <t>ガクセイ</t>
    </rPh>
    <rPh sb="4" eb="6">
      <t>リクジョウ</t>
    </rPh>
    <rPh sb="6" eb="8">
      <t>キョウギ</t>
    </rPh>
    <rPh sb="8" eb="10">
      <t>レンメイ</t>
    </rPh>
    <phoneticPr fontId="2"/>
  </si>
  <si>
    <t>マネージャー名</t>
    <rPh sb="6" eb="7">
      <t>メイ</t>
    </rPh>
    <phoneticPr fontId="2"/>
  </si>
  <si>
    <t>5000ｍ
自己最高記録</t>
    <rPh sb="6" eb="8">
      <t>ジコ</t>
    </rPh>
    <rPh sb="8" eb="10">
      <t>サイコウ</t>
    </rPh>
    <rPh sb="10" eb="12">
      <t>キロク</t>
    </rPh>
    <phoneticPr fontId="2"/>
  </si>
  <si>
    <t>大学(正式)名</t>
    <rPh sb="0" eb="2">
      <t>ダイガク</t>
    </rPh>
    <rPh sb="3" eb="5">
      <t>セイシキ</t>
    </rPh>
    <rPh sb="6" eb="7">
      <t>メイ</t>
    </rPh>
    <phoneticPr fontId="2"/>
  </si>
  <si>
    <t>監　　督　　名</t>
    <rPh sb="0" eb="1">
      <t>カン</t>
    </rPh>
    <rPh sb="3" eb="4">
      <t>ヨシ</t>
    </rPh>
    <rPh sb="6" eb="7">
      <t>メイ</t>
    </rPh>
    <phoneticPr fontId="2"/>
  </si>
  <si>
    <t>連　　絡　　先</t>
    <rPh sb="0" eb="1">
      <t>レン</t>
    </rPh>
    <rPh sb="3" eb="4">
      <t>ラク</t>
    </rPh>
    <rPh sb="6" eb="7">
      <t>サキ</t>
    </rPh>
    <phoneticPr fontId="2"/>
  </si>
  <si>
    <t>東海地区選考会　　チームエントリー</t>
    <phoneticPr fontId="1"/>
  </si>
  <si>
    <t>チーム</t>
    <phoneticPr fontId="1"/>
  </si>
  <si>
    <t>全日本大学女子駅伝東海地区選考会 兼 全日本大学駅伝東海学連選抜チーム選考会</t>
    <rPh sb="0" eb="9">
      <t>ゼンニホンダイガクジョシエキデン</t>
    </rPh>
    <rPh sb="9" eb="11">
      <t>トウカイ</t>
    </rPh>
    <rPh sb="11" eb="13">
      <t>チク</t>
    </rPh>
    <rPh sb="13" eb="16">
      <t>センコウカイ</t>
    </rPh>
    <rPh sb="17" eb="18">
      <t>ケン</t>
    </rPh>
    <rPh sb="19" eb="22">
      <t>ゼンニホン</t>
    </rPh>
    <rPh sb="22" eb="24">
      <t>ダイガク</t>
    </rPh>
    <rPh sb="24" eb="26">
      <t>エキデン</t>
    </rPh>
    <rPh sb="26" eb="28">
      <t>トウカイ</t>
    </rPh>
    <rPh sb="28" eb="29">
      <t>ガク</t>
    </rPh>
    <rPh sb="29" eb="30">
      <t>レン</t>
    </rPh>
    <rPh sb="30" eb="32">
      <t>センバツ</t>
    </rPh>
    <rPh sb="35" eb="38">
      <t>センコウカイ</t>
    </rPh>
    <phoneticPr fontId="1"/>
  </si>
  <si>
    <t>松田　克洋</t>
  </si>
  <si>
    <t>伊ヶ崎　一哉</t>
  </si>
  <si>
    <t>五十嵐　早登</t>
  </si>
  <si>
    <t>幾田　勇希</t>
  </si>
  <si>
    <t>伊藤　公太</t>
  </si>
  <si>
    <t>伊藤　駿一郎</t>
  </si>
  <si>
    <t>伊藤　佑太</t>
  </si>
  <si>
    <t>大内　慎也</t>
  </si>
  <si>
    <t>小川　瑞貴</t>
  </si>
  <si>
    <t>紀藤　大樹</t>
  </si>
  <si>
    <t>小林　陽介</t>
  </si>
  <si>
    <t>小松　遼矢</t>
  </si>
  <si>
    <t>小山　航</t>
  </si>
  <si>
    <t>近藤　利哉</t>
  </si>
  <si>
    <t>齋藤　俊介</t>
  </si>
  <si>
    <t>齋藤　幹峻</t>
  </si>
  <si>
    <t>酒寄　直哉</t>
  </si>
  <si>
    <t>清水　貴也</t>
  </si>
  <si>
    <t>新海　涼司</t>
  </si>
  <si>
    <t>塚本　亮司</t>
  </si>
  <si>
    <t>丸地　正人</t>
  </si>
  <si>
    <t>茂田　孝弘</t>
  </si>
  <si>
    <t>森　信人</t>
  </si>
  <si>
    <t>山下　紘永</t>
  </si>
  <si>
    <t>髙田　滉平</t>
  </si>
  <si>
    <t>古田　久尚</t>
  </si>
  <si>
    <t>佐野　文昭</t>
  </si>
  <si>
    <t>福嶋　佑太</t>
  </si>
  <si>
    <t>森本　辰徳</t>
  </si>
  <si>
    <t>岡本　一純</t>
  </si>
  <si>
    <t>湯浅　友貴</t>
  </si>
  <si>
    <t>西尾　勇祐</t>
  </si>
  <si>
    <t>長谷川　貴大</t>
  </si>
  <si>
    <t>河合　完治</t>
  </si>
  <si>
    <t>後藤　夏輝</t>
  </si>
  <si>
    <t>三浦　亘暉</t>
  </si>
  <si>
    <t>櫻本　貴己</t>
  </si>
  <si>
    <t>深谷　隼斗</t>
  </si>
  <si>
    <t>松下　慧五</t>
  </si>
  <si>
    <t>窪田　雅大</t>
  </si>
  <si>
    <t>谷川　友希</t>
  </si>
  <si>
    <t>堀内　裕太</t>
  </si>
  <si>
    <t>小島　安滋</t>
  </si>
  <si>
    <t>高橋　直希</t>
  </si>
  <si>
    <t>吉川　晴也</t>
  </si>
  <si>
    <t>粥川　景梧</t>
  </si>
  <si>
    <t>佐村　香橘</t>
  </si>
  <si>
    <t>石井　啓典</t>
  </si>
  <si>
    <t>萩野　智久</t>
  </si>
  <si>
    <t>久野　眞弥</t>
  </si>
  <si>
    <t>志治　嘉崇</t>
  </si>
  <si>
    <t>三好　達也</t>
  </si>
  <si>
    <t>堀内　雄介</t>
  </si>
  <si>
    <t>岡田　将旭</t>
  </si>
  <si>
    <t>藤井　慧輔</t>
  </si>
  <si>
    <t>井賀　輝仁</t>
  </si>
  <si>
    <t>大杉　享平</t>
    <rPh sb="3" eb="4">
      <t>キョウ</t>
    </rPh>
    <phoneticPr fontId="2"/>
  </si>
  <si>
    <t>塚本　陵太</t>
  </si>
  <si>
    <t>田中　康介</t>
  </si>
  <si>
    <t>清水　健斗</t>
  </si>
  <si>
    <t>山田　貴璃斗</t>
  </si>
  <si>
    <t>舟橋　祐哉</t>
  </si>
  <si>
    <t>坂入　慶一</t>
  </si>
  <si>
    <t>坂野　公亮</t>
  </si>
  <si>
    <t>樋口　智一</t>
  </si>
  <si>
    <t>天野　知哉</t>
  </si>
  <si>
    <t>高須　翔生</t>
  </si>
  <si>
    <t>山田　崇義</t>
  </si>
  <si>
    <t>牧　幹也</t>
  </si>
  <si>
    <t>近藤　佑樹</t>
  </si>
  <si>
    <t>中村　壮志</t>
  </si>
  <si>
    <t>堀口　景祐</t>
  </si>
  <si>
    <t>三橋　亮介</t>
  </si>
  <si>
    <t>森下　諒</t>
  </si>
  <si>
    <t>福西　恵大</t>
  </si>
  <si>
    <t>山本　武</t>
  </si>
  <si>
    <t>中島　寛康</t>
  </si>
  <si>
    <t>伊藤　慎悟</t>
  </si>
  <si>
    <t>笠井　裕司</t>
  </si>
  <si>
    <t>髙橋　勇樹</t>
  </si>
  <si>
    <t>赤羽　勇哉</t>
  </si>
  <si>
    <t>磯部　貴弘</t>
  </si>
  <si>
    <t>古橋　侑季</t>
  </si>
  <si>
    <t>松尾　諒介</t>
  </si>
  <si>
    <t>山本　幹也</t>
  </si>
  <si>
    <t>吉本　昇平</t>
  </si>
  <si>
    <t>宜名眞　清悟</t>
    <rPh sb="2" eb="3">
      <t>マ</t>
    </rPh>
    <phoneticPr fontId="2"/>
  </si>
  <si>
    <t>安藤　康平</t>
  </si>
  <si>
    <t>伊藤　和磨</t>
  </si>
  <si>
    <t>伊藤　雄基</t>
  </si>
  <si>
    <t>神里　裕司</t>
  </si>
  <si>
    <t>竹田　裕道</t>
  </si>
  <si>
    <t>田立　勇太</t>
  </si>
  <si>
    <t>都築　直弥</t>
  </si>
  <si>
    <t>西尾　亮祐</t>
  </si>
  <si>
    <t>西嶋　英倫</t>
  </si>
  <si>
    <t>福冨　達也</t>
  </si>
  <si>
    <t>堀江　淳太</t>
  </si>
  <si>
    <t>水上　優斗</t>
  </si>
  <si>
    <t>宮脇　航平</t>
  </si>
  <si>
    <t>淺野　駿介</t>
  </si>
  <si>
    <t>伊藤　聖也</t>
  </si>
  <si>
    <t>沖田　龍誠</t>
  </si>
  <si>
    <t>柏　智裕</t>
  </si>
  <si>
    <t>木村　拓真</t>
  </si>
  <si>
    <t>小林　和幸</t>
  </si>
  <si>
    <t>谷坂　颯太</t>
  </si>
  <si>
    <t>中村　聡志</t>
  </si>
  <si>
    <t>日谷　優希</t>
  </si>
  <si>
    <t>増田　惠太</t>
  </si>
  <si>
    <t>村上　州</t>
  </si>
  <si>
    <t>山﨑　大貴</t>
  </si>
  <si>
    <t>山城　広大</t>
  </si>
  <si>
    <t>青井　怜央</t>
  </si>
  <si>
    <t>赤坂　裕二郎</t>
  </si>
  <si>
    <t>有川　雄人</t>
  </si>
  <si>
    <t>伊藤　海月</t>
  </si>
  <si>
    <t>長内　祐樹</t>
  </si>
  <si>
    <t>柏木　光彦</t>
  </si>
  <si>
    <t>河合　宏哉</t>
  </si>
  <si>
    <t>川田　悠斗</t>
  </si>
  <si>
    <t>熊澤　一誠</t>
  </si>
  <si>
    <t>黒田　玲央</t>
  </si>
  <si>
    <t>坂本　幸輝</t>
  </si>
  <si>
    <t>櫻井　喬史</t>
  </si>
  <si>
    <t>白澤　克徳</t>
  </si>
  <si>
    <t>鈴木　航樹</t>
  </si>
  <si>
    <t>鈴木　雅貴</t>
  </si>
  <si>
    <t>椿　大輝</t>
  </si>
  <si>
    <t>長濱　朋哉</t>
  </si>
  <si>
    <t>中村　圭志</t>
  </si>
  <si>
    <t>永井　奈央起</t>
  </si>
  <si>
    <t>永見　崚一郎</t>
  </si>
  <si>
    <t>西村　望</t>
  </si>
  <si>
    <t>東　直輝</t>
  </si>
  <si>
    <t>日比　友耶</t>
  </si>
  <si>
    <t>矢野　竜佑</t>
  </si>
  <si>
    <t>山川　嵐</t>
  </si>
  <si>
    <t>山本　拓海</t>
  </si>
  <si>
    <t>和田　卓也</t>
  </si>
  <si>
    <t>杉本　康拓</t>
  </si>
  <si>
    <t>中島　大我</t>
  </si>
  <si>
    <t>服田　昌浩</t>
  </si>
  <si>
    <t>横井　涼二</t>
  </si>
  <si>
    <t>浦井　崚自</t>
  </si>
  <si>
    <t>天野　広大</t>
  </si>
  <si>
    <t>五十嵐　雅記</t>
  </si>
  <si>
    <t>井出　拓見</t>
  </si>
  <si>
    <t>大澤　京介</t>
  </si>
  <si>
    <t>岡本　真太朗</t>
  </si>
  <si>
    <t>川村　建勝</t>
  </si>
  <si>
    <t>小山　拓也</t>
  </si>
  <si>
    <t>佐藤　亘</t>
  </si>
  <si>
    <t>祖父江　巧</t>
  </si>
  <si>
    <t>田嶋　駿太</t>
  </si>
  <si>
    <t>中井　健汰</t>
  </si>
  <si>
    <t>中嶋　一登</t>
  </si>
  <si>
    <t>西山　大生</t>
  </si>
  <si>
    <t>畑野　佑太</t>
  </si>
  <si>
    <t>政岡　薫</t>
  </si>
  <si>
    <t>間宮　大介</t>
  </si>
  <si>
    <t>山崎　尚信</t>
  </si>
  <si>
    <t>若杉　俊佑</t>
  </si>
  <si>
    <t>和久井　亮二</t>
  </si>
  <si>
    <t>渡邉　智哉</t>
  </si>
  <si>
    <t>寺澤　怜央</t>
  </si>
  <si>
    <t>戸村　将</t>
  </si>
  <si>
    <t>武藤　広樹</t>
  </si>
  <si>
    <t>朝居　拓麻</t>
  </si>
  <si>
    <t>阿曽　彩登</t>
  </si>
  <si>
    <t>石川　拓磨</t>
  </si>
  <si>
    <t>井戸田　魁</t>
  </si>
  <si>
    <t>小木曽　光</t>
  </si>
  <si>
    <t>瀬古　優斗</t>
  </si>
  <si>
    <t>溝上　瑠伊</t>
  </si>
  <si>
    <t>浅野　克弥</t>
  </si>
  <si>
    <t>杉本　仁</t>
  </si>
  <si>
    <t>戸澤　廣哉</t>
  </si>
  <si>
    <t>堀内　遥平</t>
  </si>
  <si>
    <t>山本　大誠</t>
  </si>
  <si>
    <t>大浦　優汰</t>
  </si>
  <si>
    <t>荻野　龍斗</t>
  </si>
  <si>
    <t>土屋　真宏</t>
  </si>
  <si>
    <t>西尾　拓巳</t>
  </si>
  <si>
    <t>福島　龍二</t>
  </si>
  <si>
    <t>伊藤　大輝</t>
  </si>
  <si>
    <t>清水　翔太</t>
  </si>
  <si>
    <t>森田　瑛也</t>
  </si>
  <si>
    <t>渡邉　嵩貴</t>
  </si>
  <si>
    <t>門脇　駿</t>
  </si>
  <si>
    <t>岡田　渓冴</t>
  </si>
  <si>
    <t>久田　淳司</t>
  </si>
  <si>
    <t>越野　豪留</t>
  </si>
  <si>
    <t>松原　大悟</t>
  </si>
  <si>
    <t>吉村　泰希</t>
  </si>
  <si>
    <t>加藤　悠基</t>
  </si>
  <si>
    <t>郷　健太郎</t>
  </si>
  <si>
    <t>後藤　敦哉</t>
  </si>
  <si>
    <t>長谷　一輝</t>
  </si>
  <si>
    <t>中川　周平</t>
  </si>
  <si>
    <t>笠井　謙一朗</t>
  </si>
  <si>
    <t>石川　直希</t>
  </si>
  <si>
    <t>杉山　諒太</t>
  </si>
  <si>
    <t>柴山　昌之</t>
  </si>
  <si>
    <t>安齋　隼</t>
  </si>
  <si>
    <t>入船　僚太</t>
  </si>
  <si>
    <t>谷口　翔</t>
  </si>
  <si>
    <t>西野　和歩</t>
  </si>
  <si>
    <t>林　和弥</t>
  </si>
  <si>
    <t>新宮　良啓</t>
  </si>
  <si>
    <t>藤井　駿</t>
  </si>
  <si>
    <t>森　大和</t>
  </si>
  <si>
    <t>絹川　正興</t>
  </si>
  <si>
    <t>山田　剛大</t>
  </si>
  <si>
    <t>佐藤　晃平</t>
  </si>
  <si>
    <t>谷　亮成</t>
  </si>
  <si>
    <t>伊藤　主真</t>
  </si>
  <si>
    <t>山口　輝</t>
  </si>
  <si>
    <t>青木　穂高</t>
  </si>
  <si>
    <t>川口　稜太</t>
  </si>
  <si>
    <t>鳥井　量平</t>
  </si>
  <si>
    <t>鈴木　皓翔</t>
  </si>
  <si>
    <t>稲福　天馬</t>
  </si>
  <si>
    <t>山本　晃暉</t>
  </si>
  <si>
    <t>石黒　泰成</t>
  </si>
  <si>
    <t>梶川　凌平</t>
  </si>
  <si>
    <t>葭川　睦望</t>
  </si>
  <si>
    <t>長江　圭徒</t>
  </si>
  <si>
    <t>秋月　隼斗</t>
  </si>
  <si>
    <t>芝野　宏</t>
  </si>
  <si>
    <t>石黒　亘</t>
  </si>
  <si>
    <t>早川　和輝</t>
  </si>
  <si>
    <t>森　賢太郎</t>
  </si>
  <si>
    <t>太田　海</t>
  </si>
  <si>
    <t>奥田　周治</t>
  </si>
  <si>
    <t>大市　啓矢</t>
  </si>
  <si>
    <t>西田　彪人</t>
  </si>
  <si>
    <t>楠見　和志</t>
  </si>
  <si>
    <t>元尾　海渡</t>
  </si>
  <si>
    <t>山守　拓巳</t>
  </si>
  <si>
    <t>奥　颯人</t>
  </si>
  <si>
    <t>三摩　恭平</t>
  </si>
  <si>
    <t>中島　瑶樹</t>
  </si>
  <si>
    <t>山田　章平</t>
  </si>
  <si>
    <t>徳廣　賢司</t>
  </si>
  <si>
    <t>森重　一真</t>
  </si>
  <si>
    <t>小林　高紀</t>
  </si>
  <si>
    <t>野嶋　大晃</t>
  </si>
  <si>
    <t>遠藤　光</t>
  </si>
  <si>
    <t>加藤　晶大</t>
  </si>
  <si>
    <t>川瀨　勝寛</t>
  </si>
  <si>
    <t>佐藤　広幸</t>
  </si>
  <si>
    <t>佐藤　陸人</t>
  </si>
  <si>
    <t>鈴木　航大</t>
  </si>
  <si>
    <t>鈴木　悠太</t>
  </si>
  <si>
    <t>中村　圭佑</t>
  </si>
  <si>
    <t>林　佑哉</t>
  </si>
  <si>
    <t>平野　成</t>
  </si>
  <si>
    <t>松久　裕稀</t>
  </si>
  <si>
    <t>水谷　俊貴</t>
  </si>
  <si>
    <t>村松　悠斗</t>
  </si>
  <si>
    <t>横山　皓己</t>
  </si>
  <si>
    <t>吉川　祐汰</t>
  </si>
  <si>
    <t>吉本　優馬</t>
  </si>
  <si>
    <t>大原　俊輝</t>
  </si>
  <si>
    <t>柴田　峻祐</t>
  </si>
  <si>
    <t>谷口　怜央</t>
  </si>
  <si>
    <t>植松　達也</t>
  </si>
  <si>
    <t>大野　誠士</t>
  </si>
  <si>
    <t>児玉　勘太</t>
  </si>
  <si>
    <t>高橋　創太郎</t>
  </si>
  <si>
    <t>水野　賢作</t>
  </si>
  <si>
    <t>山中　創介</t>
  </si>
  <si>
    <t>小林　宏輔</t>
  </si>
  <si>
    <t>鈴木　高虎</t>
  </si>
  <si>
    <t>田口　裕芽</t>
  </si>
  <si>
    <t>中村　正明</t>
  </si>
  <si>
    <t>三浦　舜</t>
  </si>
  <si>
    <t>岩﨑 秋太郎</t>
  </si>
  <si>
    <t>斎木　涼</t>
  </si>
  <si>
    <t>鈴木　智也</t>
  </si>
  <si>
    <t>水崎　圭</t>
  </si>
  <si>
    <t>宮本　崇志</t>
  </si>
  <si>
    <t>山口　淳</t>
  </si>
  <si>
    <t>鷲野　祐一</t>
  </si>
  <si>
    <t>高木　景右</t>
  </si>
  <si>
    <t>伊髙　良介</t>
  </si>
  <si>
    <t>揚原　雅士</t>
  </si>
  <si>
    <t>安次富　貫太</t>
  </si>
  <si>
    <t>飯島　伸広</t>
  </si>
  <si>
    <t>池之上　昂希</t>
  </si>
  <si>
    <t>諌山　英明</t>
  </si>
  <si>
    <t>石﨑　秀幸</t>
  </si>
  <si>
    <t>井上　寿</t>
  </si>
  <si>
    <t>岩永　知樹</t>
  </si>
  <si>
    <t>江南　良浩</t>
  </si>
  <si>
    <t>江村　翼</t>
  </si>
  <si>
    <t>大谷　法輝</t>
  </si>
  <si>
    <t>岡本　周弥</t>
  </si>
  <si>
    <t>川田　純平</t>
  </si>
  <si>
    <t>河野　将大</t>
  </si>
  <si>
    <t>神戸　幹也</t>
  </si>
  <si>
    <t>鬼頭　宏明</t>
  </si>
  <si>
    <t>小松　慶士</t>
  </si>
  <si>
    <t>佐々木　海聖</t>
  </si>
  <si>
    <t>佐田　連太郎</t>
  </si>
  <si>
    <t>塩見　建也</t>
  </si>
  <si>
    <t>篠田　拓海</t>
  </si>
  <si>
    <t>島　吉史</t>
  </si>
  <si>
    <t>新谷　昂大</t>
  </si>
  <si>
    <t>鈴木　力斗</t>
  </si>
  <si>
    <t>髙田　裕貴</t>
  </si>
  <si>
    <t>種村　隼介</t>
  </si>
  <si>
    <t>中尾　和貴</t>
  </si>
  <si>
    <t>中山　海晟</t>
  </si>
  <si>
    <t>中山　望</t>
  </si>
  <si>
    <t>西口　翔陽</t>
  </si>
  <si>
    <t>野本　祐成</t>
  </si>
  <si>
    <t>早川　智貴</t>
  </si>
  <si>
    <t>藤本　峻介</t>
  </si>
  <si>
    <t>細田　良太</t>
  </si>
  <si>
    <t>松浦　寿樹也</t>
  </si>
  <si>
    <t>松橋　采音斗</t>
  </si>
  <si>
    <t>松原　修</t>
  </si>
  <si>
    <t>松本　拓巳</t>
  </si>
  <si>
    <t>南方　斗喜</t>
  </si>
  <si>
    <t>村山　翔</t>
  </si>
  <si>
    <t>森本　晃介</t>
  </si>
  <si>
    <t>山岡　優太</t>
  </si>
  <si>
    <t>山田　孝太郎</t>
  </si>
  <si>
    <t>米山　遼</t>
  </si>
  <si>
    <t>渡邉　陸椰</t>
  </si>
  <si>
    <t>石川　舜大</t>
  </si>
  <si>
    <t>魚浦　勇樹</t>
  </si>
  <si>
    <t>越川　雄貴</t>
  </si>
  <si>
    <t>尾石　望</t>
  </si>
  <si>
    <t>大村　司</t>
  </si>
  <si>
    <t>桂田　瑞貴</t>
  </si>
  <si>
    <t>小林　ジュンオマードゥ</t>
  </si>
  <si>
    <t>杉山　諒太郎</t>
  </si>
  <si>
    <t>高橋　来唯</t>
  </si>
  <si>
    <t>田中　亮伍</t>
  </si>
  <si>
    <t>棚橋　陸</t>
  </si>
  <si>
    <t>堤　一馬</t>
  </si>
  <si>
    <t>鶴　凌輔</t>
  </si>
  <si>
    <t>鍋島　尚樹</t>
  </si>
  <si>
    <t>野原　幹汰</t>
  </si>
  <si>
    <t>原　レノン</t>
  </si>
  <si>
    <t>藤澤　陽介</t>
  </si>
  <si>
    <t>藤本　結仁</t>
  </si>
  <si>
    <t>古川　竜之介</t>
  </si>
  <si>
    <t>星田　晃大郎</t>
  </si>
  <si>
    <t>堀田　歩夢</t>
  </si>
  <si>
    <t>前粟蔵　孝太</t>
  </si>
  <si>
    <t>松村　圭</t>
  </si>
  <si>
    <t>望月　陸</t>
  </si>
  <si>
    <t>山田　航</t>
  </si>
  <si>
    <t>山本　兼也</t>
  </si>
  <si>
    <t>鷲田　伸太郎</t>
  </si>
  <si>
    <t>稲福　煕</t>
  </si>
  <si>
    <t>今井　大輔</t>
  </si>
  <si>
    <t>小谷　謙斗</t>
  </si>
  <si>
    <t>齋藤　健一</t>
  </si>
  <si>
    <t>三浦　功太郎</t>
  </si>
  <si>
    <t>森川　凌多</t>
  </si>
  <si>
    <t>工藤　優大</t>
  </si>
  <si>
    <t>岡田　竜来</t>
  </si>
  <si>
    <t>鳥海　一馬</t>
  </si>
  <si>
    <t>岡本　翔也</t>
  </si>
  <si>
    <t>古橋　慎ノ介</t>
  </si>
  <si>
    <t>小林　俊介</t>
  </si>
  <si>
    <t>田原　隼輝</t>
  </si>
  <si>
    <t>小倉　健吾</t>
  </si>
  <si>
    <t>中川　学</t>
  </si>
  <si>
    <t>池村　健志</t>
  </si>
  <si>
    <t>吉澤　亮我</t>
  </si>
  <si>
    <t>安立　渉吾</t>
  </si>
  <si>
    <t>井川　智嗣</t>
  </si>
  <si>
    <t>井豫　規人</t>
  </si>
  <si>
    <t>谷口　史弥</t>
  </si>
  <si>
    <t>濱﨑　優紀</t>
  </si>
  <si>
    <t>林　永一郎</t>
  </si>
  <si>
    <t>林　大登</t>
  </si>
  <si>
    <t>藤川　駿</t>
  </si>
  <si>
    <t>矢野　浩丈</t>
  </si>
  <si>
    <t>山下　晟弥</t>
  </si>
  <si>
    <t>加藤　謙太</t>
  </si>
  <si>
    <t>三谷　大河</t>
  </si>
  <si>
    <t>三村　憲史</t>
  </si>
  <si>
    <t>大牟田　祐</t>
  </si>
  <si>
    <t>大河内　雄登</t>
  </si>
  <si>
    <t>奥野　夏希</t>
  </si>
  <si>
    <t>金谷　智顕</t>
  </si>
  <si>
    <t>新美　健</t>
  </si>
  <si>
    <t>平野　恵大</t>
  </si>
  <si>
    <t>山下　慧士</t>
  </si>
  <si>
    <t>岡野　将成</t>
  </si>
  <si>
    <t>伊藤　可捺汰</t>
  </si>
  <si>
    <t>近藤　大智</t>
  </si>
  <si>
    <t>鈴木　康平</t>
  </si>
  <si>
    <t>由川　琢也</t>
  </si>
  <si>
    <t>小田　千喜</t>
  </si>
  <si>
    <t>𠮷川　大貴</t>
  </si>
  <si>
    <t>齊藤　駿</t>
  </si>
  <si>
    <t>鈴木　拓郎</t>
  </si>
  <si>
    <t>岡田　大輝</t>
  </si>
  <si>
    <t>竹内　喜紀</t>
  </si>
  <si>
    <t>竹内　飛翔</t>
  </si>
  <si>
    <t>日當　亮介</t>
  </si>
  <si>
    <t>石黒　堅大</t>
  </si>
  <si>
    <t>伊藤　弘大</t>
  </si>
  <si>
    <t>梅田　孝哉</t>
  </si>
  <si>
    <t>江藤　慎改</t>
  </si>
  <si>
    <t>太田　黎生</t>
  </si>
  <si>
    <t>大参　祐輝</t>
  </si>
  <si>
    <t>尾関　拓実</t>
  </si>
  <si>
    <t>椛澤　俊哉</t>
  </si>
  <si>
    <t>川島　颯太</t>
  </si>
  <si>
    <t>劒物　太一</t>
  </si>
  <si>
    <t>光崎　剛史</t>
  </si>
  <si>
    <t>佐野　斗和</t>
  </si>
  <si>
    <t>鈴木　陸斗</t>
  </si>
  <si>
    <t>辻村　駿介</t>
  </si>
  <si>
    <t>中澤　悠哉</t>
  </si>
  <si>
    <t>村瀬　巧夕</t>
  </si>
  <si>
    <t>森澤　航</t>
  </si>
  <si>
    <t>山﨑　和生</t>
  </si>
  <si>
    <t>依田　祥吾</t>
  </si>
  <si>
    <t>渡邉　稔元</t>
  </si>
  <si>
    <t>岩附　龍生</t>
  </si>
  <si>
    <t>斉藤　ブルーノ</t>
  </si>
  <si>
    <t>柴本　恭平</t>
  </si>
  <si>
    <t>鈴木　健生</t>
  </si>
  <si>
    <t>鈴木　太修</t>
  </si>
  <si>
    <t>諏訪　成貴</t>
  </si>
  <si>
    <t>西島　亮哉</t>
  </si>
  <si>
    <t>疋田　凌也</t>
  </si>
  <si>
    <t>南園　航</t>
  </si>
  <si>
    <t>峯邑　淳生</t>
  </si>
  <si>
    <t>山田　健太郎</t>
  </si>
  <si>
    <t>山本　康平</t>
  </si>
  <si>
    <t>横田　明夫</t>
  </si>
  <si>
    <t>谷　和雅</t>
  </si>
  <si>
    <t>中村　洸友</t>
  </si>
  <si>
    <t>立木　晶</t>
  </si>
  <si>
    <t>野上　直人</t>
  </si>
  <si>
    <t>和田　友祐</t>
  </si>
  <si>
    <t>桜木　隆伍</t>
  </si>
  <si>
    <t>鳥巣　晶寛</t>
  </si>
  <si>
    <t>村田　貴紀</t>
  </si>
  <si>
    <t>朝日　喜紀</t>
  </si>
  <si>
    <t>鈴木　拓朗</t>
  </si>
  <si>
    <t>平山　悠太</t>
  </si>
  <si>
    <t>大前　貴裕</t>
  </si>
  <si>
    <t>中山　峻弥</t>
  </si>
  <si>
    <t>山崎　ジョニーアツヤ</t>
  </si>
  <si>
    <t>増田　大河</t>
  </si>
  <si>
    <t>安田　壮太</t>
  </si>
  <si>
    <t>鈴木　崇真</t>
  </si>
  <si>
    <t>金井　瑛志</t>
  </si>
  <si>
    <t>嶋崎　利紀</t>
  </si>
  <si>
    <t>尾崎　景</t>
  </si>
  <si>
    <t>安藤　駿汰</t>
  </si>
  <si>
    <t>鈴木　翔吾</t>
  </si>
  <si>
    <t>鈴木　賢太</t>
  </si>
  <si>
    <t>黒川　洋人</t>
  </si>
  <si>
    <t>吉野　誠人</t>
  </si>
  <si>
    <t>橋本　隆一</t>
  </si>
  <si>
    <t>六鹿　蓮</t>
  </si>
  <si>
    <t>市橋　直也</t>
  </si>
  <si>
    <t>井上　隼</t>
  </si>
  <si>
    <t>川端　魁人</t>
  </si>
  <si>
    <t>岩田　朋也</t>
  </si>
  <si>
    <t>荻原　勇吹</t>
  </si>
  <si>
    <t>児玉　粹</t>
  </si>
  <si>
    <t>福永　凌太</t>
  </si>
  <si>
    <t>野村　勇輝</t>
  </si>
  <si>
    <t>川久保　友博</t>
  </si>
  <si>
    <t>藤原　将司</t>
  </si>
  <si>
    <t>目時　崚</t>
  </si>
  <si>
    <t>服部　優允</t>
  </si>
  <si>
    <t>彦坂　陽平</t>
  </si>
  <si>
    <t>伊藤　壮太</t>
  </si>
  <si>
    <t>清水　佑</t>
  </si>
  <si>
    <t>水野　駿佑</t>
  </si>
  <si>
    <t>西尾　勇佑</t>
  </si>
  <si>
    <t>福岡　秀太</t>
  </si>
  <si>
    <t>中井　康二</t>
  </si>
  <si>
    <t>川田　敦斗</t>
  </si>
  <si>
    <t>吉留　涼太</t>
  </si>
  <si>
    <t>樋口　俊祐</t>
  </si>
  <si>
    <t>相澤　潤一郎</t>
  </si>
  <si>
    <t>久次米　悠雅</t>
  </si>
  <si>
    <t>伊藤　彰英</t>
  </si>
  <si>
    <t>佐藤　良樹</t>
  </si>
  <si>
    <t>岡戸　祐太</t>
  </si>
  <si>
    <t>伊藤　弘樹</t>
  </si>
  <si>
    <t>長谷川　文哉</t>
  </si>
  <si>
    <t>金岡　篤弥</t>
  </si>
  <si>
    <t>加藤　工汰</t>
  </si>
  <si>
    <t>行冨　初</t>
  </si>
  <si>
    <t>小関　海都</t>
  </si>
  <si>
    <t>渡邊　晴貴</t>
  </si>
  <si>
    <t>山下　達也</t>
  </si>
  <si>
    <t>能登谷　拓武</t>
  </si>
  <si>
    <t>中本　一成</t>
  </si>
  <si>
    <t>小西　隆之介</t>
  </si>
  <si>
    <t>髙栁　育矢</t>
  </si>
  <si>
    <t>八木　渉</t>
  </si>
  <si>
    <t>鵜飼　孝一</t>
  </si>
  <si>
    <t>大萱　剛久</t>
  </si>
  <si>
    <t>岡本　宏基</t>
  </si>
  <si>
    <t>奥山　大河</t>
  </si>
  <si>
    <t>竹島　航洋</t>
  </si>
  <si>
    <t>谷口　稀依也</t>
  </si>
  <si>
    <t>萩原　誠</t>
  </si>
  <si>
    <t>桜木　笙伍</t>
  </si>
  <si>
    <t>山口　純平</t>
  </si>
  <si>
    <t>山尾　昇也</t>
  </si>
  <si>
    <t>白數　祐哉</t>
  </si>
  <si>
    <t>中脇　裕也</t>
  </si>
  <si>
    <t>木村　圭吾</t>
  </si>
  <si>
    <t>藤谷　雄紀</t>
  </si>
  <si>
    <t>鈴木　遊士</t>
  </si>
  <si>
    <t>東　大吉</t>
  </si>
  <si>
    <t>杉村　竜基</t>
  </si>
  <si>
    <t>松下　陸</t>
  </si>
  <si>
    <t>山田　祥真</t>
  </si>
  <si>
    <t>谷口　泰史</t>
  </si>
  <si>
    <t>早川　隆</t>
  </si>
  <si>
    <t>中西　陽人</t>
  </si>
  <si>
    <t>小宮　健太郎</t>
  </si>
  <si>
    <t>渡辺　歩夢</t>
  </si>
  <si>
    <t>上田　良樹</t>
  </si>
  <si>
    <t>宮川　拓海</t>
  </si>
  <si>
    <t>渡邉　駿風</t>
  </si>
  <si>
    <t>津曲　章太</t>
  </si>
  <si>
    <t>増子　良平</t>
  </si>
  <si>
    <t>藤中　賢勇</t>
  </si>
  <si>
    <t>鈴木　架南</t>
  </si>
  <si>
    <t>内田　亘</t>
  </si>
  <si>
    <t>生熊　利光</t>
  </si>
  <si>
    <t>伊藤　俊輝</t>
  </si>
  <si>
    <t>小松　勁太</t>
  </si>
  <si>
    <t>黒谷　優宇</t>
    <rPh sb="4" eb="5">
      <t>ウ</t>
    </rPh>
    <phoneticPr fontId="2"/>
  </si>
  <si>
    <t>吉田　雷希</t>
  </si>
  <si>
    <t>日野　蓮</t>
  </si>
  <si>
    <t>山内　佑太</t>
  </si>
  <si>
    <t>榎本　智哉</t>
  </si>
  <si>
    <t>時光　修平</t>
  </si>
  <si>
    <t>圡屋　智仁</t>
  </si>
  <si>
    <t>野田　将弘</t>
  </si>
  <si>
    <t>天野　智貴</t>
  </si>
  <si>
    <t>村上　裕貴</t>
  </si>
  <si>
    <t>福岡　崚生</t>
  </si>
  <si>
    <t>サーカー　慎悟</t>
  </si>
  <si>
    <t>森　昂之</t>
  </si>
  <si>
    <t>山本　渓秋</t>
  </si>
  <si>
    <t>山本　真光人</t>
  </si>
  <si>
    <t>矢田　優太朗</t>
  </si>
  <si>
    <t>林　利紀</t>
  </si>
  <si>
    <t>前畑　涼雅</t>
  </si>
  <si>
    <t>水野　泉之介</t>
  </si>
  <si>
    <t>吉岡　優希</t>
  </si>
  <si>
    <t>穂満　司</t>
  </si>
  <si>
    <t>渡辺　素己</t>
  </si>
  <si>
    <t>塚本　拳史</t>
  </si>
  <si>
    <t>早川　拓海</t>
  </si>
  <si>
    <t>長江　祐汰</t>
  </si>
  <si>
    <t>加藤　誉晴</t>
  </si>
  <si>
    <t>寺谷　明</t>
  </si>
  <si>
    <t>天野　快聖</t>
  </si>
  <si>
    <t>石川　大介</t>
  </si>
  <si>
    <t>伊藤　駆</t>
  </si>
  <si>
    <t>岡田　公陽</t>
  </si>
  <si>
    <t>兼山　天志</t>
  </si>
  <si>
    <t>近藤　謙斗</t>
  </si>
  <si>
    <t>西東　渚</t>
  </si>
  <si>
    <t>塩谷　光生</t>
  </si>
  <si>
    <t>田原　蓮</t>
  </si>
  <si>
    <t>渡嘉敷　広夢</t>
  </si>
  <si>
    <t>原田　ロドリゴ</t>
  </si>
  <si>
    <t>松本　稜河</t>
  </si>
  <si>
    <t>戸崎　太星</t>
    <rPh sb="1" eb="2">
      <t>サキ</t>
    </rPh>
    <phoneticPr fontId="2"/>
  </si>
  <si>
    <t>伊禮　悠平</t>
  </si>
  <si>
    <t>高橋　渉</t>
  </si>
  <si>
    <t>本田　凌理</t>
  </si>
  <si>
    <t>西脇　一輝</t>
  </si>
  <si>
    <t>吉田　泰一朗</t>
  </si>
  <si>
    <t>末松　杏介</t>
  </si>
  <si>
    <t>蜂谷　敏志</t>
  </si>
  <si>
    <t>深尾　僚太郎</t>
  </si>
  <si>
    <t>後藤　壮</t>
  </si>
  <si>
    <t>根本　一樹</t>
  </si>
  <si>
    <t>檜山　佳希</t>
  </si>
  <si>
    <t>三宅　悠暉</t>
  </si>
  <si>
    <t>安江　友登</t>
  </si>
  <si>
    <t>淺井　想太</t>
  </si>
  <si>
    <t>井藤　修也</t>
  </si>
  <si>
    <t>日置　智則</t>
  </si>
  <si>
    <t>安江　歩夢</t>
  </si>
  <si>
    <t>志知　豊</t>
  </si>
  <si>
    <t>鈴木　崇史</t>
  </si>
  <si>
    <t>浅野　智成</t>
  </si>
  <si>
    <t>市川　貴雄</t>
  </si>
  <si>
    <t>大島　大地</t>
  </si>
  <si>
    <t>谷川原　龍之介</t>
  </si>
  <si>
    <t>深松　佳範</t>
  </si>
  <si>
    <t>松井　利晃</t>
  </si>
  <si>
    <t>伊藤　雅倫</t>
  </si>
  <si>
    <t>岡野　宇真</t>
  </si>
  <si>
    <t>笠原　大暉</t>
  </si>
  <si>
    <t>宗宮　大起</t>
  </si>
  <si>
    <t>大谷　駿</t>
  </si>
  <si>
    <t>成瀨　雅哉</t>
  </si>
  <si>
    <t>水野　将志</t>
  </si>
  <si>
    <t>宮口　航太</t>
  </si>
  <si>
    <t>宮﨑　翔</t>
  </si>
  <si>
    <t>山下　遼真</t>
  </si>
  <si>
    <t>上村　直也</t>
  </si>
  <si>
    <t>桑山　楓矢</t>
  </si>
  <si>
    <t>川瀬　翔矢</t>
  </si>
  <si>
    <t>安岡　里哉</t>
  </si>
  <si>
    <t>宮城　響</t>
  </si>
  <si>
    <t>平山　寛人</t>
  </si>
  <si>
    <t>金森　拳之介</t>
  </si>
  <si>
    <t>田邊　隼都</t>
  </si>
  <si>
    <t>余語　凌甫</t>
  </si>
  <si>
    <t>岩田　京樹</t>
  </si>
  <si>
    <t>大崎　修汰</t>
  </si>
  <si>
    <t>齊藤　紡生</t>
  </si>
  <si>
    <t>出島　典斗</t>
  </si>
  <si>
    <t>平山　貴大</t>
  </si>
  <si>
    <t>石田　瑞樹</t>
  </si>
  <si>
    <t>稲生　裕文</t>
  </si>
  <si>
    <t>榊間　隆晃</t>
  </si>
  <si>
    <t>中川　基史</t>
  </si>
  <si>
    <t>舟橋　透志</t>
  </si>
  <si>
    <t>向田　椋哉</t>
  </si>
  <si>
    <t>山﨑　拓武</t>
  </si>
  <si>
    <t>山本　有人</t>
  </si>
  <si>
    <t>牧田　崚矢</t>
  </si>
  <si>
    <t>落合　壱星</t>
  </si>
  <si>
    <t>野田　卓広</t>
  </si>
  <si>
    <t>藤井　悠貴</t>
  </si>
  <si>
    <t>河島　慧佑</t>
  </si>
  <si>
    <t>鈴木　義啓</t>
  </si>
  <si>
    <t>幸塚　一晃</t>
  </si>
  <si>
    <t>中井　慧悟</t>
  </si>
  <si>
    <t>山崎　薫</t>
  </si>
  <si>
    <t>渡邉　直希</t>
  </si>
  <si>
    <t>成宮　壮</t>
  </si>
  <si>
    <t>稲子　光太郎</t>
  </si>
  <si>
    <t>西辻　和暉</t>
  </si>
  <si>
    <t>大畑　伸太郎</t>
  </si>
  <si>
    <t>髙田　浩道</t>
  </si>
  <si>
    <t>久住　恵太</t>
  </si>
  <si>
    <t>泉　主馬</t>
  </si>
  <si>
    <t>長谷川　遥貴</t>
  </si>
  <si>
    <t>三宅　浩生</t>
  </si>
  <si>
    <t>伊藤　泰治</t>
  </si>
  <si>
    <t>中島　由来</t>
  </si>
  <si>
    <t>関谷　建亮</t>
  </si>
  <si>
    <t>東松　賢也</t>
  </si>
  <si>
    <t>大久保　光祐</t>
  </si>
  <si>
    <t>前畑　有輝</t>
  </si>
  <si>
    <t>前田　能宜</t>
  </si>
  <si>
    <t>西川　悠斗</t>
  </si>
  <si>
    <t>林　誉大</t>
  </si>
  <si>
    <t>山田　佑輔</t>
  </si>
  <si>
    <t>川地　圭樹</t>
  </si>
  <si>
    <t>坂本　拓磨</t>
  </si>
  <si>
    <t>玉木　愛稀洋</t>
  </si>
  <si>
    <t>高橋　峻也</t>
  </si>
  <si>
    <t>松本　知樹</t>
  </si>
  <si>
    <t>髙辻　雅也</t>
  </si>
  <si>
    <t>須﨑　剛</t>
  </si>
  <si>
    <t>板橋　悠人</t>
  </si>
  <si>
    <t>山本　成輝</t>
  </si>
  <si>
    <t>岩本　恭平</t>
  </si>
  <si>
    <t>中山　嘉基</t>
  </si>
  <si>
    <t>大原　拓人</t>
  </si>
  <si>
    <t>加藤　大貴</t>
  </si>
  <si>
    <t>田中　理人</t>
  </si>
  <si>
    <t>野村　昂生</t>
  </si>
  <si>
    <t>池田　大希</t>
  </si>
  <si>
    <t>谷口　唯都</t>
  </si>
  <si>
    <t>工藤　勇希</t>
  </si>
  <si>
    <t>藤澤　健一</t>
  </si>
  <si>
    <t>武田　尚樹</t>
  </si>
  <si>
    <t>後藤　瑞輝</t>
  </si>
  <si>
    <t>児玉　一</t>
  </si>
  <si>
    <t>米津　央也</t>
  </si>
  <si>
    <t>岡村　泰青</t>
  </si>
  <si>
    <t>二宮　聡史</t>
  </si>
  <si>
    <t>野村　隆太郎</t>
  </si>
  <si>
    <t>中本　雄大</t>
  </si>
  <si>
    <t>澤井　奎志</t>
  </si>
  <si>
    <t>三栖　勇輝</t>
  </si>
  <si>
    <t>李　如來</t>
  </si>
  <si>
    <t>山田　祐輔</t>
  </si>
  <si>
    <t>西山　晧基</t>
  </si>
  <si>
    <t>水野　佑馬</t>
  </si>
  <si>
    <t>青木　琢郎</t>
  </si>
  <si>
    <t>梶　直樹</t>
  </si>
  <si>
    <t>山本　涼太</t>
  </si>
  <si>
    <t>加納　寛人</t>
  </si>
  <si>
    <t>鎌田　渉椰</t>
  </si>
  <si>
    <t>橋本　知弥</t>
  </si>
  <si>
    <t>吉村　仁汰</t>
  </si>
  <si>
    <t>石川　陽一</t>
  </si>
  <si>
    <t>円藤　良樹</t>
  </si>
  <si>
    <t>青山　尚生</t>
  </si>
  <si>
    <t>佐藤　大悟</t>
  </si>
  <si>
    <t>早川　幸冶</t>
  </si>
  <si>
    <t>河合　健太郎</t>
  </si>
  <si>
    <t>三輪　賢治</t>
  </si>
  <si>
    <t>間瀬　智哉</t>
  </si>
  <si>
    <t>伊藤　史弥</t>
  </si>
  <si>
    <t>中根　僚孝</t>
  </si>
  <si>
    <t>小川　善也</t>
  </si>
  <si>
    <t>松居　秀樹</t>
  </si>
  <si>
    <t>和田　達希</t>
  </si>
  <si>
    <t>和田　雄也</t>
  </si>
  <si>
    <t>河野　真也</t>
  </si>
  <si>
    <t>安田　啓人</t>
  </si>
  <si>
    <t>山田　雄太郎</t>
  </si>
  <si>
    <t>可児　泰新</t>
  </si>
  <si>
    <t>近藤　大嗣</t>
  </si>
  <si>
    <t>藤川　泰佑</t>
  </si>
  <si>
    <t>大勝　友晶</t>
  </si>
  <si>
    <t>米川　俊彰</t>
  </si>
  <si>
    <t>渡邊　琢也</t>
  </si>
  <si>
    <t>田中　健太</t>
  </si>
  <si>
    <t>石田　剛士</t>
  </si>
  <si>
    <t>土屋　美童</t>
  </si>
  <si>
    <t>小川　宗徳</t>
  </si>
  <si>
    <t>村松　諒哉</t>
  </si>
  <si>
    <t>宮武　誉</t>
  </si>
  <si>
    <t>桝田　和哉</t>
  </si>
  <si>
    <t>中村　文哉</t>
  </si>
  <si>
    <t>井上　晧太</t>
  </si>
  <si>
    <t>宇野　智希</t>
  </si>
  <si>
    <t>木下　真一</t>
  </si>
  <si>
    <t>草崎　総一朗</t>
  </si>
  <si>
    <t>馬場　隆夫</t>
  </si>
  <si>
    <t>林　拓実</t>
  </si>
  <si>
    <t>松石　直樹</t>
  </si>
  <si>
    <t>豊田　将司</t>
  </si>
  <si>
    <t>福田　敦大</t>
  </si>
  <si>
    <t>和仁　滉我</t>
  </si>
  <si>
    <t>佐藤　悠太郎</t>
  </si>
  <si>
    <t>本村　旬</t>
  </si>
  <si>
    <t>坂田　昂駿</t>
  </si>
  <si>
    <t>長宅　郁哉</t>
  </si>
  <si>
    <t>仙石　尚也</t>
  </si>
  <si>
    <t>鐘森　栄作</t>
  </si>
  <si>
    <t>小林　郁矢</t>
  </si>
  <si>
    <t>中村　哲也</t>
  </si>
  <si>
    <t>森本　諒</t>
  </si>
  <si>
    <t>吉戸　大悟</t>
  </si>
  <si>
    <t>長谷川　眞也</t>
  </si>
  <si>
    <t>石橋　駿</t>
  </si>
  <si>
    <t>大音師　一嘉</t>
  </si>
  <si>
    <t>野神　壮也</t>
  </si>
  <si>
    <t>浅井　健太</t>
  </si>
  <si>
    <t>河合　智貴</t>
  </si>
  <si>
    <t>小林　篤弥</t>
  </si>
  <si>
    <t>齋田　和弥</t>
  </si>
  <si>
    <t>近藤　耀太郎</t>
  </si>
  <si>
    <t>山田　華生</t>
  </si>
  <si>
    <t>中島　樹</t>
  </si>
  <si>
    <t>樋口　元汰</t>
  </si>
  <si>
    <t>田中　樹生</t>
  </si>
  <si>
    <t>徳江　航己</t>
  </si>
  <si>
    <t>澁谷　慧太</t>
  </si>
  <si>
    <t>大地　陽斗</t>
  </si>
  <si>
    <t>新美　秀悟</t>
  </si>
  <si>
    <t>水野　佑亮</t>
  </si>
  <si>
    <t>加藤　望</t>
  </si>
  <si>
    <t>須田　龍司</t>
  </si>
  <si>
    <t>岡安　達也</t>
  </si>
  <si>
    <t>榊原　章人</t>
  </si>
  <si>
    <t>林　裕人</t>
  </si>
  <si>
    <t>森岡　隆文</t>
  </si>
  <si>
    <t>髙橋　誠大</t>
  </si>
  <si>
    <t>香川　隼也</t>
  </si>
  <si>
    <t>岩田　侑樹</t>
  </si>
  <si>
    <t>成瀨　貴文</t>
  </si>
  <si>
    <t>海江田　拓馬</t>
  </si>
  <si>
    <t>鷲見　謙</t>
  </si>
  <si>
    <t>足立　洋人</t>
  </si>
  <si>
    <t>小嶋　康暉</t>
  </si>
  <si>
    <t>安達　晴哉</t>
  </si>
  <si>
    <t>内田　朋秀</t>
  </si>
  <si>
    <t>大江　崇</t>
  </si>
  <si>
    <t>沖島　祐輝</t>
  </si>
  <si>
    <t>勝田　哲史</t>
  </si>
  <si>
    <t>河上　知良</t>
  </si>
  <si>
    <t>川邊　雄真</t>
  </si>
  <si>
    <t>清原　和真</t>
  </si>
  <si>
    <t>小林　篤生</t>
  </si>
  <si>
    <t>冨田　諒</t>
  </si>
  <si>
    <t>中村　光志</t>
  </si>
  <si>
    <t>長谷川　和紀</t>
  </si>
  <si>
    <t>平田　明宏</t>
  </si>
  <si>
    <t>町田　弦</t>
  </si>
  <si>
    <t>丸山　響</t>
  </si>
  <si>
    <t>和田　慎太郎</t>
  </si>
  <si>
    <t>三浦　颯士</t>
  </si>
  <si>
    <t>中河　正登</t>
  </si>
  <si>
    <t>都築 卓馬</t>
  </si>
  <si>
    <t>松岡　良一</t>
  </si>
  <si>
    <t>吉川　輝宜</t>
  </si>
  <si>
    <t>中山　貴登</t>
  </si>
  <si>
    <t>市原　僚太</t>
  </si>
  <si>
    <t>舟橋　宏祐</t>
    <rPh sb="4" eb="5">
      <t>スケ</t>
    </rPh>
    <phoneticPr fontId="2"/>
  </si>
  <si>
    <t>愛澤　太規</t>
  </si>
  <si>
    <t>小泉　登</t>
  </si>
  <si>
    <t>廣田　幹大</t>
  </si>
  <si>
    <t>江塚　拓人</t>
  </si>
  <si>
    <t>服部　大暉</t>
  </si>
  <si>
    <t>安江　季都緒</t>
  </si>
  <si>
    <t>岡村　圭祐</t>
  </si>
  <si>
    <t>野瀬　優太</t>
  </si>
  <si>
    <t>横地　翼</t>
  </si>
  <si>
    <t>高橋　慧</t>
  </si>
  <si>
    <t>中西　悠介</t>
  </si>
  <si>
    <t>川島　大輝</t>
  </si>
  <si>
    <t>西村　智之</t>
  </si>
  <si>
    <t>和田　祥吾</t>
  </si>
  <si>
    <t>芳我　隆之</t>
  </si>
  <si>
    <t>伊佐治　昇悟</t>
  </si>
  <si>
    <t>奥原　颯馬</t>
  </si>
  <si>
    <t>兼田　知弥</t>
  </si>
  <si>
    <t>出川　正章</t>
  </si>
  <si>
    <t>門脇　航</t>
  </si>
  <si>
    <t>黒川　静哉</t>
  </si>
  <si>
    <t>武井　悠朔</t>
  </si>
  <si>
    <t>橋爪　悠太朗</t>
  </si>
  <si>
    <t>永田　雄也</t>
  </si>
  <si>
    <t>水越　朝陽</t>
  </si>
  <si>
    <t>平井　悠喜</t>
  </si>
  <si>
    <t>藤田　悠真</t>
  </si>
  <si>
    <t>佐々木　大輝</t>
  </si>
  <si>
    <t>佐野　開人</t>
  </si>
  <si>
    <t>佐藤　康太郎</t>
  </si>
  <si>
    <t>佐橋　一輝</t>
  </si>
  <si>
    <t>星野　哲宏</t>
  </si>
  <si>
    <t>山原　光太朗</t>
  </si>
  <si>
    <t>磯部　祐斗</t>
  </si>
  <si>
    <t>阪口　日向</t>
  </si>
  <si>
    <t>曽我　司</t>
  </si>
  <si>
    <t>田中　翔也</t>
  </si>
  <si>
    <t>石原　弘樹</t>
  </si>
  <si>
    <t>北川　翔悟</t>
  </si>
  <si>
    <t>近藤　詠多</t>
  </si>
  <si>
    <t>竹内　司</t>
  </si>
  <si>
    <t>豊嶋　悠</t>
  </si>
  <si>
    <t>浪崎　高志</t>
  </si>
  <si>
    <t>簗瀬　友希</t>
  </si>
  <si>
    <t>ﾏﾂﾀﾞ ﾖｼﾋﾛ</t>
  </si>
  <si>
    <t>ｲｶﾞｻｷ ｶｽﾞﾔ</t>
  </si>
  <si>
    <t>ｲｶﾞﾗｼ ﾊﾔﾄ</t>
  </si>
  <si>
    <t>ｲｸﾀ ﾕｳｷ</t>
  </si>
  <si>
    <t>ｲﾄｳ ｺｳﾀ</t>
  </si>
  <si>
    <t>ｲﾄｳ ｼｭﾝｲﾁﾛｳ</t>
  </si>
  <si>
    <t>ｵｵｳﾁ ｼﾝﾔ</t>
  </si>
  <si>
    <t>ｵｶﾞﾜ ﾐｽﾞｷ</t>
  </si>
  <si>
    <t>ｷﾄｳ ﾀｲｷ</t>
  </si>
  <si>
    <t>ｺﾊﾞﾔｼ ﾖｳｽｹ</t>
  </si>
  <si>
    <t>ｺﾏﾂ ﾘｮｳﾔ</t>
  </si>
  <si>
    <t>ｺﾔﾏ ﾜﾀﾙ</t>
  </si>
  <si>
    <t>ｺﾝﾄﾞｳ ﾄｼﾔ</t>
  </si>
  <si>
    <t>ｻｲﾄｳ ｼｭﾝｽｹ</t>
  </si>
  <si>
    <t>ｻｲﾄｳ ﾐｷﾄｼ</t>
  </si>
  <si>
    <t>ｻｶﾖﾘ ﾅｵﾔ</t>
  </si>
  <si>
    <t>ｼﾐｽﾞ ﾀｶﾔ</t>
  </si>
  <si>
    <t>ｼﾝｶｲ ﾘｮｳｼﾞ</t>
  </si>
  <si>
    <t>ﾂｶﾓﾄ ﾘｮｳｼﾞ</t>
  </si>
  <si>
    <t>ﾏﾙﾁ ﾏｻﾄ</t>
  </si>
  <si>
    <t>ﾓﾀﾞ ﾀｶﾋﾛ</t>
  </si>
  <si>
    <t>ﾓﾘ ﾉﾌﾞﾋﾄ</t>
  </si>
  <si>
    <t>ﾔﾏｼﾀ ﾋﾛﾅｶﾞ</t>
  </si>
  <si>
    <t>ﾀｶﾀﾞ ｺｳﾍｲ</t>
  </si>
  <si>
    <t>ﾌﾙﾀ ﾋｻﾅｵ</t>
  </si>
  <si>
    <t>ｻﾉ ﾌﾐｱｷ</t>
  </si>
  <si>
    <t>ﾌｸｼﾏ ﾕｳﾀ</t>
  </si>
  <si>
    <t>ﾓﾘﾓﾄ ﾀﾂﾉﾘ</t>
  </si>
  <si>
    <t>ｵｶﾓﾄ ｲｽﾞﾐ</t>
  </si>
  <si>
    <t>ﾕｱｻ ﾄﾓﾀｶ</t>
  </si>
  <si>
    <t>ﾆｼｵ ﾕｳｽｹ</t>
  </si>
  <si>
    <t>ﾊｾｶﾞﾜ ﾀｶﾋﾛ</t>
  </si>
  <si>
    <t>ｶﾜｲ ｶﾝｼﾞ</t>
  </si>
  <si>
    <t>ｺﾞﾄｳ ﾅﾂｷ</t>
  </si>
  <si>
    <t>ﾐｳﾗ ｺｳｷ</t>
  </si>
  <si>
    <t>ｻｸﾗﾓﾄ ﾀｶｷ</t>
  </si>
  <si>
    <t>ﾌｶﾔ ﾊﾔﾄ</t>
  </si>
  <si>
    <t>ﾏﾂｼﾀ ｹｲｺﾞ</t>
  </si>
  <si>
    <t>ｸﾎﾞﾀ ﾏｻﾋﾛ</t>
  </si>
  <si>
    <t>ﾀﾆｶﾜ ﾄﾓｷ</t>
  </si>
  <si>
    <t>ﾎﾘｳﾁ ﾕｳﾀ</t>
  </si>
  <si>
    <t>ｺｼﾞﾏ ｱﾝｼﾞ</t>
  </si>
  <si>
    <t>ﾖｼｶﾜ ｾｲﾔ</t>
  </si>
  <si>
    <t>ｶﾕｶﾜ ｹｲｺﾞ</t>
  </si>
  <si>
    <t>ｻﾑﾗ ｶｷﾂ</t>
  </si>
  <si>
    <t>ｲｼｲ ﾋﾛﾉﾘ</t>
  </si>
  <si>
    <t>ﾊｷﾞﾉ ﾄﾓﾋｻ</t>
  </si>
  <si>
    <t>ｸﾉ ｼﾝﾔ</t>
  </si>
  <si>
    <t>ｼｼﾞ ﾖｼﾀｶ</t>
  </si>
  <si>
    <t>ﾐﾖｼ ﾀﾂﾔ</t>
  </si>
  <si>
    <t>ﾎﾘｳﾁ ﾕｳｽｹ</t>
  </si>
  <si>
    <t>ｵｶﾀﾞ ﾏｻｱｷ</t>
  </si>
  <si>
    <t>ﾌｼﾞｲ ｹｲｽｹ</t>
  </si>
  <si>
    <t>ｲｶﾞ ﾃﾙﾋﾄ</t>
  </si>
  <si>
    <t>ｵｵｽｷﾞ ｷｮｳﾍｲ</t>
  </si>
  <si>
    <t>ﾂｶﾓﾄ ﾘｮｳﾀ</t>
  </si>
  <si>
    <t>ﾀﾅｶ ｺｳｽｹ</t>
  </si>
  <si>
    <t>ｼﾐｽﾞ ｹﾝﾄ</t>
  </si>
  <si>
    <t>ﾔﾏﾀﾞ ｷﾘﾄ</t>
  </si>
  <si>
    <t>ｻｶｲﾘ ｹｲｲﾁ</t>
  </si>
  <si>
    <t>ﾊﾞﾝﾉ ｺｳｽｹ</t>
  </si>
  <si>
    <t>ﾋｸﾞﾁ ﾄﾓｶｽﾞ</t>
  </si>
  <si>
    <t>ｱﾏﾉ ﾄﾓﾔ</t>
  </si>
  <si>
    <t>ﾀｶｽ ｼｮｳｲ</t>
  </si>
  <si>
    <t>ﾔﾏﾀﾞ ﾀｶﾖｼ</t>
  </si>
  <si>
    <t>ﾏｷ ﾐｷﾔ</t>
  </si>
  <si>
    <t>ｺﾝﾄﾞｳ ﾕｳｷ</t>
  </si>
  <si>
    <t>ﾅｶﾑﾗ ｿｳｼ</t>
  </si>
  <si>
    <t>ﾎﾘｸﾞﾁ ｹｲｽｹ</t>
  </si>
  <si>
    <t>ﾐﾊｼ ﾘｮｳｽｹ</t>
  </si>
  <si>
    <t>ﾓﾘｼﾀ ﾘｮｳ</t>
  </si>
  <si>
    <t>ﾌｸﾆｼ ｹｲﾀ</t>
  </si>
  <si>
    <t>ﾔﾏﾓﾄ ﾀｹｼ</t>
  </si>
  <si>
    <t>ﾅｶｼﾏ ﾋﾛﾔｽ</t>
  </si>
  <si>
    <t>ｲﾄｳ ｼﾝｺﾞ</t>
  </si>
  <si>
    <t>ｶｻｲ ﾕｳｼﾞ</t>
  </si>
  <si>
    <t>ｱｶﾊﾈ ﾕｳﾔ</t>
  </si>
  <si>
    <t>ｲｿﾍﾞ ﾀｶﾋﾛ</t>
  </si>
  <si>
    <t>ﾌﾙﾊｼ ﾕｳｷ</t>
  </si>
  <si>
    <t>ﾏﾂｵ ﾘｮｳｽｹ</t>
  </si>
  <si>
    <t>ﾔﾏﾓﾄ ﾐｷﾔ</t>
  </si>
  <si>
    <t>ｱｵｲ ﾚｵ</t>
  </si>
  <si>
    <t>ｱｶｻｶ ﾕｳｼﾞﾛｳ</t>
  </si>
  <si>
    <t>ｱﾘｶﾜ ﾕｳﾄ</t>
  </si>
  <si>
    <t>ｲﾄｳ ﾐﾂﾞｷ</t>
  </si>
  <si>
    <t>ｵｻﾅｲ ﾕｳｷ</t>
  </si>
  <si>
    <t>ｶｼﾜｷﾞ ﾐﾂﾋｺ</t>
  </si>
  <si>
    <t>ｶﾜｲ ﾋﾛﾔ</t>
  </si>
  <si>
    <t>ｶﾜﾀ ﾕｳﾄ</t>
  </si>
  <si>
    <t>ｸﾏｻﾞﾜ ｲｯｾｲ</t>
  </si>
  <si>
    <t>ｸﾛﾀﾞ ﾚｵ</t>
  </si>
  <si>
    <t>ｻｶﾓﾄ ｺｳｷ</t>
  </si>
  <si>
    <t>ｻｸﾗｲ ﾀｶﾌﾐ</t>
  </si>
  <si>
    <t>ｼﾗｻﾜ ｶﾂﾉﾘ</t>
  </si>
  <si>
    <t>ｽｽﾞｷ ｺｳｷ</t>
  </si>
  <si>
    <t>ｽｽﾞｷ ﾏｻｷ</t>
  </si>
  <si>
    <t>ﾂﾊﾞｷ ﾀﾞｲｷ</t>
  </si>
  <si>
    <t>ﾅｶﾞﾊﾏ ﾄﾓﾔ</t>
  </si>
  <si>
    <t>ﾅｶﾑﾗ ｹｲｼ</t>
  </si>
  <si>
    <t>ﾅｶﾞｲ ﾅｵｷ</t>
  </si>
  <si>
    <t>ﾅｶﾞﾐ ﾘｮｳｲﾁﾛｳ</t>
  </si>
  <si>
    <t>ﾆｼﾑﾗ ﾉｿﾞﾐ</t>
  </si>
  <si>
    <t>ﾋｶﾞｼ ﾅｵｷ</t>
  </si>
  <si>
    <t>ﾋﾋﾞ ﾄﾓﾔ</t>
  </si>
  <si>
    <t>ﾔﾉ ﾘｭｳｽｹ</t>
  </si>
  <si>
    <t>ﾔﾏｶﾜ ｱﾗｼ</t>
  </si>
  <si>
    <t>ﾔﾏﾓﾄ ﾀｸﾐ</t>
  </si>
  <si>
    <t>ﾜﾀﾞ ﾀｸﾔ</t>
  </si>
  <si>
    <t>ｽｷﾞﾓﾄ ﾔｽﾋﾛ</t>
  </si>
  <si>
    <t>ﾅｶｼﾏ ﾀｲｶﾞ</t>
  </si>
  <si>
    <t>ﾊｯﾀ ﾏｻﾋﾛ</t>
  </si>
  <si>
    <t>ﾖｺｲ ﾘｮｳｼﾞ</t>
  </si>
  <si>
    <t>ｱﾏﾉ ｺｳﾀﾞｲ</t>
  </si>
  <si>
    <t>ｲｶﾞﾗｼ ﾏｻｷ</t>
  </si>
  <si>
    <t>ｲﾃﾞ ﾀｸﾐ</t>
  </si>
  <si>
    <t>ｵｵｻﾜ ｷｮｳｽｹ</t>
  </si>
  <si>
    <t>ｵｶﾓﾄ ｼﾝﾀﾛｳ</t>
  </si>
  <si>
    <t>ｶﾜﾑﾗ ｹﾝｼｮｳ</t>
  </si>
  <si>
    <t>ｺﾔﾏ ﾀｸﾔ</t>
  </si>
  <si>
    <t>ｻﾄｳ ﾜﾀﾙ</t>
  </si>
  <si>
    <t>ｿﾌｴ ﾀｸﾐ</t>
  </si>
  <si>
    <t>ﾀｼﾞﾏ ｼｭﾝﾀ</t>
  </si>
  <si>
    <t>ﾅｶｲ ｹﾝﾀ</t>
  </si>
  <si>
    <t>ﾅｶｼﾏ ｶｽﾞﾄ</t>
  </si>
  <si>
    <t>ﾆｼﾔﾏ ﾀｲｾｲ</t>
  </si>
  <si>
    <t>ﾊﾀﾉ ﾕｳﾀ</t>
  </si>
  <si>
    <t>ﾏｻｵｶ ｶｵﾙ</t>
  </si>
  <si>
    <t>ﾏﾐﾔ ﾀﾞｲｽｹ</t>
  </si>
  <si>
    <t>ﾔﾏｻｷ ﾋｻﾉﾌﾞ</t>
  </si>
  <si>
    <t>ﾜｶｽｷﾞ ｼｭﾝｽｹ</t>
  </si>
  <si>
    <t>ﾜｸｲ ﾘｮｳｼﾞ</t>
  </si>
  <si>
    <t>ﾜﾀﾅﾍﾞ ﾄﾓﾔ</t>
  </si>
  <si>
    <t>ﾃﾗｻﾜ ﾚｵ</t>
  </si>
  <si>
    <t>ﾄﾑﾗ ｼｮｳ</t>
  </si>
  <si>
    <t>ﾑﾄｳ ﾋﾛｷ</t>
  </si>
  <si>
    <t>ｱｻｲ ﾀｸﾏ</t>
  </si>
  <si>
    <t>ｱｿ ｱﾔﾄ</t>
  </si>
  <si>
    <t>ｲｼｶﾜ ﾀｸﾏ</t>
  </si>
  <si>
    <t>ｲﾄﾞﾀ ｶｲ</t>
  </si>
  <si>
    <t>ｺｷﾞｿ ｺｳ</t>
  </si>
  <si>
    <t>ｾｺ ﾕｳﾄ</t>
  </si>
  <si>
    <t>ﾐｿﾞｶﾐ ﾙｲ</t>
  </si>
  <si>
    <t>ｱｻﾉ ｶﾂﾔ</t>
  </si>
  <si>
    <t>ｽｷﾞﾓﾄ ｼﾞﾝ</t>
  </si>
  <si>
    <t>ﾄｻﾞﾜ ｺｳﾔ</t>
  </si>
  <si>
    <t>ﾎﾘｳﾁ ﾖｳﾍｲ</t>
  </si>
  <si>
    <t>ﾔﾏﾓﾄ ﾀｲｾｲ</t>
  </si>
  <si>
    <t>ｵｵｳﾗ ﾕｳﾀ</t>
  </si>
  <si>
    <t>ｵｷﾞﾉ ﾘｭｳﾄ</t>
  </si>
  <si>
    <t>ﾂﾁﾔ ﾏｻﾋﾛ</t>
  </si>
  <si>
    <t>ﾆｼｵ ﾀｸﾐ</t>
  </si>
  <si>
    <t>ﾌｸｼﾏ ﾘｭｳｼﾞ</t>
  </si>
  <si>
    <t>ｲﾄｳ ﾀﾞｲｷ</t>
  </si>
  <si>
    <t>ｼﾐｽﾞ ｼｮｳﾀ</t>
  </si>
  <si>
    <t>ﾓﾘﾀ ｴｲﾔ</t>
  </si>
  <si>
    <t>ﾜﾀﾅﾍﾞ ﾀｶｷ</t>
  </si>
  <si>
    <t>ｶﾄﾞﾜｷ ｼｭﾝ</t>
  </si>
  <si>
    <t>ｵｶﾀﾞ ｹｲｺﾞ</t>
  </si>
  <si>
    <t>ﾋｻﾀﾞ ｱﾂｼ</t>
  </si>
  <si>
    <t>ｺｼﾉ ﾀｹﾙ</t>
  </si>
  <si>
    <t>ﾏﾂﾊﾞﾗ ﾀﾞｲｺﾞ</t>
  </si>
  <si>
    <t>ﾖｼﾑﾗ ﾀｲｷ</t>
  </si>
  <si>
    <t>ｶﾄｳ ﾕｳｷ</t>
  </si>
  <si>
    <t>ｺﾞｳ ｹﾝﾀﾛｳ</t>
  </si>
  <si>
    <t>ｺﾞﾄｳ ｱﾂﾔ</t>
  </si>
  <si>
    <t>ﾊｾ ｶｽﾞｷ</t>
  </si>
  <si>
    <t>ﾅｶｶﾞﾜ ｼｭｳﾍｲ</t>
  </si>
  <si>
    <t>ｶｻｲ ｹﾝｲﾁﾛｳ</t>
  </si>
  <si>
    <t>ｲｼｶﾜ ﾅｵｷ</t>
  </si>
  <si>
    <t>ｽｷﾞﾔﾏ ﾘｮｳﾀ</t>
  </si>
  <si>
    <t>ｼﾊﾞﾔﾏ ﾏｻﾕｷ</t>
  </si>
  <si>
    <t>ｱﾝｻﾞｲ ｼｭﾝ</t>
  </si>
  <si>
    <t>ｲﾘﾌﾈ ﾘｮｳﾀ</t>
  </si>
  <si>
    <t>ﾀﾆｸﾞﾁ ｼｮｳ</t>
  </si>
  <si>
    <t>ﾆｼﾉ ｶｽﾞﾎ</t>
  </si>
  <si>
    <t>ﾊﾔｼ ｶｽﾞﾔ</t>
  </si>
  <si>
    <t>ｼﾝｸﾞｳ ﾖｼﾋﾛ</t>
  </si>
  <si>
    <t>ﾌｼﾞｲ ｼｭﾝ</t>
  </si>
  <si>
    <t>ﾓﾘ ﾔﾏﾄ</t>
  </si>
  <si>
    <t>ｷﾇｶﾞﾜ ﾏｻｵｷ</t>
  </si>
  <si>
    <t>ﾔﾏﾀﾞ ﾀｹﾋﾛ</t>
  </si>
  <si>
    <t>ｻﾄｳ ｺｳﾍｲ</t>
  </si>
  <si>
    <t>ﾀﾆ ﾘｮｳｾｲ</t>
  </si>
  <si>
    <t>ｲﾄｳ ｶｽﾞﾏ</t>
  </si>
  <si>
    <t>ﾔﾏｸﾞﾁ ｱｷﾗ</t>
  </si>
  <si>
    <t>ｱｵｷ ﾎﾀﾞｶ</t>
  </si>
  <si>
    <t>ﾄﾘｲ ﾘｮｳﾍｲ</t>
  </si>
  <si>
    <t>ｽｽﾞｷ ﾋﾛﾄ</t>
  </si>
  <si>
    <t>ｲﾅﾌｸ ﾃﾝﾏ</t>
  </si>
  <si>
    <t>ﾔﾏﾓﾄ ｺｳｷ</t>
  </si>
  <si>
    <t>ｲｼｸﾞﾛ ﾀｲｾｲ</t>
  </si>
  <si>
    <t>ｶｼﾞｶﾜ ﾘｮｳﾍｲ</t>
  </si>
  <si>
    <t>ﾖｼｶﾜ ﾑﾂﾐ</t>
  </si>
  <si>
    <t>ﾅｶﾞｴ ｹｲﾄ</t>
  </si>
  <si>
    <t>ｼﾊﾞﾉ ﾋﾛｼ</t>
  </si>
  <si>
    <t>ｲｼｸﾞﾛ ﾜﾀﾙ</t>
  </si>
  <si>
    <t>ﾊﾔｶﾜ ｶｽﾞｷ</t>
  </si>
  <si>
    <t>ﾓﾘ ｹﾝﾀﾛｳ</t>
  </si>
  <si>
    <t>ｵｵﾀ ｶｲ</t>
  </si>
  <si>
    <t>ｵｸﾀﾞ ｼｭｳｼﾞ</t>
  </si>
  <si>
    <t>ｵｵｲﾁ ｹｲﾔ</t>
  </si>
  <si>
    <t>ﾆｼﾀﾞ ｱﾔﾄ</t>
  </si>
  <si>
    <t>ｸｽﾐ ｶｽﾞｼ</t>
  </si>
  <si>
    <t>ﾓﾄｵ ｶｲﾄ</t>
  </si>
  <si>
    <t>ﾔﾏﾓﾘ ﾀｸﾐ</t>
  </si>
  <si>
    <t>ｵｸ ﾊﾔﾄ</t>
  </si>
  <si>
    <t>ｻﾝﾏ ｷｮｳﾍｲ</t>
  </si>
  <si>
    <t>ﾅｶｼﾞﾏ ﾊﾙｷ</t>
  </si>
  <si>
    <t>ﾔﾏﾀﾞ ｼｮｳﾍｲ</t>
  </si>
  <si>
    <t>ﾄｸﾋﾛ ｹﾝｼﾞ</t>
  </si>
  <si>
    <t>ﾓﾘｼｹﾞ ｶｽﾞﾏ</t>
  </si>
  <si>
    <t>ｺﾊﾞﾔｼ ｺｳｷ</t>
  </si>
  <si>
    <t>ﾉｼﾞﾏ ﾋﾛｱｷ</t>
  </si>
  <si>
    <t>ｴﾝﾄﾞｳ ﾋｶﾙ</t>
  </si>
  <si>
    <t>ｶﾄｳ ｼｮｳﾀ</t>
  </si>
  <si>
    <t>ｶﾜｾ ﾖｼﾑﾈ</t>
  </si>
  <si>
    <t>ｻﾄｳ ﾋﾛﾕｷ</t>
  </si>
  <si>
    <t>ｻﾄｳ ﾘｸﾄ</t>
  </si>
  <si>
    <t>ｽｽﾞｷ ｺｳﾀﾞｲ</t>
  </si>
  <si>
    <t>ﾅｶﾑﾗ ｹｲｽｹ</t>
  </si>
  <si>
    <t>ﾊﾔｼ ﾕｳﾔ</t>
  </si>
  <si>
    <t>ﾋﾗﾉ ﾅﾙ</t>
  </si>
  <si>
    <t>ﾏﾂﾋｻ ﾕｳｷ</t>
  </si>
  <si>
    <t>ﾐｽﾞﾀﾆ ﾖｼﾀｶ</t>
  </si>
  <si>
    <t>ﾑﾗﾏﾂ ﾕｳﾄ</t>
  </si>
  <si>
    <t>ﾖｺﾔﾏ ｺｳｷ</t>
  </si>
  <si>
    <t>ﾖｼｶﾜ ﾕｳﾀ</t>
  </si>
  <si>
    <t>ﾖｼﾓﾄ ﾕｳﾏ</t>
  </si>
  <si>
    <t>ｵｵﾊﾗ ﾄｼｷ</t>
  </si>
  <si>
    <t>ｼﾊﾞﾀ ｼｭﾝｽｹ</t>
  </si>
  <si>
    <t>ﾀﾆｸﾞﾁ ﾚｵ</t>
  </si>
  <si>
    <t>ｳｴﾏﾂ ﾀﾂﾔ</t>
  </si>
  <si>
    <t>ｵｵﾉ ｾｲｼﾞ</t>
  </si>
  <si>
    <t>ｺﾀﾞﾏ ｶﾝﾀ</t>
  </si>
  <si>
    <t>ﾀｶﾊｼ ｿｳﾀﾛｳ</t>
  </si>
  <si>
    <t>ﾐｽﾞﾉ ｹﾝｻｸ</t>
  </si>
  <si>
    <t>ﾔﾏﾅｶ ｿｳｽｹ</t>
  </si>
  <si>
    <t>ｺﾊﾞﾔｼ ｺｳｽｹ</t>
  </si>
  <si>
    <t>ｽｽﾞｷ ﾀｶﾄﾗ</t>
  </si>
  <si>
    <t>ﾀｸﾞﾁ ﾕｳｶﾞ</t>
  </si>
  <si>
    <t>ﾅｶﾑﾗ ﾏｻｱｷ</t>
  </si>
  <si>
    <t>ﾐｳﾗ ｼｭﾝ</t>
  </si>
  <si>
    <t>ｻｲｷ ﾘｮｳ</t>
  </si>
  <si>
    <t>ｽｽﾞｷ ﾄﾓﾔ</t>
  </si>
  <si>
    <t>ﾐｽﾞｻｷ ｹｲ</t>
  </si>
  <si>
    <t>ﾐﾔﾓﾄ ﾀｶｼ</t>
  </si>
  <si>
    <t>ﾔﾏｸﾞﾁ ｼﾞｭﾝ</t>
  </si>
  <si>
    <t>ﾜｼﾉ ﾕｳｲﾁ</t>
  </si>
  <si>
    <t>ﾀｶｷﾞ ｹｲｽｹ</t>
  </si>
  <si>
    <t>ﾑﾄｳ ﾕｳｽｹ</t>
  </si>
  <si>
    <t>ｱｹﾞﾊﾗ ﾏｻｼ</t>
  </si>
  <si>
    <t>ｱｼﾄﾐ ｶﾝﾀ</t>
  </si>
  <si>
    <t>ｲｲｼﾞﾏ ﾉﾌﾞﾋﾛ</t>
  </si>
  <si>
    <t>ｲｹﾉｳｴ ｺｳｷ</t>
  </si>
  <si>
    <t>ｲｻﾔﾏ ﾋﾃﾞｱｷ</t>
  </si>
  <si>
    <t>ｲｼｻﾞｷ ﾋﾃﾞﾕｷ</t>
  </si>
  <si>
    <t>ｲﾉｳｴ ﾋｻｼ</t>
  </si>
  <si>
    <t>ｲﾜﾅｶﾞ ﾄﾓｷ</t>
  </si>
  <si>
    <t>ｴﾅﾐ ﾖｼﾋﾛ</t>
  </si>
  <si>
    <t>ｴﾑﾗ ﾂﾊﾞｻ</t>
  </si>
  <si>
    <t>ｵｵﾀﾆ ｶｽﾞｷ</t>
  </si>
  <si>
    <t>ｵｶﾓﾄ ﾁｶﾔ</t>
  </si>
  <si>
    <t>ｶﾜﾀ ｼﾞｭﾝﾍﾟｲ</t>
  </si>
  <si>
    <t>ｶﾜﾉ ﾏｻﾋﾛ</t>
  </si>
  <si>
    <t>ｶﾝﾍﾞ ﾐｷﾔ</t>
  </si>
  <si>
    <t>ｷﾄｳ ﾋﾛｱｷ</t>
  </si>
  <si>
    <t>ｺﾏﾂ ｹｲﾄ</t>
  </si>
  <si>
    <t>ｻｻｷ ｶｲｾｲ</t>
  </si>
  <si>
    <t>ｻﾀﾞ ﾚﾝﾀﾛｳ</t>
  </si>
  <si>
    <t>ｼｵﾐ ﾀﾂﾔ</t>
  </si>
  <si>
    <t>ｼﾉﾀﾞ ﾀｸﾐ</t>
  </si>
  <si>
    <t>ｼﾏ ﾖｼﾋﾄ</t>
  </si>
  <si>
    <t>ｼﾝﾀﾆ ｺｳﾀﾞｲ</t>
  </si>
  <si>
    <t>ｽｽﾞｷ ﾘｷﾄ</t>
  </si>
  <si>
    <t>ﾀｶﾀﾞ ﾕｳｷ</t>
  </si>
  <si>
    <t>ﾀﾈﾑﾗ ｼｭﾝｽｹ</t>
  </si>
  <si>
    <t>ﾅｶｵ ｶｽﾞｷ</t>
  </si>
  <si>
    <t>ﾅｶﾔﾏ ｶｲｾｲ</t>
  </si>
  <si>
    <t>ﾅｶﾔﾏ ﾉｿﾞﾑ</t>
  </si>
  <si>
    <t>ﾆｼｸﾞﾁ ｼｮｳﾖｳ</t>
  </si>
  <si>
    <t>ﾉﾓﾄ ﾕｳｾｲ</t>
  </si>
  <si>
    <t>ﾌｼﾞﾓﾄ ｼｭﾝｽｹ</t>
  </si>
  <si>
    <t>ﾎｿﾀﾞ ﾘｮｳﾀ</t>
  </si>
  <si>
    <t>ﾏﾂｳﾗ ｼﾞｭｷﾔ</t>
  </si>
  <si>
    <t>ﾏﾂﾊｼ ｻﾈﾄ</t>
  </si>
  <si>
    <t>ﾏﾂﾊﾞﾗ ｵｻﾑ</t>
  </si>
  <si>
    <t>ﾏﾂﾓﾄ ﾀｸﾐ</t>
  </si>
  <si>
    <t>ﾐﾅｶﾀ ﾄｷ</t>
  </si>
  <si>
    <t>ﾑﾗﾔﾏ ｼｮｳ</t>
  </si>
  <si>
    <t>ﾓﾘﾓﾄ ｺｳｽｹ</t>
  </si>
  <si>
    <t>ﾔﾏｵｶ ﾕｳﾀ</t>
  </si>
  <si>
    <t>ﾔﾏﾀﾞ ｺｳﾀﾛｳ</t>
  </si>
  <si>
    <t>ﾖﾈﾔﾏ ﾘｮｳ</t>
  </si>
  <si>
    <t>ﾜﾀﾅﾍﾞ ﾘｸﾔ</t>
  </si>
  <si>
    <t>ｲｼｶﾜ ｼｭﾝﾀ</t>
  </si>
  <si>
    <t>ｳｵｳﾗ ﾕｳｷ</t>
  </si>
  <si>
    <t>ｴﾁｶﾞﾜ ﾕｳｷ</t>
  </si>
  <si>
    <t>ｵｲｼ ﾉｿﾞﾑ</t>
  </si>
  <si>
    <t>ｵｵﾑﾗ ﾂｶｻ</t>
  </si>
  <si>
    <t>ｶﾂﾗﾀﾞ ﾐｽﾞｷ</t>
  </si>
  <si>
    <t>ｺﾊﾞﾔｼ ｼﾞｭﾝｵﾏｰﾄﾞｩ</t>
  </si>
  <si>
    <t>ｽｷﾞﾔﾏ ﾘｮｳﾀﾛｳ</t>
  </si>
  <si>
    <t>ﾀｶﾊｼ ﾗｲ</t>
  </si>
  <si>
    <t>ﾀﾅｶ ﾘｮｳｺﾞ</t>
  </si>
  <si>
    <t>ﾀﾅﾊｼ ﾘｸ</t>
  </si>
  <si>
    <t>ﾂﾂﾐ ｶｽﾞﾏ</t>
  </si>
  <si>
    <t>ﾂﾙ ﾘｮｳｽｹ</t>
  </si>
  <si>
    <t>ﾅﾍﾞｼﾏ ﾅｵｷ</t>
  </si>
  <si>
    <t>ﾉﾊﾗ ｶﾝﾀ</t>
  </si>
  <si>
    <t>ﾊﾗ ﾚﾉﾝ</t>
  </si>
  <si>
    <t>ﾌｼﾞｻﾜ ﾖｳｽｹ</t>
  </si>
  <si>
    <t>ﾌｼﾞﾓﾄ ﾕｳｼﾞﾝ</t>
  </si>
  <si>
    <t>ﾌﾙｶﾜ ﾘｭｳﾉｽｹ</t>
  </si>
  <si>
    <t>ﾎｼﾀﾞ ｺｳﾀﾛｳ</t>
  </si>
  <si>
    <t>ﾎﾘﾀ ｱﾕﾑ</t>
  </si>
  <si>
    <t>ﾏｴｱﾜｸﾗ ｺｳﾀ</t>
  </si>
  <si>
    <t>ﾏﾂﾑﾗ ｹｲ</t>
  </si>
  <si>
    <t>ﾓﾁﾂﾞｷ ﾘｸ</t>
  </si>
  <si>
    <t>ﾔﾏﾀﾞ ﾜﾀﾙ</t>
  </si>
  <si>
    <t>ﾔﾏﾓﾄ ｹﾝﾔ</t>
  </si>
  <si>
    <t>ﾜｼﾀﾞ ｼﾝﾀﾛｳ</t>
  </si>
  <si>
    <t>ｲﾅﾌｸ ﾋｶﾙ</t>
  </si>
  <si>
    <t>ｲﾏｲ ﾀﾞｲｽｹ</t>
  </si>
  <si>
    <t>ｺﾀﾆ ｹﾝﾄ</t>
  </si>
  <si>
    <t>ｻｲﾄｳ ｹﾝｲﾁ</t>
  </si>
  <si>
    <t>ﾐｳﾗ ｺｳﾀﾛｳ</t>
  </si>
  <si>
    <t>ﾓﾘｶﾜ ﾘｮｳﾀ</t>
  </si>
  <si>
    <t>ｸﾄﾞｳ ﾕｳﾀﾞｲ</t>
  </si>
  <si>
    <t>ｵｶﾀﾞ ﾀﾂｷ</t>
  </si>
  <si>
    <t>ﾄﾘｳﾐ ｶｽﾞﾏ</t>
  </si>
  <si>
    <t>ｵｶﾓﾄ ｼｮｳﾔ</t>
  </si>
  <si>
    <t>ﾌﾙﾊｼ ｼﾝﾉｽｹ</t>
  </si>
  <si>
    <t>ｺﾊﾞﾔｼ ｼｭﾝｽｹ</t>
  </si>
  <si>
    <t>ﾀﾊﾗ ｼﾞｭﾝｷ</t>
  </si>
  <si>
    <t>ｵｸﾞﾗ ｹﾝｺﾞ</t>
  </si>
  <si>
    <t>ﾅｶｶﾞﾜ ﾏﾅﾌﾞ</t>
  </si>
  <si>
    <t>ﾖｼｻﾞﾜ ﾘｮｳｶﾞ</t>
  </si>
  <si>
    <t>ｱﾀﾞﾁ ｼｮｳｺﾞ</t>
  </si>
  <si>
    <t>ｲｶﾜ ｻﾄｼ</t>
  </si>
  <si>
    <t>ｲﾖ ﾉﾘﾄ</t>
  </si>
  <si>
    <t>ﾀﾆｸﾞﾁ ﾌﾐﾔ</t>
  </si>
  <si>
    <t>ﾊﾏｻﾞｷ ﾕｳｷ</t>
  </si>
  <si>
    <t>ﾊﾔｼ ｴｲｲﾁﾛｳ</t>
  </si>
  <si>
    <t>ﾊﾔｼ ﾋﾛﾄ</t>
  </si>
  <si>
    <t>ﾌｼﾞｶﾜ ｼｭﾝ</t>
  </si>
  <si>
    <t>ﾔﾉ ﾋﾛﾀｹ</t>
  </si>
  <si>
    <t>ﾔﾏｼﾀ ｱｷﾔ</t>
  </si>
  <si>
    <t>ｶﾄｳ ｹﾝﾀ</t>
  </si>
  <si>
    <t>ﾐﾀﾆ ﾀｲｶﾞ</t>
  </si>
  <si>
    <t>ﾐﾑﾗ ｹﾝｼ</t>
  </si>
  <si>
    <t>ｵｵｺｳﾁ ﾕｳﾄ</t>
  </si>
  <si>
    <t>ｵｸﾉ ﾅﾂｷ</t>
  </si>
  <si>
    <t>ｶﾅﾔ ﾄﾓｱｷ</t>
  </si>
  <si>
    <t>ﾆｲﾐ ｹﾝ</t>
  </si>
  <si>
    <t>ﾋﾗﾉ ｼｹﾞﾋﾛ</t>
  </si>
  <si>
    <t>ﾔﾏｼﾀ ｹｲｼ</t>
  </si>
  <si>
    <t>ｵｶﾉ ﾏｻﾅﾘ</t>
  </si>
  <si>
    <t>ｲﾄｳ ｶﾅﾀ</t>
  </si>
  <si>
    <t>ｺﾝﾄﾞｳ ﾀﾞｲﾁ</t>
  </si>
  <si>
    <t>ｽｽﾞｷ ｺｳﾍｲ</t>
  </si>
  <si>
    <t>ﾖｼｶﾜ ﾀｸﾔ</t>
  </si>
  <si>
    <t>ｵﾀﾞ ｶｽﾞｷ</t>
  </si>
  <si>
    <t>ｽｽﾞｷ ﾀｸﾛｳ</t>
  </si>
  <si>
    <t>ｵｶﾀﾞ ﾀﾞｲｷ</t>
  </si>
  <si>
    <t>ﾀｹｳﾁ ﾂﾊﾞｻ</t>
  </si>
  <si>
    <t>ﾋｱﾃ ﾘｮｳｽｹ</t>
  </si>
  <si>
    <t>ｲｼｸﾞﾛ ｹﾝﾀ</t>
  </si>
  <si>
    <t>ｳﾒﾀﾞ ﾀｶﾔ</t>
  </si>
  <si>
    <t>ｴﾄｳ ｼﾝｶｲ</t>
  </si>
  <si>
    <t>ｵｵﾀ ﾚｵ</t>
  </si>
  <si>
    <t>ｵｵﾐ ﾕｳｷ</t>
  </si>
  <si>
    <t>ｵｾﾞｷ ﾀｸﾐ</t>
  </si>
  <si>
    <t>ｶﾊﾞｻﾜ ﾄｼﾔ</t>
  </si>
  <si>
    <t>ｶﾜｼﾏ ｿｳﾀ</t>
  </si>
  <si>
    <t>ｹﾝﾓﾂ ﾀｲﾁ</t>
  </si>
  <si>
    <t>ｺｳｻﾞｷ ﾀｹｼ</t>
  </si>
  <si>
    <t>ｻﾉ ﾄﾜ</t>
  </si>
  <si>
    <t>ｽｽﾞｷ ﾘｸﾄ</t>
  </si>
  <si>
    <t>ﾂｼﾞﾑﾗ ｼｭﾝｽｹ</t>
  </si>
  <si>
    <t>ﾅｶｻﾞﾜ ﾕｳﾔ</t>
  </si>
  <si>
    <t>ﾑﾗｾ ｺｳﾕｳ</t>
  </si>
  <si>
    <t>ﾓﾘｻﾞﾜ ｺｳ</t>
  </si>
  <si>
    <t>ﾔﾏｻｷ ｶｽﾞｷ</t>
  </si>
  <si>
    <t>ﾖﾀﾞ ｼｮｳｺﾞ</t>
  </si>
  <si>
    <t>ﾜﾀﾅﾍﾞ ﾄｼﾊﾙ</t>
  </si>
  <si>
    <t>ｲﾜﾂｷ ﾘｭｳｾｲ</t>
  </si>
  <si>
    <t>ｻｲﾄｳ ﾌﾞﾙｰﾉ</t>
  </si>
  <si>
    <t>ｼﾊﾞﾓﾄ ｷｮｳﾍｲ</t>
  </si>
  <si>
    <t>ｽｽﾞｷ ｹﾝｾｲ</t>
  </si>
  <si>
    <t>ｽｽﾞｷ ﾀｲｼｭｳ</t>
  </si>
  <si>
    <t>ｽﾜ ｼｹﾞｷ</t>
  </si>
  <si>
    <t>ﾆｼｼﾞﾏ ﾘｮｳﾔ</t>
  </si>
  <si>
    <t>ﾋｷﾀﾞ ﾘｮｳﾔ</t>
  </si>
  <si>
    <t>ﾐﾅﾐｿﾞﾉ ﾜﾀﾙ</t>
  </si>
  <si>
    <t>ﾐﾈﾑﾗ ｱﾂｷ</t>
  </si>
  <si>
    <t>ﾔﾏﾀﾞ ｹﾝﾀﾛｳ</t>
  </si>
  <si>
    <t>ﾔﾏﾓﾄ ｺｳﾍｲ</t>
  </si>
  <si>
    <t>ﾖｺﾀ ｱｷｵ</t>
  </si>
  <si>
    <t>ﾀﾆ ｶｽﾞﾏｻ</t>
  </si>
  <si>
    <t>ﾅｶﾑﾗ ﾋﾛﾄﾓ</t>
  </si>
  <si>
    <t>ﾉｶﾞﾐ ﾅｵﾄ</t>
  </si>
  <si>
    <t>ﾜﾀﾞ ﾕｳｽｹ</t>
  </si>
  <si>
    <t>ｻｸﾗｷﾞ ﾘｭｳｺﾞ</t>
  </si>
  <si>
    <t>ﾄﾘｽ ｱｷﾋﾛ</t>
  </si>
  <si>
    <t>ﾑﾗﾀ ﾀｶﾉﾘ</t>
  </si>
  <si>
    <t>ｱｻﾋ ﾖｼｷ</t>
  </si>
  <si>
    <t>ﾋﾗﾔﾏ ﾕｳﾀ</t>
  </si>
  <si>
    <t>ｵｵﾏｴ ﾀｶﾋﾛ</t>
  </si>
  <si>
    <t>ﾅｶﾔﾏ ｼｭﾝﾔ</t>
  </si>
  <si>
    <t>ﾔﾏｻﾞｷ ｼﾞｮﾆｰｱﾂﾔ</t>
  </si>
  <si>
    <t>ﾏｽﾀﾞ ﾀｲｶﾞ</t>
  </si>
  <si>
    <t>ﾔｽﾀﾞ ｿｳﾀ</t>
  </si>
  <si>
    <t>ｽｽﾞｷ ｿｳﾏ</t>
  </si>
  <si>
    <t>ｶﾅｲ ｴｲｼ</t>
  </si>
  <si>
    <t>ｼﾏｻﾞｷ ﾄｼﾉﾘ</t>
  </si>
  <si>
    <t>ｵｻﾞｷ ﾋｶﾘ</t>
  </si>
  <si>
    <t>ｱﾝﾄﾞｳ ｼｭﾝﾀ</t>
  </si>
  <si>
    <t>ｽｽﾞｷ ｼｮｳｺﾞ</t>
  </si>
  <si>
    <t>ｽｽﾞｷ ｹﾝﾀ</t>
  </si>
  <si>
    <t>ｸﾛｶﾜ ﾋﾛﾄ</t>
  </si>
  <si>
    <t>ﾖｼﾉ ﾏｺﾄ</t>
  </si>
  <si>
    <t>ﾊｼﾓﾄ ﾘｭｳｲﾁ</t>
  </si>
  <si>
    <t>ﾑｼｶ ﾚﾝ</t>
  </si>
  <si>
    <t>ｲﾁﾊｼ ﾅｵﾔ</t>
  </si>
  <si>
    <t>ｲﾉｳｴ ﾊﾔ</t>
  </si>
  <si>
    <t>ｶﾜﾊﾞﾀ ｶｲﾄ</t>
  </si>
  <si>
    <t>ｲﾜﾀ ﾄﾓﾔ</t>
  </si>
  <si>
    <t>ｵｷﾞﾊﾗ ｲﾌﾞｷ</t>
  </si>
  <si>
    <t>ｺﾀﾞﾏ ｲｷ</t>
  </si>
  <si>
    <t>ﾌｸﾅｶﾞ ﾘｮｳﾀ</t>
  </si>
  <si>
    <t>ﾉﾑﾗ ﾕｳｷ</t>
  </si>
  <si>
    <t>ｶﾜｸﾎﾞ ﾄﾓﾋﾛ</t>
  </si>
  <si>
    <t>ﾌｼﾞﾜﾗ ﾏｻｼ</t>
  </si>
  <si>
    <t>ﾒﾄｷ ﾘｮｳ</t>
  </si>
  <si>
    <t>ﾊｯﾄﾘ ﾏｻﾉﾌﾞ</t>
  </si>
  <si>
    <t>ﾋｺｻｶ ﾖｳﾍｲ</t>
  </si>
  <si>
    <t>ｲﾄｳ ｿｳﾀ</t>
  </si>
  <si>
    <t>ｼﾐｽﾞ ﾀｽｸ</t>
  </si>
  <si>
    <t>ﾌｸｵｶ ｼｭｳﾀ</t>
  </si>
  <si>
    <t>ﾅｶｲ ｺｳｼﾞ</t>
  </si>
  <si>
    <t>ｶﾜﾀ ｱﾂﾄ</t>
  </si>
  <si>
    <t>ﾖｼﾄﾒ ﾘｮｳﾀ</t>
  </si>
  <si>
    <t>ﾋｸﾞﾁ ｼｭﾝｽｹ</t>
  </si>
  <si>
    <t>ｱｲｻﾞﾜ ｼﾞｭﾝｲﾁﾛｳ</t>
  </si>
  <si>
    <t>ｸｼﾞﾒ ﾕｳｶﾞ</t>
  </si>
  <si>
    <t>ｲﾄｳ ｼｮｳｴｲ</t>
  </si>
  <si>
    <t>ｻﾄｳ ﾖｼｷ</t>
  </si>
  <si>
    <t>ｵｶﾄﾞ ﾕｳﾀ</t>
  </si>
  <si>
    <t>ｲﾄｳ ﾋﾛｷ</t>
  </si>
  <si>
    <t>ﾊｾｶﾞﾜ ﾌﾐﾔ</t>
  </si>
  <si>
    <t>ｶﾅｵｶ ｱﾂﾔ</t>
  </si>
  <si>
    <t>ｶﾄｳ ｺｳﾀ</t>
  </si>
  <si>
    <t>ﾕｸﾄﾐ ﾊｼﾞﾒ</t>
  </si>
  <si>
    <t>ｵｾﾞｷ ｶｲﾄ</t>
  </si>
  <si>
    <t>ﾜﾀﾅﾍﾞ ﾊﾙｷ</t>
  </si>
  <si>
    <t>ﾔﾏｼﾀ ﾀﾂﾔ</t>
  </si>
  <si>
    <t>ﾉﾄﾔ ﾀｸﾑ</t>
  </si>
  <si>
    <t>ﾅｶﾓﾄ ｲｯｾｲ</t>
  </si>
  <si>
    <t>ｺﾆｼ ﾘｭｳﾉｽｹ</t>
  </si>
  <si>
    <t>ﾔｷﾞ ﾜﾀﾙ</t>
  </si>
  <si>
    <t>ｳｶｲ ｺｳｲﾁ</t>
  </si>
  <si>
    <t>ｵｵｶﾞﾔ ﾀｶﾋｻ</t>
  </si>
  <si>
    <t>ｵｶﾓﾄ ｺｳｷ</t>
  </si>
  <si>
    <t>ｵｸﾔﾏ ﾀｲｶﾞ</t>
  </si>
  <si>
    <t>ﾀｹｼﾏ ｺｳﾖｳ</t>
  </si>
  <si>
    <t>ﾀﾆｸﾞﾁ ﾏｲﾔ</t>
  </si>
  <si>
    <t>ﾊｷﾞﾜﾗ ﾏｺﾄ</t>
  </si>
  <si>
    <t>ｻｸﾗｷﾞ ｼｮｳｺﾞ</t>
  </si>
  <si>
    <t>ﾔﾏｸﾞﾁ ｼﾞｭﾝﾍﾟｲ</t>
  </si>
  <si>
    <t>ﾔﾏｵ ｼｮｳﾔ</t>
  </si>
  <si>
    <t>ｼﾗｽ ﾕｳﾔ</t>
  </si>
  <si>
    <t>ﾅｶﾜｷ ﾕｳﾔ</t>
  </si>
  <si>
    <t>ｷﾑﾗ ｹｲｺﾞ</t>
  </si>
  <si>
    <t>ﾌｼﾞﾔ ﾕｳｷ</t>
  </si>
  <si>
    <t>ｽｽﾞｷ ﾕｳｼ</t>
  </si>
  <si>
    <t>ｱｽﾞﾏ ﾀﾞｲｷﾁ</t>
  </si>
  <si>
    <t>ｽｷﾞﾑﾗ ﾀﾂｷ</t>
  </si>
  <si>
    <t>ﾏﾂｼﾀ ﾘｸ</t>
  </si>
  <si>
    <t>ﾔﾏﾀﾞ ｼｮｳﾏ</t>
  </si>
  <si>
    <t>ﾀﾆｸﾞﾁ ﾀｲｼ</t>
  </si>
  <si>
    <t>ﾊﾔｶﾜ ﾀｶｼ</t>
  </si>
  <si>
    <t>ﾅｶﾆｼ ﾊﾙﾄ</t>
  </si>
  <si>
    <t>ｺﾐﾔ ｹﾝﾀﾛｳ</t>
  </si>
  <si>
    <t>ﾜﾀﾅﾍﾞ ｱﾕﾑ</t>
  </si>
  <si>
    <t>ｳｴﾀﾞ ﾖｼｷ</t>
  </si>
  <si>
    <t>ﾐﾔｶﾜ ﾀｸﾐ</t>
  </si>
  <si>
    <t>ﾜﾀﾅﾍﾞ ﾊﾔﾃ</t>
  </si>
  <si>
    <t>ﾂﾏｶﾞﾘ ｼｮｳﾀ</t>
  </si>
  <si>
    <t>ﾏｽｺ ﾘｮｳﾍｲ</t>
  </si>
  <si>
    <t>ﾌｼﾞﾅｶ ｹﾝﾕｳ</t>
  </si>
  <si>
    <t>ｽｽﾞｷ ｶﾅﾝ</t>
  </si>
  <si>
    <t>ｲｸﾏ ﾄｼﾐﾂ</t>
  </si>
  <si>
    <t>ｲﾄｳ ﾄｼｷ</t>
  </si>
  <si>
    <t>ｺﾏﾂ ｹｲﾀ</t>
  </si>
  <si>
    <t>ﾖｼﾀﾞ ﾗｲｷ</t>
  </si>
  <si>
    <t>ﾋﾉ ﾚﾝ</t>
  </si>
  <si>
    <t>ﾔﾏｳﾁ ﾕｳﾀ</t>
  </si>
  <si>
    <t>ｴﾉﾓﾄ ﾄﾓﾔ</t>
  </si>
  <si>
    <t>ﾄｷﾐﾂ ｼｭｳﾍｲ</t>
  </si>
  <si>
    <t>ﾂﾁﾔ ﾄﾓﾋﾄ</t>
  </si>
  <si>
    <t>ﾉﾀﾞ ﾏｻﾋﾛ</t>
  </si>
  <si>
    <t>ｱﾏﾉ ﾄﾓｷ</t>
  </si>
  <si>
    <t>ﾑﾗｶﾐ ﾕﾀｶ</t>
  </si>
  <si>
    <t>ﾌｸｵｶ ﾘｮｳｾｲ</t>
  </si>
  <si>
    <t>ｻｰｶｰ ｼﾝｺﾞ</t>
  </si>
  <si>
    <t>ﾓﾘ ﾀｶﾕｷ</t>
  </si>
  <si>
    <t>ﾔﾏﾓﾄ ｹｲｼｭｳ</t>
  </si>
  <si>
    <t>ﾔﾏﾓﾄ ﾏｺﾄ</t>
  </si>
  <si>
    <t>ﾔﾀ ﾕｳﾀﾛｳ</t>
  </si>
  <si>
    <t>ﾊﾔｼ ﾄｼｷ</t>
  </si>
  <si>
    <t>ｲﾄｳ ﾏｻﾙ</t>
  </si>
  <si>
    <t>ﾏｴﾊﾀ ﾘｮｳｶﾞ</t>
  </si>
  <si>
    <t>ﾐｽﾞﾉ ﾅﾐﾉｽｹ</t>
  </si>
  <si>
    <t>ﾖｼｵｶ ﾕｳｷ</t>
  </si>
  <si>
    <t>ﾎﾏﾝ ﾂｶｻ</t>
  </si>
  <si>
    <t>ﾜﾀﾅﾍﾞ ﾓﾄｷ</t>
  </si>
  <si>
    <t>ﾂｶﾓﾄ ｹﾝｼ</t>
  </si>
  <si>
    <t>ﾅｶﾞｴ ﾕｳﾀ</t>
  </si>
  <si>
    <t>ｶﾄｳ ﾀｶﾊﾙ</t>
  </si>
  <si>
    <t>ﾃﾗﾀﾆ ｱｷﾗ</t>
  </si>
  <si>
    <t>ｱﾏﾉ ｶｲｾｲ</t>
  </si>
  <si>
    <t>ｲｼｶﾜ ﾀﾞｲｽｹ</t>
  </si>
  <si>
    <t>ｲﾄｳ ｶｹﾙ</t>
  </si>
  <si>
    <t>ｵｶﾀﾞ ｺｳﾖｳ</t>
  </si>
  <si>
    <t>ｶﾈﾔﾏ ﾀｶﾕｷ</t>
  </si>
  <si>
    <t>ｺﾝﾄﾞｳ ｹﾝﾄ</t>
  </si>
  <si>
    <t>ｻｲﾄｳ ﾅｷﾞｻ</t>
  </si>
  <si>
    <t>ｼｵﾔ ｺﾉﾊ</t>
  </si>
  <si>
    <t>ﾀﾊﾗ ﾚﾝ</t>
  </si>
  <si>
    <t>ﾄｶｼｷ ﾋﾛﾑ</t>
  </si>
  <si>
    <t>ﾊﾗﾀﾞ ﾛﾄﾞﾘｺﾞ</t>
  </si>
  <si>
    <t>ﾏﾂﾓﾄ ﾘｮｳｶﾞ</t>
  </si>
  <si>
    <t>ﾄｻﾞｷ ﾀｲｾｲ</t>
  </si>
  <si>
    <t>ｲﾚｲ ﾕｳﾍｲ</t>
  </si>
  <si>
    <t>ﾀｶﾊｼ ﾜﾀﾙ</t>
  </si>
  <si>
    <t>ﾎﾝﾀﾞ ﾘｮｳｽｹ</t>
  </si>
  <si>
    <t>ﾆｼﾜｷ ｶｽﾞｷ</t>
  </si>
  <si>
    <t>ﾖｼﾀﾞ ﾀｲｲﾁﾛｳ</t>
  </si>
  <si>
    <t>ｽｴﾏﾂ ｷｮｳｽｹ</t>
  </si>
  <si>
    <t>ﾊﾁﾔ ｻﾄｼ</t>
  </si>
  <si>
    <t>ﾌｶｵ ﾘｮｳﾀﾛｳ</t>
  </si>
  <si>
    <t>ｺﾞﾄｳ ｿｳ</t>
  </si>
  <si>
    <t>ﾈﾓﾄ ｶｽﾞｷ</t>
  </si>
  <si>
    <t>ﾋﾔﾏ ﾖｼｷ</t>
  </si>
  <si>
    <t>ﾐﾔｹ ﾕｳｷ</t>
  </si>
  <si>
    <t>ﾔｽｴ ﾕｳﾄ</t>
  </si>
  <si>
    <t>ｱｻｲ ｿｳﾀ</t>
  </si>
  <si>
    <t>ｲﾄｳ ｼｭｳﾔ</t>
  </si>
  <si>
    <t>ﾋｵｷ ﾄﾓﾉﾘ</t>
  </si>
  <si>
    <t>ﾔｽｴ ｱﾕﾑ</t>
  </si>
  <si>
    <t>ｼﾁ ﾕﾀｶ</t>
  </si>
  <si>
    <t>ｽｽﾞｷ ﾀｶﾌﾐ</t>
  </si>
  <si>
    <t>ｱｻﾉ ﾄﾓﾅﾘ</t>
  </si>
  <si>
    <t>ｲﾁｶﾜ ﾀｶｵ</t>
  </si>
  <si>
    <t>ｵｵｼﾏ ﾀﾞｲﾁ</t>
  </si>
  <si>
    <t>ﾀﾆｶﾞﾜﾗ ﾘｭｳﾉｽｹ</t>
  </si>
  <si>
    <t>ﾌｶﾏﾂ ﾖｼﾉﾘ</t>
  </si>
  <si>
    <t>ﾏﾂｲ ﾄｼｱｷ</t>
  </si>
  <si>
    <t>ｲﾄｳ ﾏｻﾐﾁ</t>
  </si>
  <si>
    <t>ｵｶﾉ ﾀｶﾏｻ</t>
  </si>
  <si>
    <t>ｶｻﾊﾗ ﾀﾞｲｷ</t>
  </si>
  <si>
    <t>ｿｳﾐﾔ ﾀｲｷ</t>
  </si>
  <si>
    <t>ｵｵﾀﾆ ｼｭﾝ</t>
  </si>
  <si>
    <t>ﾅﾙｾ ﾏｻﾔ</t>
  </si>
  <si>
    <t>ﾐｽﾞﾉ ﾏｻｼ</t>
  </si>
  <si>
    <t>ﾐﾔｸﾞﾁ ｺｳﾀ</t>
  </si>
  <si>
    <t>ﾐﾔｻﾞｷ ｶｹﾙ</t>
  </si>
  <si>
    <t>ﾔﾏｼﾀ ﾘｮｳﾏ</t>
  </si>
  <si>
    <t>ｶﾐﾑﾗ ﾅｵﾔ</t>
  </si>
  <si>
    <t>ｸﾜﾔﾏ ﾌｳﾔ</t>
  </si>
  <si>
    <t>ｶﾜｾ ｼｮｳﾔ</t>
  </si>
  <si>
    <t>ﾔｽｵｶ ｻﾄﾔ</t>
  </si>
  <si>
    <t>ﾐﾔｷﾞ ﾋﾋﾞｷ</t>
  </si>
  <si>
    <t>ﾋﾗﾔﾏ ﾋﾛﾄ</t>
  </si>
  <si>
    <t>ｶﾅﾓﾘ ｹﾝﾉｽｹ</t>
  </si>
  <si>
    <t>ﾀﾅﾍﾞ ﾊﾔﾄ</t>
  </si>
  <si>
    <t>ﾖｺﾞ ﾘｮｳｽｹ</t>
  </si>
  <si>
    <t>ｲﾜﾀ ｹｲｼﾞｭ</t>
  </si>
  <si>
    <t>ｵｵｻｷ ｼｭｳﾀ</t>
  </si>
  <si>
    <t>ｻｲﾄｳ ﾂﾑｷﾞ</t>
  </si>
  <si>
    <t>ﾃﾞｼﾞﾏ ﾃﾝﾄ</t>
  </si>
  <si>
    <t>ﾋﾗﾔﾏ ﾀｶｵ</t>
  </si>
  <si>
    <t>ｲｼﾀﾞ ﾐｽﾞｷ</t>
  </si>
  <si>
    <t>ｲﾉｳ ﾋﾛﾌﾐ</t>
  </si>
  <si>
    <t>ｻｶｷﾏ ﾀｶｱｷ</t>
  </si>
  <si>
    <t>ﾅｶｶﾞﾜ ﾓﾄｼ</t>
  </si>
  <si>
    <t>ﾌﾅﾊｼ ﾄｳｼ</t>
  </si>
  <si>
    <t>ﾑｶｲﾀﾞ ﾘｮｳﾔ</t>
  </si>
  <si>
    <t>ﾔﾏｻﾞｷ ﾋﾛﾑ</t>
  </si>
  <si>
    <t>ﾔﾏﾓﾄ ﾕｳﾄ</t>
  </si>
  <si>
    <t>ﾏｷﾀ ﾘｮｳﾔ</t>
  </si>
  <si>
    <t>ｵﾁｱｲ ｲｯｾｲ</t>
  </si>
  <si>
    <t>ﾉﾀﾞ ﾀｶﾋﾛ</t>
  </si>
  <si>
    <t>ﾌｼﾞｲ ﾕｳｷ</t>
  </si>
  <si>
    <t>ｶﾜｼﾏ ｹｲｽｹ</t>
  </si>
  <si>
    <t>ｽｽﾞｷ ﾖｼﾋﾛ</t>
  </si>
  <si>
    <t>ｺｳﾂﾞｶ ｶｽﾞｱｷ</t>
  </si>
  <si>
    <t>ﾅｶｲ ｹｲｺﾞ</t>
  </si>
  <si>
    <t>ﾜﾀﾅﾍﾞ ﾅｵｷ</t>
  </si>
  <si>
    <t>ﾅﾙﾐﾔ ﾀｹｼ</t>
  </si>
  <si>
    <t>ｲﾅｺ ｺｳﾀﾛｳ</t>
  </si>
  <si>
    <t>ﾆｼﾂｼﾞ ｶｽﾞｷ</t>
  </si>
  <si>
    <t>ｵｵﾊﾀ ｼﾝﾀﾛｳ</t>
  </si>
  <si>
    <t>ﾀｶﾀﾞ ﾋﾛﾐﾁ</t>
  </si>
  <si>
    <t>ｸｽﾐ ｹｲﾀ</t>
  </si>
  <si>
    <t>ｲｽﾞﾐ ｶｽﾞﾏ</t>
  </si>
  <si>
    <t>ﾊｾｶﾞﾜ ﾊﾙｷ</t>
  </si>
  <si>
    <t>ﾐﾔｹ ﾋﾛｷ</t>
  </si>
  <si>
    <t>ｲﾄｳ ﾔｽﾊﾙ</t>
  </si>
  <si>
    <t>ﾅｶｼﾞﾏ ﾕﾗ</t>
  </si>
  <si>
    <t>ｾｷﾔ ｹﾝｽｹ</t>
  </si>
  <si>
    <t>ﾄｳﾏﾂ ｹﾝﾔ</t>
  </si>
  <si>
    <t>ｵｵｸﾎﾞ ｺｳｽｹ</t>
  </si>
  <si>
    <t>ﾏｴﾊﾀ ﾕｳｷ</t>
  </si>
  <si>
    <t>ﾏｴﾀﾞ ﾄｳｷ</t>
  </si>
  <si>
    <t>ﾆｼｶﾜ ﾕｳﾄ</t>
  </si>
  <si>
    <t>ﾊﾔｼ ﾀｶﾋﾛ</t>
  </si>
  <si>
    <t>ﾔﾏﾀﾞ ﾕｳｽｹ</t>
  </si>
  <si>
    <t>ｶﾜﾁ ﾖｼｷ</t>
  </si>
  <si>
    <t>ｻｶﾓﾄ ﾀｸﾏ</t>
  </si>
  <si>
    <t>ﾀﾏｷ ｱｷﾋﾛ</t>
  </si>
  <si>
    <t>ﾀｶﾊｼ ｼｭﾝﾔ</t>
  </si>
  <si>
    <t>ﾏﾂﾓﾄ ﾄﾓｷ</t>
  </si>
  <si>
    <t>ﾀｶﾂｼﾞ ﾏｻﾔ</t>
  </si>
  <si>
    <t>ｽｻｷ ｺﾞｳ</t>
  </si>
  <si>
    <t>ｲﾀﾊﾞｼ ﾕｳﾄ</t>
  </si>
  <si>
    <t>ﾔﾏﾓﾄ ｾｲｷ</t>
  </si>
  <si>
    <t>ｲﾜﾓﾄ ｷｮｳﾍｲ</t>
  </si>
  <si>
    <t>ﾅｶﾔﾏ ﾖｼｷ</t>
  </si>
  <si>
    <t>ｵｵﾊﾗ ﾀｸﾄ</t>
  </si>
  <si>
    <t>ﾀﾅｶ ﾘﾋﾄ</t>
  </si>
  <si>
    <t>ﾉﾑﾗ ﾀｶｷ</t>
  </si>
  <si>
    <t>ｲｹﾀﾞ ﾀﾞｲｷ</t>
  </si>
  <si>
    <t>ﾀﾆｸﾞﾁ ﾕｲﾄ</t>
  </si>
  <si>
    <t>ｸﾄﾞｳ ﾕｳｷ</t>
  </si>
  <si>
    <t>ﾌｼﾞｻﾜ ｹﾝｲﾁ</t>
  </si>
  <si>
    <t>ﾀｹﾀﾞ ﾅｵｷ</t>
  </si>
  <si>
    <t>ｺﾞﾄｳ ﾐｽﾞｷ</t>
  </si>
  <si>
    <t>ｺﾀﾞﾏ ｶｽﾞ</t>
  </si>
  <si>
    <t>ﾖﾈﾂﾞ ﾅｶﾔ</t>
  </si>
  <si>
    <t>ｵｶﾑﾗ ﾀｲｾｲ</t>
  </si>
  <si>
    <t>ﾆﾉﾐﾔ ｻﾄｼ</t>
  </si>
  <si>
    <t>ﾉﾑﾗ ﾘｭｳﾀﾛｳ</t>
  </si>
  <si>
    <t>ﾅｶﾓﾄ ﾕｳﾀ</t>
  </si>
  <si>
    <t>ｻﾜｲ ｹｲｼ</t>
  </si>
  <si>
    <t>ﾐｽ ﾕｳｷ</t>
  </si>
  <si>
    <t>ｲ ﾖﾚ</t>
  </si>
  <si>
    <t>ﾆｼﾔﾏ ｺｳｷ</t>
  </si>
  <si>
    <t>ﾐｽﾞﾉ ﾕｳﾏ</t>
  </si>
  <si>
    <t>ｱｵｷ ﾀｸﾛｳ</t>
  </si>
  <si>
    <t>ｶｼﾞ ﾅｵｷ</t>
  </si>
  <si>
    <t>ﾔﾏﾓﾄ ﾘｮｳﾀ</t>
  </si>
  <si>
    <t>ｶﾉｳ ﾋﾛﾄ</t>
  </si>
  <si>
    <t>ｶﾏﾀﾞ ｼｮｳﾔ</t>
  </si>
  <si>
    <t>ﾊｼﾓﾄ ﾄﾓﾔ</t>
  </si>
  <si>
    <t>ﾖｼﾑﾗ ｼﾞﾝﾀ</t>
  </si>
  <si>
    <t>ｲｼｶﾜ ﾖｳｲﾁ</t>
  </si>
  <si>
    <t>ｴﾝﾄﾞｳ ﾖｼｷ</t>
  </si>
  <si>
    <t>ｱｵﾔﾏ ﾅｵｷ</t>
  </si>
  <si>
    <t>ｻﾄｳ ﾀﾞｲｺﾞ</t>
  </si>
  <si>
    <t>ﾊﾔｶﾜ ﾕｷﾔ</t>
  </si>
  <si>
    <t>ｶﾜｲ ｹﾝﾀﾛｳ</t>
  </si>
  <si>
    <t>ﾐﾜ ｹﾝｼﾞ</t>
  </si>
  <si>
    <t>ﾏｾ ﾄﾓﾔ</t>
  </si>
  <si>
    <t>ｲﾄｳ ﾌﾐﾔ</t>
  </si>
  <si>
    <t>ﾅｶﾈ ﾄﾓﾀｶ</t>
  </si>
  <si>
    <t>ｵｶﾞﾜ ﾖｼﾅﾘ</t>
  </si>
  <si>
    <t>ﾏﾂｲ ﾋﾃﾞｷ</t>
  </si>
  <si>
    <t>ﾜﾀﾞ ﾀﾂｷ</t>
  </si>
  <si>
    <t>ﾜﾀﾞ ﾕｳﾔ</t>
  </si>
  <si>
    <t>ｶﾜﾉ ｼﾝﾔ</t>
  </si>
  <si>
    <t>ﾔｽﾀﾞ ﾋﾛﾄ</t>
  </si>
  <si>
    <t>ﾔﾏﾀﾞ ﾕｳﾀﾛｳ</t>
  </si>
  <si>
    <t>ｶﾆ ﾀｲｼﾝ</t>
  </si>
  <si>
    <t>ｺﾝﾄﾞｳ ﾋﾛﾂｸﾞ</t>
  </si>
  <si>
    <t>ﾌｼﾞｶﾜ ﾀｲｽｹ</t>
  </si>
  <si>
    <t>ｵｵｶﾂ ﾄﾓｱｷ</t>
  </si>
  <si>
    <t>ﾖﾈｶﾜ ﾄｼｱｷ</t>
  </si>
  <si>
    <t>ﾀﾅｶ ｹﾝﾀ</t>
  </si>
  <si>
    <t>ｲｼﾀﾞ ﾀｹｼ</t>
  </si>
  <si>
    <t>ﾂﾁﾔ ﾋﾞﾄﾞｳ</t>
  </si>
  <si>
    <t>ｵｶﾞﾜ ﾑﾈﾉﾘ</t>
  </si>
  <si>
    <t>ﾑﾗﾏﾂ ﾘｮｳﾔ</t>
  </si>
  <si>
    <t>ﾐﾔﾀｹ ﾀｶ</t>
  </si>
  <si>
    <t>ﾏｽﾀﾞ ｶｽﾞﾔ</t>
  </si>
  <si>
    <t>ｲﾉｳｴ ｺｳﾀ</t>
  </si>
  <si>
    <t>ｳﾉ ﾄﾓｷ</t>
  </si>
  <si>
    <t>ｷﾝｼﾀ ｼﾝｲﾁ</t>
  </si>
  <si>
    <t>ｸｻｻﾞｷ ｿｳｲﾁﾛｳ</t>
  </si>
  <si>
    <t>ﾊﾞﾊﾞ ﾀｶｵ</t>
  </si>
  <si>
    <t>ﾊﾔｼ ﾀｸﾐ</t>
  </si>
  <si>
    <t>ﾏﾂｲｼ ﾅｵｷ</t>
  </si>
  <si>
    <t>ﾄﾖﾀﾞ ﾏｻｼ</t>
  </si>
  <si>
    <t>ﾌｸﾀﾞ ｱﾂﾋﾛ</t>
  </si>
  <si>
    <t>ﾜﾆ ｺｳｶﾞ</t>
  </si>
  <si>
    <t>ｻﾄｳ ﾕｳﾀﾛｳ</t>
  </si>
  <si>
    <t>ﾓﾄﾑﾗ ｼﾞｭﾝ</t>
  </si>
  <si>
    <t>ｻｶﾀ ﾀｶﾄｼ</t>
  </si>
  <si>
    <t>ﾅｶﾞｹ ｲｸﾔ</t>
  </si>
  <si>
    <t>ｾﾝｺﾞｸ ﾅｵﾔ</t>
  </si>
  <si>
    <t>ｶﾈﾓﾘ ｴｲｻｸ</t>
  </si>
  <si>
    <t>ﾅｶﾑﾗ ﾃﾂﾔ</t>
  </si>
  <si>
    <t>ﾓﾘﾓﾄ ﾘｮｳ</t>
  </si>
  <si>
    <t>ﾖｼﾄﾞ ﾀﾞｲｺﾞ</t>
  </si>
  <si>
    <t>ﾊｾｶﾞﾜ ﾏｻﾔ</t>
  </si>
  <si>
    <t>ｲｼﾊﾞｼ ｼｭﾝ</t>
  </si>
  <si>
    <t>ｵｵﾄｼ ｶｽﾞﾖｼ</t>
  </si>
  <si>
    <t>ﾉｶﾞﾐ ｿｳﾔ</t>
  </si>
  <si>
    <t>ｱｻｲ ｹﾝﾀ</t>
  </si>
  <si>
    <t>ｶﾜｲ ﾄﾓｷ</t>
  </si>
  <si>
    <t>ｺﾊﾞﾔｼ ｱﾂﾔ</t>
  </si>
  <si>
    <t>ｻｲﾀﾞ ｶｽﾞﾔ</t>
  </si>
  <si>
    <t>ｺﾝﾄﾞｳ ﾖｳﾀﾛｳ</t>
  </si>
  <si>
    <t>ﾔﾏﾀﾞ ｶｾｲ</t>
  </si>
  <si>
    <t>ﾅｶｼﾏ ｲﾂｷ</t>
  </si>
  <si>
    <t>ﾋｸﾞﾁ ｹﾞﾝﾀ</t>
  </si>
  <si>
    <t>ﾀﾅｶ ﾐｷｵ</t>
  </si>
  <si>
    <t>ﾄｸｴ ｺｳｷ</t>
  </si>
  <si>
    <t>ｼﾌﾞﾔ ｹｲﾀ</t>
  </si>
  <si>
    <t>ｵｵｼﾞ ｱｷﾄ</t>
  </si>
  <si>
    <t>ﾆｲﾐ ｼｭｳｺﾞ</t>
  </si>
  <si>
    <t>ﾐｽﾞﾉ ﾕｳｽｹ</t>
  </si>
  <si>
    <t>ｶﾄｳ ﾉｿﾞﾐ</t>
  </si>
  <si>
    <t>ｽﾀﾞ ﾀﾂｼﾞ</t>
  </si>
  <si>
    <t>ｵｶﾔｽ ﾀﾂﾔ</t>
  </si>
  <si>
    <t>ｻｶｷﾊﾞﾗ ｱｷﾋﾄ</t>
  </si>
  <si>
    <t>ﾓﾘｵｶ ﾀｶﾌﾐ</t>
  </si>
  <si>
    <t>ﾀｶﾊｼ ｾｲﾀﾞｲ</t>
  </si>
  <si>
    <t>ｶｶﾞﾜ ｼｭﾝﾔ</t>
  </si>
  <si>
    <t>ｲﾜﾀ ﾕｳｷ</t>
  </si>
  <si>
    <t>ﾅﾙｾ ﾀｶﾌﾐ</t>
  </si>
  <si>
    <t>ｶｲｴﾀﾞ ﾀｸﾏ</t>
  </si>
  <si>
    <t>ｽﾐ ﾕｽﾞﾙ</t>
  </si>
  <si>
    <t>ｱﾀﾞﾁ ﾋﾛﾄ</t>
  </si>
  <si>
    <t>ｺｼﾞﾏ ﾔｽｱｷ</t>
  </si>
  <si>
    <t>ｱﾀﾞﾁ ｾｲﾔ</t>
  </si>
  <si>
    <t>ｳﾁﾀﾞ ﾄﾓﾋﾃﾞ</t>
  </si>
  <si>
    <t>ｵｵｴ ﾀｶｼ</t>
  </si>
  <si>
    <t>ｵｷｼﾞﾏ ﾕｳｷ</t>
  </si>
  <si>
    <t>ｶｯﾀ ﾃﾂﾌﾐ</t>
  </si>
  <si>
    <t>ｶﾜｶﾐ ﾁｶﾗ</t>
  </si>
  <si>
    <t>ｶﾜﾍﾞ ﾕｳﾏ</t>
  </si>
  <si>
    <t>ｷﾖﾊﾗ ｶｽﾞﾏ</t>
  </si>
  <si>
    <t>ｺﾊﾞﾔｼ ｱﾂｷ</t>
  </si>
  <si>
    <t>ﾄﾐﾀﾞ ﾘｮｳ</t>
  </si>
  <si>
    <t>ﾅｶﾑﾗ ｺｳｼ</t>
  </si>
  <si>
    <t>ﾊｾｶﾞﾜ ｶｽﾞｷ</t>
  </si>
  <si>
    <t>ﾋﾗﾀ ｱｷﾋﾛ</t>
  </si>
  <si>
    <t>ﾏﾁﾀﾞ ｹﾞﾝ</t>
  </si>
  <si>
    <t>ﾏﾙﾔﾏ ﾋﾋﾞｷ</t>
  </si>
  <si>
    <t>ﾜﾀﾞ ｼﾝﾀﾛｳ</t>
  </si>
  <si>
    <t>ﾐｳﾗ ｿｳｼ</t>
  </si>
  <si>
    <t>ﾅｶｶﾞﾜ ﾏｻﾄ</t>
  </si>
  <si>
    <t>ﾏﾂｵｶ ﾘｮｳｲﾁ</t>
  </si>
  <si>
    <t>ﾖｼｶﾜ ｱｷﾉﾘ</t>
  </si>
  <si>
    <t>ﾅｶﾔﾏ ﾀｶﾄ</t>
  </si>
  <si>
    <t>ｲﾁﾊﾗ ﾘｮｳﾀ</t>
  </si>
  <si>
    <t>ﾌﾅﾊｼ ｺｳｽｹ</t>
  </si>
  <si>
    <t>ｱｲｻﾞﾜ ﾀｲｷ</t>
  </si>
  <si>
    <t>ｺｲｽﾞﾐ ﾉﾎﾞﾙ</t>
  </si>
  <si>
    <t>ﾋﾛﾀ ｶﾝﾀﾞｲ</t>
  </si>
  <si>
    <t>ｴﾂﾞｶ ﾋﾛﾄ</t>
  </si>
  <si>
    <t>ﾊｯﾄﾘ ﾀﾞｲｷ</t>
  </si>
  <si>
    <t>ﾔｽｴ ｷｸｦ</t>
  </si>
  <si>
    <t>ｵｶﾓﾄ ｹｲｽｹ</t>
  </si>
  <si>
    <t>ﾉｾ ﾕｳﾀ</t>
  </si>
  <si>
    <t>ﾖｺﾁ ﾂﾊﾞｻ</t>
  </si>
  <si>
    <t>ﾅｶﾆｼ ﾕｳｽｹ</t>
  </si>
  <si>
    <t>ｶﾜｼﾏ ﾀｲｷ</t>
  </si>
  <si>
    <t>ﾆｼﾑﾗ ﾄﾓﾕｷ</t>
  </si>
  <si>
    <t>ﾜﾀﾞ ｼｮｳｺﾞ</t>
  </si>
  <si>
    <t>ﾊｶﾞ ﾀｶﾕｷ</t>
  </si>
  <si>
    <t>ｲｻｼﾞ ｼｮｳｺﾞ</t>
  </si>
  <si>
    <t>ｵｸﾊﾗ ｿｳﾏ</t>
  </si>
  <si>
    <t>ｶﾈﾀﾞ ﾄﾓﾔ</t>
  </si>
  <si>
    <t>ﾃﾞｶﾞﾜ ﾏｻｱｷ</t>
  </si>
  <si>
    <t>ｶﾄﾞﾜｷ ﾜﾀﾙ</t>
  </si>
  <si>
    <t>ｸﾛｶﾜ ｼｽﾞﾔ</t>
  </si>
  <si>
    <t>ﾀｹｲ ﾕｳｻｸ</t>
  </si>
  <si>
    <t>ﾊｼﾂﾞﾒ ﾕｳﾀﾛｳ</t>
  </si>
  <si>
    <t>ﾅｶﾞﾀ ﾕｳﾔ</t>
  </si>
  <si>
    <t>ﾐｽﾞｺｼ ｱｻﾋ</t>
  </si>
  <si>
    <t>ﾋﾗｲ ﾊﾙｷ</t>
  </si>
  <si>
    <t>ﾌｼﾞﾀ ﾕｳﾏ</t>
  </si>
  <si>
    <t>ｻｻｷ ﾀﾞｲｷ</t>
  </si>
  <si>
    <t>ｻﾉ ｶｲﾄ</t>
  </si>
  <si>
    <t>ｻﾄｳ ｺｳﾀﾛｳ</t>
  </si>
  <si>
    <t>ｻﾊｼ ｶｽﾞｷ</t>
  </si>
  <si>
    <t>ﾎｼﾉ ﾃﾂﾋﾛ</t>
  </si>
  <si>
    <t>ﾔﾏﾊﾗ ｺｳﾀﾛｳ</t>
  </si>
  <si>
    <t>ｲｿﾍﾞ ﾕｳﾄ</t>
  </si>
  <si>
    <t>ｻｶｸﾞﾁ ﾋﾅﾀ</t>
  </si>
  <si>
    <t>ｿｶﾞ ﾂｶｻ</t>
  </si>
  <si>
    <t>ﾀﾅｶ ｼｮｳﾔ</t>
  </si>
  <si>
    <t>ｲｼﾊﾗ ﾋﾛｷ</t>
  </si>
  <si>
    <t>ｷﾀｶﾞﾜ ｼｮｳｺﾞ</t>
  </si>
  <si>
    <t>ｺﾝﾄﾞｳ ｳﾀﾀ</t>
  </si>
  <si>
    <t>ﾀｹｳﾁ ﾂｶｻ</t>
  </si>
  <si>
    <t>ﾄﾖｼﾏ ﾕｳ</t>
  </si>
  <si>
    <t>ﾅﾐｻﾞｷ ﾀｶｼ</t>
  </si>
  <si>
    <t>ﾔﾅｾ ﾕｳｷ</t>
  </si>
  <si>
    <t>ﾖｼﾓﾄ ｼｮｳﾍｲ</t>
  </si>
  <si>
    <t>ｱﾝﾄﾞｳ ｺｳﾍｲ</t>
  </si>
  <si>
    <t>ｶﾐｻﾞﾄ ﾕｳｼﾞ</t>
  </si>
  <si>
    <t>ﾀｹﾀ ﾋﾛﾐﾁ</t>
  </si>
  <si>
    <t>ﾀﾀﾞﾁ ﾕｳﾀ</t>
  </si>
  <si>
    <t>ﾂﾂﾞｷ ﾅｵﾔ</t>
  </si>
  <si>
    <t>ﾆｼｵ ﾘｮｳｽｹ</t>
  </si>
  <si>
    <t>ﾆｼｼﾞﾏ ﾋﾃﾞﾉﾘ</t>
  </si>
  <si>
    <t>ﾌｸﾄﾐ ﾀﾂﾔ</t>
  </si>
  <si>
    <t>ﾎﾘｴ ｼﾞｭﾝﾀ</t>
  </si>
  <si>
    <t>ﾐｽﾞｶﾐ ﾕｳﾄ</t>
  </si>
  <si>
    <t>ﾐﾔﾜｷ ｺｳﾍｲ</t>
  </si>
  <si>
    <t>ｱｻﾉ ｼｭﾝｽｹ</t>
  </si>
  <si>
    <t>ｲﾄｳ ｾｲﾔ</t>
  </si>
  <si>
    <t>ｵｷﾀ ﾘｭｳｾｲ</t>
  </si>
  <si>
    <t>ｶｼﾜ ﾁﾋﾛ</t>
  </si>
  <si>
    <t>ｷﾑﾗ ﾀｸﾏ</t>
  </si>
  <si>
    <t>ｺﾊﾞﾔｼ ｶｽﾞﾕｷ</t>
  </si>
  <si>
    <t>ﾀﾆｻｶ ｿｳﾀ</t>
  </si>
  <si>
    <t>ﾅｶﾑﾗ ｻﾄｼ</t>
  </si>
  <si>
    <t>ﾋﾀﾆ ﾕｳｷ</t>
  </si>
  <si>
    <t>ﾏｽﾀﾞ ｹｲﾀ</t>
  </si>
  <si>
    <t>ﾑﾗｶﾐ ｼｭｳ</t>
  </si>
  <si>
    <t>ﾔﾏｼﾛ ｺｳﾀﾞｲ</t>
  </si>
  <si>
    <t>ﾀｹｳﾁ ﾖｼｷ</t>
  </si>
  <si>
    <t>ｳﾁﾀﾞ ﾜﾀﾙ</t>
  </si>
  <si>
    <t>沼津工業高等専門学校</t>
  </si>
  <si>
    <t>群馬県</t>
  </si>
  <si>
    <t>岐阜県</t>
    <rPh sb="0" eb="2">
      <t>ギフ</t>
    </rPh>
    <phoneticPr fontId="2"/>
  </si>
  <si>
    <t>山梨県</t>
  </si>
  <si>
    <t>福島県</t>
  </si>
  <si>
    <t>秋田県</t>
  </si>
  <si>
    <t>岡山県</t>
    <rPh sb="0" eb="2">
      <t>オカヤマ</t>
    </rPh>
    <phoneticPr fontId="2"/>
  </si>
  <si>
    <t>岩手県</t>
  </si>
  <si>
    <t>埼玉県</t>
  </si>
  <si>
    <t>東京都</t>
  </si>
  <si>
    <t>D2</t>
  </si>
  <si>
    <t xml:space="preserve">3 </t>
  </si>
  <si>
    <t>100001476</t>
  </si>
  <si>
    <t>100001477</t>
  </si>
  <si>
    <t>100001478</t>
  </si>
  <si>
    <t>100001479</t>
  </si>
  <si>
    <t>100001480</t>
  </si>
  <si>
    <t>100001481</t>
  </si>
  <si>
    <t>100001482</t>
  </si>
  <si>
    <t>100001483</t>
  </si>
  <si>
    <t>100001484</t>
  </si>
  <si>
    <t>100001485</t>
  </si>
  <si>
    <t>100001486</t>
  </si>
  <si>
    <t>100001487</t>
  </si>
  <si>
    <t>100001488</t>
  </si>
  <si>
    <t>100001489</t>
  </si>
  <si>
    <t>100001490</t>
  </si>
  <si>
    <t>100001491</t>
  </si>
  <si>
    <t>100001492</t>
  </si>
  <si>
    <t>100001493</t>
  </si>
  <si>
    <t>100001494</t>
  </si>
  <si>
    <t>100001495</t>
  </si>
  <si>
    <t>100001496</t>
  </si>
  <si>
    <t>100001497</t>
  </si>
  <si>
    <t>100001498</t>
  </si>
  <si>
    <t>100001499</t>
  </si>
  <si>
    <t>磯貝　萌々子</t>
  </si>
  <si>
    <t>吉田　有美香</t>
  </si>
  <si>
    <t>中川　晴子</t>
  </si>
  <si>
    <t>丹羽　遥香</t>
  </si>
  <si>
    <t>長谷川　詩歩</t>
  </si>
  <si>
    <t>今碇　真未</t>
  </si>
  <si>
    <t>岸野　志歩</t>
  </si>
  <si>
    <t>竹下　悠香</t>
  </si>
  <si>
    <t>井上　香穂</t>
  </si>
  <si>
    <t>佐藤　圭那子</t>
  </si>
  <si>
    <t>掛川　栞</t>
  </si>
  <si>
    <t>加藤　美桜子</t>
  </si>
  <si>
    <t>松本　扶弥</t>
  </si>
  <si>
    <t>山神　銘鈴</t>
  </si>
  <si>
    <t>鋤柄　友香</t>
  </si>
  <si>
    <t>成田　瑠菜</t>
  </si>
  <si>
    <t>中田　寛乃</t>
  </si>
  <si>
    <t>石川　楓</t>
  </si>
  <si>
    <t>高見　香澄</t>
  </si>
  <si>
    <t>神谷　もも</t>
  </si>
  <si>
    <t>園原　晶</t>
  </si>
  <si>
    <t>高野　愛華</t>
  </si>
  <si>
    <t>山下　南帆</t>
  </si>
  <si>
    <t>髙野　文菜</t>
  </si>
  <si>
    <t>松浦　藍子</t>
  </si>
  <si>
    <t>寺澤　彩夏</t>
  </si>
  <si>
    <t>澤田　萌乃</t>
  </si>
  <si>
    <t>桐木　文咲</t>
  </si>
  <si>
    <t>林　由希乃</t>
  </si>
  <si>
    <t>山田　明日香</t>
  </si>
  <si>
    <t>宮城　亜美</t>
  </si>
  <si>
    <t>淺野　紗希</t>
  </si>
  <si>
    <t>浅野　奈穂</t>
  </si>
  <si>
    <t>磯村　江里</t>
  </si>
  <si>
    <t>加藤　由樹子</t>
  </si>
  <si>
    <t>今井　理香子</t>
  </si>
  <si>
    <t>藤井　琴</t>
  </si>
  <si>
    <t>上田　菜花</t>
  </si>
  <si>
    <t>大野　綾音</t>
  </si>
  <si>
    <t>大町　ゆい</t>
  </si>
  <si>
    <t>奥村　夏妃</t>
  </si>
  <si>
    <t>加藤　晶</t>
  </si>
  <si>
    <t>近藤　真由華</t>
  </si>
  <si>
    <t>佐藤　眞子</t>
  </si>
  <si>
    <t>須賀　千織</t>
  </si>
  <si>
    <t>西原　琳</t>
  </si>
  <si>
    <t>丹羽　菜々子</t>
  </si>
  <si>
    <t>浜野　綾音</t>
  </si>
  <si>
    <t>平下　美波</t>
  </si>
  <si>
    <t>早川　有香</t>
  </si>
  <si>
    <t>藤井　亜子</t>
  </si>
  <si>
    <t>水野　瑛梨</t>
  </si>
  <si>
    <t>山田　真維</t>
  </si>
  <si>
    <t>山本　郁実</t>
  </si>
  <si>
    <t>都築　沙季</t>
  </si>
  <si>
    <t>宮崎　玲菜</t>
  </si>
  <si>
    <t>金尾　南実</t>
  </si>
  <si>
    <t>加藤　有</t>
  </si>
  <si>
    <t>山中　今日香</t>
  </si>
  <si>
    <t>陶山　朋伽</t>
  </si>
  <si>
    <t>榊原　海紗</t>
  </si>
  <si>
    <t>天城　帆乃香</t>
  </si>
  <si>
    <t>近藤　彩加</t>
  </si>
  <si>
    <t>菅嶋　悠乃</t>
  </si>
  <si>
    <t>高橋　郁乃</t>
  </si>
  <si>
    <t>宮田　伊毬</t>
  </si>
  <si>
    <t>宮本　薫</t>
  </si>
  <si>
    <t>光部　凪沙</t>
  </si>
  <si>
    <t>権田　結希</t>
  </si>
  <si>
    <t>杉浦　穂乃加</t>
  </si>
  <si>
    <t>橋田　梨乃</t>
  </si>
  <si>
    <t>今村　瑞穂</t>
  </si>
  <si>
    <t>川口　叙樹</t>
  </si>
  <si>
    <t>髙木　優子</t>
  </si>
  <si>
    <t>鶴井　美里</t>
  </si>
  <si>
    <t>森川　絵美子</t>
  </si>
  <si>
    <t>飯嶌　あかり</t>
  </si>
  <si>
    <t>澤田　華慧</t>
  </si>
  <si>
    <t>佐藤　百花</t>
  </si>
  <si>
    <t>伊藤　美郁</t>
  </si>
  <si>
    <t>岩本　ちひろ</t>
  </si>
  <si>
    <t>加藤　崚</t>
  </si>
  <si>
    <t>山﨑　幸音</t>
    <rPh sb="1" eb="2">
      <t>サキ</t>
    </rPh>
    <phoneticPr fontId="2"/>
  </si>
  <si>
    <t>柴田　寛子</t>
  </si>
  <si>
    <t>髙石　真央</t>
  </si>
  <si>
    <t>福田　衣舞季</t>
  </si>
  <si>
    <t>加藤　亜季</t>
  </si>
  <si>
    <t>黒川　ももか</t>
  </si>
  <si>
    <t>塩崎　葵</t>
  </si>
  <si>
    <t>志和　真純</t>
  </si>
  <si>
    <t>鈴木　瑞季</t>
  </si>
  <si>
    <t>德永　香子</t>
    <rPh sb="0" eb="1">
      <t>トク</t>
    </rPh>
    <phoneticPr fontId="2"/>
  </si>
  <si>
    <t>向井　智香</t>
  </si>
  <si>
    <t>加世田　梨花</t>
  </si>
  <si>
    <t>加藤　綾華</t>
  </si>
  <si>
    <t>小森　星七</t>
  </si>
  <si>
    <t>浅井　瑞貴</t>
  </si>
  <si>
    <t>大坪　恵</t>
  </si>
  <si>
    <t>祖父江　真衣</t>
  </si>
  <si>
    <t>髙橋　未奈</t>
  </si>
  <si>
    <t>吉田　瑠那</t>
  </si>
  <si>
    <t>中島　百合菜</t>
  </si>
  <si>
    <t>奥村　亞弓</t>
  </si>
  <si>
    <t>林　優希</t>
  </si>
  <si>
    <t>木村　安珠</t>
  </si>
  <si>
    <t>阿竹　里緒</t>
  </si>
  <si>
    <t>梶野　香子</t>
  </si>
  <si>
    <t>杉山　世梨奈</t>
  </si>
  <si>
    <t>平良　さき</t>
  </si>
  <si>
    <t>中井　香那</t>
  </si>
  <si>
    <t>水野　舞音</t>
  </si>
  <si>
    <t>安達　萌乃</t>
  </si>
  <si>
    <t>川野　伶奈</t>
  </si>
  <si>
    <t>鈴木　悠紀</t>
  </si>
  <si>
    <t>玉田　唯</t>
  </si>
  <si>
    <t>田村　有利奈</t>
  </si>
  <si>
    <t>冨田　瑞海</t>
  </si>
  <si>
    <t>中村　向日葵</t>
  </si>
  <si>
    <t>平子　侑</t>
  </si>
  <si>
    <t>齊藤　慧子</t>
  </si>
  <si>
    <t>垣内　美紀</t>
  </si>
  <si>
    <t>黒田　千恵</t>
  </si>
  <si>
    <t>松本　清香</t>
  </si>
  <si>
    <t>山本　栞菜</t>
  </si>
  <si>
    <t>伊藤　美穂</t>
  </si>
  <si>
    <t>新貝　桃子</t>
  </si>
  <si>
    <t>鈴木　輝</t>
  </si>
  <si>
    <t>中世古　祥恵</t>
  </si>
  <si>
    <t>野﨑　まりん</t>
  </si>
  <si>
    <t>平山　未来</t>
  </si>
  <si>
    <t>松葉　みなみ</t>
  </si>
  <si>
    <t>山本　希羽</t>
  </si>
  <si>
    <t>扇谷　結愛</t>
  </si>
  <si>
    <t>栢　愛莉</t>
  </si>
  <si>
    <t>出口　瑞歩</t>
  </si>
  <si>
    <t>服部　愛美</t>
  </si>
  <si>
    <t>古市　穂乃佳</t>
  </si>
  <si>
    <t>西田　圭那</t>
  </si>
  <si>
    <t>中川　晴菜</t>
  </si>
  <si>
    <t>丹羽　智未</t>
  </si>
  <si>
    <t>梅谷　沙代</t>
  </si>
  <si>
    <t>角見　結美</t>
  </si>
  <si>
    <t>臼田　菜々美</t>
  </si>
  <si>
    <t>榊原　梨子</t>
  </si>
  <si>
    <t>堀内　美里</t>
  </si>
  <si>
    <t>八木　穂乃花</t>
  </si>
  <si>
    <t>横井　ゆな</t>
  </si>
  <si>
    <t>森　久留美</t>
    <rPh sb="4" eb="5">
      <t>ミ</t>
    </rPh>
    <phoneticPr fontId="2"/>
  </si>
  <si>
    <t>髙森　帆南</t>
  </si>
  <si>
    <t>伊藤　百花</t>
  </si>
  <si>
    <t>小林　桃華</t>
  </si>
  <si>
    <t>馬込　千帆</t>
  </si>
  <si>
    <t>川上　真由子</t>
  </si>
  <si>
    <t>渡邉　瑛里</t>
  </si>
  <si>
    <t>三浦　菜穂</t>
  </si>
  <si>
    <t>山﨑　彩夏</t>
    <rPh sb="1" eb="2">
      <t>サキ</t>
    </rPh>
    <phoneticPr fontId="2"/>
  </si>
  <si>
    <t>藤浪　茉央</t>
  </si>
  <si>
    <t>加藤　楓</t>
  </si>
  <si>
    <t>鈴木　結花</t>
  </si>
  <si>
    <t>金森　彩葉</t>
  </si>
  <si>
    <t>土屋　希穂</t>
  </si>
  <si>
    <t>矢崎　晴子</t>
  </si>
  <si>
    <t>米澤　詩織</t>
  </si>
  <si>
    <t>吉川　春菜</t>
    <rPh sb="4" eb="5">
      <t>ナ</t>
    </rPh>
    <phoneticPr fontId="2"/>
  </si>
  <si>
    <t>林　望乃佳</t>
  </si>
  <si>
    <t>西山　遥香</t>
  </si>
  <si>
    <t>佐藤　美里</t>
  </si>
  <si>
    <t>内田　香</t>
  </si>
  <si>
    <t>於久　栞奈</t>
  </si>
  <si>
    <t>山下　紗季</t>
  </si>
  <si>
    <t>比嘉　観寿妃</t>
  </si>
  <si>
    <t>坂下　良奈</t>
  </si>
  <si>
    <t>山田　愛海郁</t>
  </si>
  <si>
    <t>瀧川　寛子</t>
  </si>
  <si>
    <t>明星　光</t>
  </si>
  <si>
    <t>後藤　梨奈</t>
  </si>
  <si>
    <t>南部　珠璃</t>
  </si>
  <si>
    <t>増田　奈緒</t>
  </si>
  <si>
    <t>矢来　舞香</t>
  </si>
  <si>
    <t>清水　はる</t>
  </si>
  <si>
    <t>牧　すずな</t>
  </si>
  <si>
    <t>豊永　香音</t>
  </si>
  <si>
    <t>髙田　彩佳</t>
  </si>
  <si>
    <t>糟谷　友里</t>
  </si>
  <si>
    <t>吉村　奈々</t>
  </si>
  <si>
    <t>千野　美幸</t>
  </si>
  <si>
    <t>木下　真由香</t>
  </si>
  <si>
    <t>堀田　葉月</t>
  </si>
  <si>
    <t>長屋　美月</t>
  </si>
  <si>
    <t>水野　桃奈</t>
  </si>
  <si>
    <t>大谷　菜々子</t>
  </si>
  <si>
    <t>夏目　蒼衣</t>
  </si>
  <si>
    <t>石本　瞳</t>
  </si>
  <si>
    <t>迫間　香葉</t>
  </si>
  <si>
    <t>志村　和香奈</t>
  </si>
  <si>
    <t>宮田　早記</t>
  </si>
  <si>
    <t>鈴木　水悠</t>
  </si>
  <si>
    <t>荒川　舞香</t>
  </si>
  <si>
    <t>木邨　天香</t>
  </si>
  <si>
    <t>中出　里央</t>
  </si>
  <si>
    <t>清水　雪花</t>
  </si>
  <si>
    <t>松原　実穂</t>
  </si>
  <si>
    <t>安藤　千夏</t>
  </si>
  <si>
    <t>浦田　晏那</t>
  </si>
  <si>
    <t>藤本　咲良</t>
  </si>
  <si>
    <t>本間　汐音</t>
  </si>
  <si>
    <t>矢島　風香</t>
  </si>
  <si>
    <t>佐々木　萌</t>
  </si>
  <si>
    <t>原　侑子</t>
  </si>
  <si>
    <t>安田　侑紗</t>
  </si>
  <si>
    <t>神谷　亜依</t>
  </si>
  <si>
    <t>松尾　有紗</t>
  </si>
  <si>
    <t>曽場尾　菜摘</t>
  </si>
  <si>
    <t>中内　彩虹</t>
  </si>
  <si>
    <t>宮下　優</t>
  </si>
  <si>
    <t>徳永　菜津美</t>
  </si>
  <si>
    <t>藤井　彩夏</t>
  </si>
  <si>
    <t>水谷　早希</t>
  </si>
  <si>
    <t>原　美幸</t>
  </si>
  <si>
    <t>川本　佳奈</t>
  </si>
  <si>
    <t>長谷川　楓</t>
  </si>
  <si>
    <t>大野　可南子</t>
  </si>
  <si>
    <t>堺　公香</t>
  </si>
  <si>
    <t>寺田　美希</t>
  </si>
  <si>
    <t>杉山　莉聖</t>
  </si>
  <si>
    <t>淺野　紗綺</t>
  </si>
  <si>
    <t>伊藤　麻有</t>
  </si>
  <si>
    <t>中崎　仁絵</t>
  </si>
  <si>
    <t>水谷　美咲</t>
  </si>
  <si>
    <t>山佐　氷貴</t>
  </si>
  <si>
    <t>高間　汐美</t>
  </si>
  <si>
    <t>鈴木　映里奈</t>
  </si>
  <si>
    <t>鈴木　愛海</t>
  </si>
  <si>
    <t>袴田　愛莉菜</t>
  </si>
  <si>
    <t>天羽　桜子</t>
  </si>
  <si>
    <t>古藤　寧々</t>
  </si>
  <si>
    <t>玉木　理菜</t>
  </si>
  <si>
    <t>北村　愛</t>
  </si>
  <si>
    <t>齋藤　彩佳</t>
  </si>
  <si>
    <t>田村　芽生</t>
  </si>
  <si>
    <t>市村　紅葉</t>
  </si>
  <si>
    <t>國定　ゆうみ</t>
  </si>
  <si>
    <t>奥村　和</t>
  </si>
  <si>
    <t>加藤　未夢</t>
  </si>
  <si>
    <t>森川　智央</t>
  </si>
  <si>
    <t>中舎　瑞希</t>
  </si>
  <si>
    <t>安藤　優美子</t>
  </si>
  <si>
    <t>宍戸　萌百伽</t>
  </si>
  <si>
    <t>蜷川　真由</t>
  </si>
  <si>
    <t>山本　樹音</t>
  </si>
  <si>
    <t>外山　明日夏</t>
  </si>
  <si>
    <t>中野　華映</t>
  </si>
  <si>
    <t>高山　摩梨</t>
  </si>
  <si>
    <t>井内　月野</t>
  </si>
  <si>
    <t>伊藤　友惟</t>
  </si>
  <si>
    <t>尾関　祐子</t>
  </si>
  <si>
    <t>桜井　菜緒</t>
  </si>
  <si>
    <t>田嶋　詩</t>
  </si>
  <si>
    <t>直井　美紗子</t>
  </si>
  <si>
    <t>西村　歩</t>
  </si>
  <si>
    <t>杉山　さり</t>
  </si>
  <si>
    <t>佐藤　萌愛</t>
  </si>
  <si>
    <t>桐山　菜奈子</t>
  </si>
  <si>
    <t>山口　葉菜</t>
  </si>
  <si>
    <t>樋田　梨帆</t>
  </si>
  <si>
    <t>中川　琴絵</t>
  </si>
  <si>
    <t>米山　清佳</t>
  </si>
  <si>
    <t>井上　実咲</t>
  </si>
  <si>
    <t>岩橋　咲幸</t>
  </si>
  <si>
    <t>岡田　理沙</t>
  </si>
  <si>
    <t>増田　幸奈</t>
  </si>
  <si>
    <t>渡部　琴子</t>
  </si>
  <si>
    <t>加藤　綾菜</t>
  </si>
  <si>
    <t>多賀　みこと</t>
  </si>
  <si>
    <t>小島　一乃</t>
  </si>
  <si>
    <t>手島　萌乃</t>
  </si>
  <si>
    <t>栗崎　涼子</t>
  </si>
  <si>
    <t>萩原　那緒</t>
  </si>
  <si>
    <t>伊藤　有希</t>
  </si>
  <si>
    <t>伊藤　早希</t>
  </si>
  <si>
    <t>山本　実友菜</t>
  </si>
  <si>
    <t>板倉　左奈</t>
  </si>
  <si>
    <t>森　野々花</t>
  </si>
  <si>
    <t>丹羽　里佳子</t>
  </si>
  <si>
    <t>鈴木　彩加</t>
  </si>
  <si>
    <t>平林　京華</t>
  </si>
  <si>
    <t>久米　陽奏子</t>
  </si>
  <si>
    <t>飯塚　寿音</t>
  </si>
  <si>
    <t>山田　桃子</t>
  </si>
  <si>
    <t>髙野　史帆</t>
  </si>
  <si>
    <t>林　夏月</t>
  </si>
  <si>
    <t>小泉　加緒莉</t>
  </si>
  <si>
    <t>清水　夏波</t>
  </si>
  <si>
    <t>道下　裕子</t>
  </si>
  <si>
    <t>伊藤　夢乃</t>
  </si>
  <si>
    <t>川邉　のぞみ</t>
  </si>
  <si>
    <t>山本　彩加</t>
  </si>
  <si>
    <t>大田　京香</t>
  </si>
  <si>
    <t>河合　季胡</t>
  </si>
  <si>
    <t>田中　槙</t>
  </si>
  <si>
    <t>谷川　真優</t>
  </si>
  <si>
    <t>青木　恵理</t>
  </si>
  <si>
    <t>谷口　史佳</t>
  </si>
  <si>
    <t>飯田　有香</t>
  </si>
  <si>
    <t>冨田　理子</t>
  </si>
  <si>
    <t>河合　裕野</t>
  </si>
  <si>
    <t>鈴木　智子</t>
  </si>
  <si>
    <t>ｲｿｶﾞｲ ﾓﾓｺ</t>
  </si>
  <si>
    <t>ﾖｼﾀﾞ ﾕﾐｶ</t>
  </si>
  <si>
    <t>ﾅｶｶﾞﾜ ﾊﾙｺ</t>
  </si>
  <si>
    <t>ﾆﾜ ﾊﾙｶ</t>
  </si>
  <si>
    <t>ﾊｾｶﾞﾜ ｼﾎ</t>
  </si>
  <si>
    <t>ｲﾏｲｶﾘ ﾏﾐ</t>
  </si>
  <si>
    <t>ｷｼﾉ ｼﾎ</t>
  </si>
  <si>
    <t>ﾀｹｼﾀ ﾊﾙｶ</t>
  </si>
  <si>
    <t>ｲﾉｳｴ ｶﾎ</t>
  </si>
  <si>
    <t>ｻﾄｳ ｶﾅｺ</t>
  </si>
  <si>
    <t>ｶｹｶﾞﾜ ｼｵﾘ</t>
  </si>
  <si>
    <t>ｶﾄｳ ﾐｵｺ</t>
  </si>
  <si>
    <t>ﾏﾂﾓﾄ ﾌﾐ</t>
  </si>
  <si>
    <t>ﾔﾏｶﾞﾐ ﾒｲﾘﾝ</t>
  </si>
  <si>
    <t>ｽｷｶﾞﾗ ﾕｶ</t>
  </si>
  <si>
    <t>ﾅﾘﾀ ﾙﾅ</t>
  </si>
  <si>
    <t>ﾅｶﾀﾞ ﾋﾛﾉ</t>
  </si>
  <si>
    <t>ｲｼｶﾜ ｶｴﾃﾞ</t>
  </si>
  <si>
    <t>ﾀｶﾐ ｶｽﾐ</t>
  </si>
  <si>
    <t>ｶﾐﾔ ﾓﾓ</t>
  </si>
  <si>
    <t>ｿﾉﾊﾗ ｱｷﾗ</t>
  </si>
  <si>
    <t>ﾀｶﾉ ｱｲｶ</t>
  </si>
  <si>
    <t>ﾔﾏｼﾀ ﾅﾎ</t>
  </si>
  <si>
    <t>ﾀｶﾉ ﾌﾐﾅ</t>
  </si>
  <si>
    <t>ﾏﾂｳﾗ ｱｲｺ</t>
  </si>
  <si>
    <t>ﾃﾗｻﾜ ｱﾔｶ</t>
  </si>
  <si>
    <t>ｻﾜﾀﾞ ﾓｴﾉ</t>
  </si>
  <si>
    <t>ｷﾘｷ ｱﾔｻ</t>
  </si>
  <si>
    <t>ﾊﾔｼ ﾕｷﾉ</t>
  </si>
  <si>
    <t>ﾔﾏﾀﾞ ｱｽｶ</t>
  </si>
  <si>
    <t>ｱｻﾉ ﾅﾎ</t>
  </si>
  <si>
    <t>ｲｿﾑﾗ ｴﾘ</t>
  </si>
  <si>
    <t>ｶﾄｳ ﾕｷｺ</t>
  </si>
  <si>
    <t>ｲﾏｲ ﾘｶｺ</t>
  </si>
  <si>
    <t>ﾌｶﾐｽﾞ ﾘﾎ</t>
  </si>
  <si>
    <t>ﾌｼﾞｲ ｺﾄ</t>
  </si>
  <si>
    <t>ﾜﾀﾞ ﾅﾂﾐ</t>
  </si>
  <si>
    <t>ｳｴﾀﾞ ﾅﾉｶ</t>
  </si>
  <si>
    <t>ｵｵﾉ ｱﾔﾈ</t>
  </si>
  <si>
    <t>ｵｵﾏﾁ ﾕｲ</t>
  </si>
  <si>
    <t>ｵｸﾑﾗ ﾅﾂｷ</t>
  </si>
  <si>
    <t>ｶﾄｳ ｱｷﾗ</t>
  </si>
  <si>
    <t>ｺﾝﾄﾞｳ ﾏﾕｶ</t>
  </si>
  <si>
    <t>ｻﾄｳ ﾏｺ</t>
  </si>
  <si>
    <t>ｽｶﾞ ﾁｵﾘ</t>
  </si>
  <si>
    <t>ﾆｼﾊﾗ ﾘﾝ</t>
  </si>
  <si>
    <t>ﾆﾜ ﾅﾅｺ</t>
  </si>
  <si>
    <t>ﾊﾏﾉ ｱﾔﾈ</t>
  </si>
  <si>
    <t>ﾋﾗｼﾀ ﾐﾅﾐ</t>
  </si>
  <si>
    <t>ﾊﾔｶﾜ ﾕｶ</t>
  </si>
  <si>
    <t>ﾌｼﾞｲ ｱｺ</t>
  </si>
  <si>
    <t>ﾐｽﾞﾉ ｴﾘ</t>
  </si>
  <si>
    <t>ﾔﾏﾀﾞ ﾏｲ</t>
  </si>
  <si>
    <t>ﾔﾏﾓﾄ ｲｸﾐ</t>
  </si>
  <si>
    <t>ﾂﾂﾞｷ ｻｷ</t>
  </si>
  <si>
    <t>ﾐﾔｻﾞｷ ﾚｲﾅ</t>
  </si>
  <si>
    <t>ｶﾅｵ ﾐﾅﾐ</t>
  </si>
  <si>
    <t>ｶﾄｳ ﾕｳ</t>
  </si>
  <si>
    <t>ﾔﾏﾅｶ ｷｮｳｶ</t>
  </si>
  <si>
    <t>ｽﾔﾏ ﾄﾓｶ</t>
  </si>
  <si>
    <t>ｱﾏｷﾞ ﾎﾉｶ</t>
  </si>
  <si>
    <t>ｺﾝﾄﾞｳ ｱﾔｶ</t>
  </si>
  <si>
    <t>ｽｶﾞｼﾏ ﾊﾙﾉ</t>
  </si>
  <si>
    <t>ﾀｶﾊｼ ｲｸﾉ</t>
  </si>
  <si>
    <t>ﾐﾔﾀﾞ ｲﾏﾘ</t>
  </si>
  <si>
    <t>ﾐﾔﾓﾄ ｶｵﾙ</t>
  </si>
  <si>
    <t>ｺｳﾍﾞ ﾅｷﾞｻ</t>
  </si>
  <si>
    <t>ｺﾞﾝﾀﾞ ﾕｳｷ</t>
  </si>
  <si>
    <t>ｽｷﾞｳﾗ ﾎﾉｶ</t>
  </si>
  <si>
    <t>ﾊｼﾀﾞ ﾘﾉ</t>
  </si>
  <si>
    <t>ｲﾏﾑﾗ ﾐｽﾞﾎ</t>
  </si>
  <si>
    <t>ｶﾜｸﾞﾁ ﾐﾂｷ</t>
  </si>
  <si>
    <t>ﾀｶｷ ﾕｳｺ</t>
  </si>
  <si>
    <t>ﾂﾙｲ ﾐｻﾄ</t>
  </si>
  <si>
    <t>ﾓﾘｶﾜ ｴﾐｺ</t>
  </si>
  <si>
    <t>ｲｲｼﾞﾏ ｱｶﾘ</t>
  </si>
  <si>
    <t>ｻﾜﾀﾞ ﾊﾅｴ</t>
  </si>
  <si>
    <t>ｻﾄｳ ﾓﾓｶ</t>
  </si>
  <si>
    <t>ｲﾜﾓﾄ ﾁﾋﾛ</t>
  </si>
  <si>
    <t>ｶﾄｳ ﾘｮｳ</t>
  </si>
  <si>
    <t>ｼﾊﾞﾀ ﾋﾛｺ</t>
  </si>
  <si>
    <t>ﾀｶｲｼ ﾏｵ</t>
  </si>
  <si>
    <t>ﾌｸﾀﾞ ｲﾌﾞｷ</t>
  </si>
  <si>
    <t>ｶﾄｳ ｱｷ</t>
  </si>
  <si>
    <t>ｼｵｻﾞｷ ｱｵｲ</t>
  </si>
  <si>
    <t>ｽｽﾞｷ ﾄﾓｺ</t>
  </si>
  <si>
    <t>ｽｽﾞｷ ﾐｽﾞｷ</t>
  </si>
  <si>
    <t>ﾄｸﾅｶﾞ ｷｮｳｺ</t>
  </si>
  <si>
    <t>ﾑｶｲ ﾁｶ</t>
  </si>
  <si>
    <t>ｶｾﾀﾞ ﾘｶ</t>
  </si>
  <si>
    <t>ｶﾄｳ ｱﾔｶ</t>
  </si>
  <si>
    <t>ｺﾓﾘ ｾﾅ</t>
  </si>
  <si>
    <t>ｱｻｲ ﾐｽﾞｷ</t>
  </si>
  <si>
    <t>ｵｵﾂﾎﾞ ﾒｸﾞﾐ</t>
  </si>
  <si>
    <t>ｿﾌﾞｴ ﾏｲ</t>
  </si>
  <si>
    <t>ﾀｶﾊｼ ﾐﾅ</t>
  </si>
  <si>
    <t>ﾖｼﾀﾞ ﾙﾅ</t>
  </si>
  <si>
    <t>ﾅｶｼﾞﾏ ﾕﾘﾅ</t>
  </si>
  <si>
    <t>ｵｸﾑﾗ ｱﾕﾐ</t>
  </si>
  <si>
    <t>ﾊﾔｼ ﾕｷ</t>
  </si>
  <si>
    <t>ｷﾑﾗ ｱﾝｼﾞｭ</t>
  </si>
  <si>
    <t>ｱﾀｹ ﾘｵ</t>
  </si>
  <si>
    <t>ｶｼﾞﾉ ｶｺ</t>
  </si>
  <si>
    <t>ｽｷﾞﾔﾏ ｾﾘﾅ</t>
  </si>
  <si>
    <t>ﾀｲﾗ ｻｷ</t>
  </si>
  <si>
    <t>ﾅｶｲ ｶﾅ</t>
  </si>
  <si>
    <t>ﾐｽﾞﾉ ﾏﾉﾝ</t>
  </si>
  <si>
    <t>ｱﾀﾞﾁ ﾓｴﾉ</t>
  </si>
  <si>
    <t>ｶﾜﾉ ﾚｲﾅ</t>
  </si>
  <si>
    <t>ｽｽﾞｷ ﾕｷ</t>
  </si>
  <si>
    <t>ﾀﾏﾀﾞ ﾕｲ</t>
  </si>
  <si>
    <t>ﾀﾑﾗ ﾕﾘﾅ</t>
  </si>
  <si>
    <t>ﾄﾐﾀ ﾀﾏﾐ</t>
  </si>
  <si>
    <t>ﾅｶﾑﾗ ﾋﾏﾜﾘ</t>
  </si>
  <si>
    <t>ﾋﾗｺ ﾕｳ</t>
  </si>
  <si>
    <t>ｻｲﾄｳ ｹｲｺ</t>
  </si>
  <si>
    <t>ｶｲﾄ ﾐｷ</t>
  </si>
  <si>
    <t>ｸﾛﾀﾞ ﾁｴ</t>
  </si>
  <si>
    <t>ﾏﾂﾓﾄ ｷﾖｶ</t>
  </si>
  <si>
    <t>ｲﾄｳ ﾐﾎ</t>
  </si>
  <si>
    <t>ｼﾝｶｲ ﾓﾓｺ</t>
  </si>
  <si>
    <t>ｽｽﾞｷ ｷﾗﾘ</t>
  </si>
  <si>
    <t>ﾅｶｾｺ ｻﾁｴ</t>
  </si>
  <si>
    <t>ﾉｻﾞｷ ﾏﾘﾝ</t>
  </si>
  <si>
    <t>ﾋﾗﾔﾏ ﾐｸ</t>
  </si>
  <si>
    <t>ﾏﾂﾊﾞ ﾐﾅﾐ</t>
  </si>
  <si>
    <t>ﾔﾏﾓﾄ ｷﾜ</t>
  </si>
  <si>
    <t>ｵｳｷﾞﾀﾞﾆ ﾕｳｱ</t>
  </si>
  <si>
    <t>ｶﾔ ｱｲﾘ</t>
  </si>
  <si>
    <t>ﾃﾞｸﾞﾁ ﾐｽﾞﾎ</t>
  </si>
  <si>
    <t>ﾊｯﾄﾘ ﾏﾅﾐ</t>
  </si>
  <si>
    <t>ﾌﾙｲﾁ ﾎﾉｶ</t>
  </si>
  <si>
    <t>ﾆｼﾀﾞ ｶﾅ</t>
  </si>
  <si>
    <t>ﾅｶｶﾞﾜ ﾊﾙﾅ</t>
  </si>
  <si>
    <t>ﾆﾜ ﾄﾓﾐ</t>
  </si>
  <si>
    <t>ｶｸﾐ ﾕｳﾐ</t>
  </si>
  <si>
    <t>ｳｽﾀﾞ ﾅﾅﾐ</t>
  </si>
  <si>
    <t>ｻｶｷﾊﾞﾗ ﾘｺ</t>
  </si>
  <si>
    <t>ﾎﾘｳﾁ ﾐｻﾄ</t>
  </si>
  <si>
    <t>ﾔｷﾞ ﾎﾉｶ</t>
  </si>
  <si>
    <t>ﾖｺｲ ﾕﾅ</t>
  </si>
  <si>
    <t>ｲﾄｳ ﾓﾓｶ</t>
  </si>
  <si>
    <t>ｺﾊﾞﾔｼ ﾓﾓｶ</t>
  </si>
  <si>
    <t>ﾏｺﾞﾒ ﾁﾎ</t>
  </si>
  <si>
    <t>ｶﾜｶﾐ ﾏﾕｺ</t>
  </si>
  <si>
    <t>ﾜﾀﾅﾍﾞ ｴﾘ</t>
  </si>
  <si>
    <t>ﾐｳﾗ ﾅﾎ</t>
  </si>
  <si>
    <t>ﾌｼﾞﾅﾐ ﾏｵ</t>
  </si>
  <si>
    <t>ｶﾄｳ ｶｴﾃﾞ</t>
  </si>
  <si>
    <t>ｶﾅﾓﾘ ｱﾔﾊ</t>
  </si>
  <si>
    <t>ﾂﾁﾔ ｷﾎ</t>
  </si>
  <si>
    <t>ﾔｻﾞｷ ﾊﾙｺ</t>
  </si>
  <si>
    <t>ﾖﾈｻﾞﾜ ｼｵﾘ</t>
  </si>
  <si>
    <t>ﾖｼｶﾜ ﾊﾙﾅ</t>
  </si>
  <si>
    <t>ﾊﾔｼ ﾉﾉｶ</t>
  </si>
  <si>
    <t>ﾆｼﾔﾏ ﾊﾙｶ</t>
  </si>
  <si>
    <t>ｻﾄｳ ﾐｻﾄ</t>
  </si>
  <si>
    <t>ｳﾁﾀﾞ ｶｵﾘ</t>
  </si>
  <si>
    <t>ｵｸ ｶﾝﾅ</t>
  </si>
  <si>
    <t>ﾔﾏｼﾀ ｻｷ</t>
  </si>
  <si>
    <t>ﾋｶﾞ ﾐｽﾞｷ</t>
  </si>
  <si>
    <t>ｻｶｼﾀ ﾗﾅ</t>
  </si>
  <si>
    <t>ﾔﾏﾀﾞ ｴﾐｶ</t>
  </si>
  <si>
    <t>ﾀｷｶﾞﾜ ﾋﾛｺ</t>
  </si>
  <si>
    <t>ｱｹﾎﾞｼ ﾋｶﾙ</t>
  </si>
  <si>
    <t>ｺﾞﾄｳ ﾘﾅ</t>
  </si>
  <si>
    <t>ﾅﾝﾌﾞ ｼﾞｭﾘ</t>
  </si>
  <si>
    <t>ﾏｽﾀﾞ ﾅｵ</t>
  </si>
  <si>
    <t>ﾔｷﾞ ﾏｲｶ</t>
  </si>
  <si>
    <t>ｼﾐｽﾞ ﾊﾙ</t>
  </si>
  <si>
    <t>ﾏｷ ｽｽﾞﾅ</t>
  </si>
  <si>
    <t>ﾄﾖﾅｶﾞ ｶﾉﾝ</t>
  </si>
  <si>
    <t>ﾀｶﾀ ｱﾔｶ</t>
  </si>
  <si>
    <t>ｶｽﾔ ﾕﾘ</t>
  </si>
  <si>
    <t>ﾖｼﾑﾗ ﾅﾅ</t>
  </si>
  <si>
    <t>ﾁﾉ ﾐﾕｷ</t>
  </si>
  <si>
    <t>ｷﾉｼﾀ ﾏﾕｶ</t>
  </si>
  <si>
    <t>ﾎﾘﾀ ﾊﾂｷ</t>
  </si>
  <si>
    <t>ﾅｶﾞﾔ ﾐﾂｷ</t>
  </si>
  <si>
    <t>ﾐｽﾞﾉ ﾓﾓﾅ</t>
  </si>
  <si>
    <t>ｵｵﾀﾆ ﾅﾅｺ</t>
  </si>
  <si>
    <t>ﾅﾂﾒ ｱｵｲ</t>
  </si>
  <si>
    <t>ｲｼﾓﾄ ﾋﾄﾐ</t>
  </si>
  <si>
    <t>ｻｺﾏ ｶﾖ</t>
  </si>
  <si>
    <t>ｼﾑﾗ ﾜｶﾅ</t>
  </si>
  <si>
    <t>ﾐﾔﾀ ｻｷ</t>
  </si>
  <si>
    <t>ｽｽﾞｷ ﾐﾕｳ</t>
  </si>
  <si>
    <t>ｱﾗｶﾜ ﾏｲｶ</t>
  </si>
  <si>
    <t>ｷﾑﾗ ﾃﾝｶ</t>
  </si>
  <si>
    <t>ﾅｶﾃﾞ ﾘｵ</t>
  </si>
  <si>
    <t>ｼﾐｽﾞ ﾕｷｶ</t>
  </si>
  <si>
    <t>ﾏﾂﾊﾞﾗ ﾐﾎ</t>
  </si>
  <si>
    <t>ｱﾝﾄﾞｳ ﾁﾅﾂ</t>
  </si>
  <si>
    <t>ｳﾗﾀ ｱﾝﾅ</t>
  </si>
  <si>
    <t>ﾌｼﾞﾓﾄ ｻﾗ</t>
  </si>
  <si>
    <t>ﾎﾝﾏ ｼｵﾝ</t>
  </si>
  <si>
    <t>ﾔｼﾞﾏ ﾌｳｶ</t>
  </si>
  <si>
    <t>ｻｻｷ ﾓｴ</t>
  </si>
  <si>
    <t>ﾊﾗ ﾕｳｺ</t>
  </si>
  <si>
    <t>ﾔｽﾀﾞ ｱﾘｻ</t>
  </si>
  <si>
    <t>ｶﾐﾔ ｱｲ</t>
  </si>
  <si>
    <t>ﾏﾂｵ ｱﾘｻ</t>
  </si>
  <si>
    <t>ｿﾊﾞｵ ﾅﾂﾐ</t>
  </si>
  <si>
    <t>ﾅｶｳﾁ ｱﾔｺ</t>
  </si>
  <si>
    <t>ﾐﾔｼﾀ ﾕｳｶ</t>
  </si>
  <si>
    <t>ﾄｸﾅｶﾞ ﾅﾂﾐ</t>
  </si>
  <si>
    <t>ﾌｼﾞｲ ｻｲｶ</t>
  </si>
  <si>
    <t>ﾐｽﾞﾀﾆ ｻｷ</t>
  </si>
  <si>
    <t>ﾊﾗ ﾐﾕｷ</t>
  </si>
  <si>
    <t>ｶﾜﾓﾄ ｶﾅ</t>
  </si>
  <si>
    <t>ﾊｾｶﾞﾜ ｶｴﾃﾞ</t>
  </si>
  <si>
    <t>ｵｵﾉ ｶﾅｺ</t>
  </si>
  <si>
    <t>ｻｶｲ ｷﾐｶ</t>
  </si>
  <si>
    <t>ﾃﾗﾀﾞ ﾐｷ</t>
  </si>
  <si>
    <t>ｽｷﾞﾔﾏ ﾘｾ</t>
  </si>
  <si>
    <t>ｱｻﾉ ｻｷ</t>
  </si>
  <si>
    <t>ｲﾄｳ ﾏﾕ</t>
  </si>
  <si>
    <t>ﾅｶｻﾞｷ ﾋﾄｴ</t>
  </si>
  <si>
    <t>ﾐｽﾞﾀﾆ ﾐｻｷ</t>
  </si>
  <si>
    <t>ｽﾀﾞ ﾊﾙｶ</t>
  </si>
  <si>
    <t>ﾔﾏｻ ﾋﾀﾞｶ</t>
  </si>
  <si>
    <t>ﾀｶﾏ ｼｵﾐ</t>
  </si>
  <si>
    <t>ｽｽﾞｷ ｴﾘﾅ</t>
  </si>
  <si>
    <t>ｽｽﾞｷ ｱｲﾐ</t>
  </si>
  <si>
    <t>ﾊｶﾏﾀ ｱﾘﾅ</t>
  </si>
  <si>
    <t>ｱﾓｳ ｻｸﾗｺ</t>
  </si>
  <si>
    <t>ｺﾄｳ ﾈﾈ</t>
  </si>
  <si>
    <t>ﾀﾏｷ ﾘﾅ</t>
  </si>
  <si>
    <t>ｷﾀﾑﾗ ｱｲ</t>
  </si>
  <si>
    <t>ｻｲﾄｳ ｱﾔｶ</t>
  </si>
  <si>
    <t>ﾀﾑﾗ ﾒｲ</t>
  </si>
  <si>
    <t>ｲﾁﾑﾗ ｸﾚﾊ</t>
  </si>
  <si>
    <t>ｸﾆｻﾀﾞ ﾕｳﾐ</t>
  </si>
  <si>
    <t>ｵｸﾑﾗ ﾉﾄﾞｶ</t>
  </si>
  <si>
    <t>ｶﾄｳ ﾐﾕ</t>
  </si>
  <si>
    <t>ﾓﾘｶﾜ ﾁﾋﾛ</t>
  </si>
  <si>
    <t>ﾅｶﾔ ﾐｽﾞｷ</t>
  </si>
  <si>
    <t>ｱﾝﾄﾞｳ ﾕﾐｺ</t>
  </si>
  <si>
    <t>ｼｼﾄﾞ ﾓﾓｶ</t>
  </si>
  <si>
    <t>ﾆﾅｶﾞﾜ ﾏﾕ</t>
  </si>
  <si>
    <t>ﾔﾏﾓﾄ ｼﾞｭﾈ</t>
  </si>
  <si>
    <t>ﾄﾔﾏ ｱｽｶ</t>
  </si>
  <si>
    <t>ﾅｶﾉ ﾊﾅｴ</t>
  </si>
  <si>
    <t>ﾀｶﾔﾏ ﾏﾘ</t>
  </si>
  <si>
    <t>ｲｳﾁ ﾂｷﾉ</t>
  </si>
  <si>
    <t>ｲﾄｳ ﾕｲ</t>
  </si>
  <si>
    <t>ｵｾﾞｷ ﾕｳｺ</t>
  </si>
  <si>
    <t>ｻｸﾗｲ ﾅｵ</t>
  </si>
  <si>
    <t>ﾀｼﾞﾏ ｳﾀ</t>
  </si>
  <si>
    <t>ﾅｵｲ ﾐｻｺ</t>
  </si>
  <si>
    <t>ﾆｼﾑﾗ ｱﾕﾐ</t>
  </si>
  <si>
    <t>ｽｷﾞﾔﾏ ｻﾘ</t>
  </si>
  <si>
    <t>ｻﾄｳ ﾓｴ</t>
  </si>
  <si>
    <t>ｷﾘﾔﾏ ﾅﾅｺ</t>
  </si>
  <si>
    <t>ﾔﾏｸﾞﾁ ﾊﾅ</t>
  </si>
  <si>
    <t>ﾄｲﾀﾞ ﾘﾎ</t>
  </si>
  <si>
    <t>ﾅｶｶﾞﾜ ｺﾄｴ</t>
  </si>
  <si>
    <t>ﾖﾈﾔﾏ ｻﾔｶ</t>
  </si>
  <si>
    <t>ｲﾉｳｴ ﾐｻｷ</t>
  </si>
  <si>
    <t>ｲﾜﾊｼ ｻﾕｷ</t>
  </si>
  <si>
    <t>ｵｶﾀﾞ ﾘｻ</t>
  </si>
  <si>
    <t>ﾏｽﾀﾞ ﾕｷﾅ</t>
  </si>
  <si>
    <t>ﾜﾀﾅﾍﾞ ｺﾄｺ</t>
  </si>
  <si>
    <t>ｶﾄｳ ｱﾔﾅ</t>
  </si>
  <si>
    <t>ﾀｶﾞ ﾐｺﾄ</t>
  </si>
  <si>
    <t>ｺｼﾞﾏ ｶｽﾞﾉ</t>
  </si>
  <si>
    <t>ﾃｼﾏ ﾓｴﾉ</t>
  </si>
  <si>
    <t>ｸﾘｻｷ ﾘｮｳｺ</t>
  </si>
  <si>
    <t>ﾊｷﾞﾜﾗ ﾅｵ</t>
  </si>
  <si>
    <t>ｲﾄｳ ｱｷ</t>
  </si>
  <si>
    <t>ﾔﾏﾓﾄ ﾐﾕﾅ</t>
  </si>
  <si>
    <t>ｲﾀｸﾗ ｻﾅ</t>
  </si>
  <si>
    <t>ﾓﾘ ﾉﾉｶ</t>
  </si>
  <si>
    <t>ﾆﾜ ﾘｶｺ</t>
  </si>
  <si>
    <t>ｽｽﾞｷ ｱﾔｶ</t>
  </si>
  <si>
    <t>ﾋﾗﾊﾞﾔｼ ｷｮｳｶ</t>
  </si>
  <si>
    <t>ｸﾒ ﾋﾅｺ</t>
  </si>
  <si>
    <t>ｲｲﾂﾞｶ ﾋｻﾈ</t>
  </si>
  <si>
    <t>ﾔﾏﾀﾞ ﾓﾓｺ</t>
  </si>
  <si>
    <t>ﾀｶﾉ ｼﾎ</t>
  </si>
  <si>
    <t>ﾊﾔｼ ｶﾂﾞｷ</t>
  </si>
  <si>
    <t>ｺｲｽﾞﾐ ｶｵﾘ</t>
  </si>
  <si>
    <t>ｼﾐｽﾞ ﾅﾅﾐ</t>
  </si>
  <si>
    <t>ﾐﾁｼﾀ ﾕｳｺ</t>
  </si>
  <si>
    <t>ｲﾄｳ ﾕﾒﾉ</t>
  </si>
  <si>
    <t>ｶﾜﾍﾞ ﾉｿﾞﾐ</t>
  </si>
  <si>
    <t>ﾌｸｵｶ ｶﾚﾝ</t>
  </si>
  <si>
    <t>ﾔﾏﾓﾄ ｱﾔｶ</t>
  </si>
  <si>
    <t>ｵｵﾀ ｷｮｳｶ</t>
  </si>
  <si>
    <t>ｶﾜｲ ﾘｺ</t>
  </si>
  <si>
    <t>ﾀﾅｶ ﾏｷ</t>
  </si>
  <si>
    <t>ﾀﾆｶﾜ ﾏﾕ</t>
  </si>
  <si>
    <t>ｱｵｷ ｴﾘ</t>
  </si>
  <si>
    <t>ﾀﾆｸﾞﾁ ﾌﾐｶ</t>
  </si>
  <si>
    <t>ｲｲﾀﾞ ﾕｶ</t>
  </si>
  <si>
    <t>ﾄﾐﾀ ﾘｺ</t>
  </si>
  <si>
    <t>ｶﾜｲ ﾋﾛﾉ</t>
  </si>
  <si>
    <t>ｶﾜｲ ﾅﾎ</t>
  </si>
  <si>
    <t>ﾊﾟｲ ｱﾊﾞﾆ</t>
  </si>
  <si>
    <t>ｺﾝﾄﾞｳ ｻｷﾉ</t>
  </si>
  <si>
    <t>ｺﾝﾄﾞｳ ﾕﾘ</t>
  </si>
  <si>
    <t>ｻｲﾄｳ ｼｵﾘ</t>
  </si>
  <si>
    <t>ﾔﾅｾ ﾏﾕｶ</t>
  </si>
  <si>
    <t>ﾐﾔｷﾞ ｱﾐ</t>
  </si>
  <si>
    <t>ｸﾛｶﾜ ﾓﾓｶ</t>
  </si>
  <si>
    <t>ｼﾜ ﾏｽﾐ</t>
  </si>
  <si>
    <t>４</t>
  </si>
  <si>
    <t>池田　周樹</t>
  </si>
  <si>
    <t>ｲｹﾀﾞ ｼｭｳｷ</t>
  </si>
  <si>
    <t>中西　壮登</t>
  </si>
  <si>
    <t>ﾅｶﾆｼ ﾏｻﾄ</t>
  </si>
  <si>
    <t>中西　和也</t>
  </si>
  <si>
    <t>ﾅｶﾆｼ ｶｽﾞﾔ</t>
  </si>
  <si>
    <t>片山　雄登</t>
  </si>
  <si>
    <t>ｶﾀﾔﾏ ﾕｳﾄ</t>
  </si>
  <si>
    <t>小澤　亮人</t>
  </si>
  <si>
    <t>ｺｻﾞﾜ ﾘｮｳﾄ</t>
  </si>
  <si>
    <t>中山　雄大</t>
  </si>
  <si>
    <t>ﾅｶﾔﾏ ﾕｳﾀ</t>
  </si>
  <si>
    <t>伊藤　大智</t>
  </si>
  <si>
    <t>ｲﾄｳ ﾀﾞｲﾁ</t>
  </si>
  <si>
    <t>石丸　雄一</t>
  </si>
  <si>
    <t>ｲｼﾏﾙ ﾕｳｲﾁ</t>
  </si>
  <si>
    <t>永戸　悠太郎</t>
  </si>
  <si>
    <t>ﾅｶﾞﾄ ﾕｳﾀﾛｳ</t>
  </si>
  <si>
    <t>石松　凛平</t>
  </si>
  <si>
    <t>ｲｼﾏﾂ ﾘﾝﾍﾟｲ</t>
  </si>
  <si>
    <t>澤村　健斗</t>
  </si>
  <si>
    <t>ｻﾜﾑﾗ ｹﾝﾄ</t>
  </si>
  <si>
    <t>竹村　颯真</t>
  </si>
  <si>
    <t>ﾀｹﾑﾗ ｿｳﾏ</t>
  </si>
  <si>
    <t>栗田　航希</t>
  </si>
  <si>
    <t>ｸﾘﾀ ｺｳｷ</t>
  </si>
  <si>
    <t>迫　尚登</t>
  </si>
  <si>
    <t>ｻｺ ﾅｵﾄ</t>
  </si>
  <si>
    <t>功刀　啓太郎</t>
  </si>
  <si>
    <t>ｸﾇｷﾞ ｹｲﾀﾛｳ</t>
  </si>
  <si>
    <t>長屋　暁大</t>
  </si>
  <si>
    <t>ﾅｶﾞﾔ ｱｷﾋﾛ</t>
  </si>
  <si>
    <t>吉川　千尋</t>
  </si>
  <si>
    <t>ﾖｼｶﾜ ﾁﾋﾛ</t>
  </si>
  <si>
    <t>杉山　善紀</t>
  </si>
  <si>
    <t>ｽｷﾞﾔﾏ ﾖｼｷ</t>
  </si>
  <si>
    <t>菊池　昌太郎</t>
  </si>
  <si>
    <t>ｷｸﾁ ｼｮｳﾀﾛｳ</t>
  </si>
  <si>
    <t>田畑　論太郎</t>
  </si>
  <si>
    <t>ﾀﾊﾞﾀ ﾘﾝﾀﾛｳ</t>
  </si>
  <si>
    <t>鈴木　麻央</t>
  </si>
  <si>
    <t>ｽｽﾞｷ ﾏｵ</t>
  </si>
  <si>
    <t>宗像　裕作</t>
  </si>
  <si>
    <t>ﾑﾅｶﾀ ﾕｳｻｸ</t>
  </si>
  <si>
    <t>澤本　拓真</t>
  </si>
  <si>
    <t>ｻﾜﾓﾄ ﾀｸﾏ</t>
  </si>
  <si>
    <t>西郷　慶亮</t>
  </si>
  <si>
    <t>ｻｲｺﾞｳ ｹｲｽｹ</t>
  </si>
  <si>
    <t>平野　和弥</t>
  </si>
  <si>
    <t>ﾋﾗﾉ ｶｽﾞﾔ</t>
  </si>
  <si>
    <t>松村　祐志</t>
  </si>
  <si>
    <t>ﾏﾂﾑﾗ ﾕｳｼ</t>
  </si>
  <si>
    <t>千野　雅人</t>
  </si>
  <si>
    <t>ﾁﾉ ﾏｻﾄ</t>
  </si>
  <si>
    <t>山本　卓矢</t>
  </si>
  <si>
    <t>ﾔﾏﾓﾄ ﾀｸﾔ</t>
  </si>
  <si>
    <t>100001500</t>
  </si>
  <si>
    <t>100001501</t>
  </si>
  <si>
    <t>100001502</t>
  </si>
  <si>
    <t>100001503</t>
  </si>
  <si>
    <t>100001504</t>
  </si>
  <si>
    <t>100001505</t>
  </si>
  <si>
    <t>100001506</t>
  </si>
  <si>
    <t>100001507</t>
  </si>
  <si>
    <t>100001508</t>
  </si>
  <si>
    <t>100001509</t>
  </si>
  <si>
    <t>100001510</t>
  </si>
  <si>
    <t>100001511</t>
  </si>
  <si>
    <t>100001512</t>
  </si>
  <si>
    <t>100001513</t>
  </si>
  <si>
    <t>100001514</t>
  </si>
  <si>
    <t>100001515</t>
  </si>
  <si>
    <t>100001516</t>
  </si>
  <si>
    <t>100001517</t>
  </si>
  <si>
    <t>100001518</t>
  </si>
  <si>
    <t>100001519</t>
  </si>
  <si>
    <t>100001520</t>
  </si>
  <si>
    <t>100001521</t>
  </si>
  <si>
    <t>100001522</t>
  </si>
  <si>
    <t>100001523</t>
  </si>
  <si>
    <t>100001524</t>
  </si>
  <si>
    <t>100001525</t>
  </si>
  <si>
    <t>100001526</t>
  </si>
  <si>
    <t>100001527</t>
  </si>
  <si>
    <t>100001528</t>
  </si>
  <si>
    <t>100001529</t>
  </si>
  <si>
    <t>100001530</t>
  </si>
  <si>
    <t>100001531</t>
  </si>
  <si>
    <t>100001532</t>
  </si>
  <si>
    <t>100001533</t>
  </si>
  <si>
    <t>100001534</t>
  </si>
  <si>
    <t>100001535</t>
  </si>
  <si>
    <t>100001536</t>
  </si>
  <si>
    <t>100001537</t>
  </si>
  <si>
    <t>100001538</t>
  </si>
  <si>
    <t>100001539</t>
  </si>
  <si>
    <t>100001540</t>
  </si>
  <si>
    <t>100001541</t>
  </si>
  <si>
    <t>100001542</t>
  </si>
  <si>
    <t>100001543</t>
  </si>
  <si>
    <t>100001544</t>
  </si>
  <si>
    <t>100001545</t>
  </si>
  <si>
    <t>100001546</t>
  </si>
  <si>
    <t>100001547</t>
  </si>
  <si>
    <t>100001548</t>
  </si>
  <si>
    <t>100001549</t>
  </si>
  <si>
    <t>100001550</t>
  </si>
  <si>
    <t>100001551</t>
  </si>
  <si>
    <t>100001552</t>
  </si>
  <si>
    <t>100001553</t>
  </si>
  <si>
    <t>100001554</t>
  </si>
  <si>
    <t>100001555</t>
  </si>
  <si>
    <t>100001556</t>
  </si>
  <si>
    <t>100001557</t>
  </si>
  <si>
    <t>100001558</t>
  </si>
  <si>
    <t>100001559</t>
  </si>
  <si>
    <t>100001560</t>
  </si>
  <si>
    <t>100001561</t>
  </si>
  <si>
    <t>100001562</t>
  </si>
  <si>
    <t>100001563</t>
  </si>
  <si>
    <t>100001564</t>
  </si>
  <si>
    <t>100001565</t>
  </si>
  <si>
    <t>100001566</t>
  </si>
  <si>
    <t>100001567</t>
  </si>
  <si>
    <t>100001568</t>
  </si>
  <si>
    <t>100001569</t>
  </si>
  <si>
    <t>100001570</t>
  </si>
  <si>
    <t>100001571</t>
  </si>
  <si>
    <t>100001572</t>
  </si>
  <si>
    <t>100001573</t>
  </si>
  <si>
    <t>100001574</t>
  </si>
  <si>
    <t>100001575</t>
  </si>
  <si>
    <t>100001576</t>
  </si>
  <si>
    <t>100001577</t>
  </si>
  <si>
    <t>100001578</t>
  </si>
  <si>
    <t>100001579</t>
  </si>
  <si>
    <t>100001580</t>
  </si>
  <si>
    <t>100001581</t>
  </si>
  <si>
    <t>100001582</t>
  </si>
  <si>
    <t>100001583</t>
  </si>
  <si>
    <t>100001584</t>
  </si>
  <si>
    <t>100001585</t>
  </si>
  <si>
    <t>100001586</t>
  </si>
  <si>
    <t>100001587</t>
  </si>
  <si>
    <t>100001588</t>
  </si>
  <si>
    <t>100001589</t>
  </si>
  <si>
    <t>100001590</t>
  </si>
  <si>
    <t>100001591</t>
  </si>
  <si>
    <t>100001592</t>
  </si>
  <si>
    <t>100001593</t>
  </si>
  <si>
    <t>100001594</t>
  </si>
  <si>
    <t>100001595</t>
  </si>
  <si>
    <t>100001596</t>
  </si>
  <si>
    <t>100001597</t>
  </si>
  <si>
    <t>100001598</t>
  </si>
  <si>
    <t>100001599</t>
  </si>
  <si>
    <t>100001600</t>
  </si>
  <si>
    <t>100001601</t>
  </si>
  <si>
    <t>100001602</t>
  </si>
  <si>
    <t>100001603</t>
  </si>
  <si>
    <t>100001604</t>
  </si>
  <si>
    <t>100001605</t>
  </si>
  <si>
    <t>100001606</t>
  </si>
  <si>
    <t>100001607</t>
  </si>
  <si>
    <t>100001608</t>
  </si>
  <si>
    <t>100001609</t>
  </si>
  <si>
    <t>100001610</t>
  </si>
  <si>
    <t>100001611</t>
  </si>
  <si>
    <t>100001612</t>
  </si>
  <si>
    <t>100001613</t>
  </si>
  <si>
    <t>100001614</t>
  </si>
  <si>
    <t>100001615</t>
  </si>
  <si>
    <t>100001616</t>
  </si>
  <si>
    <t>100001617</t>
  </si>
  <si>
    <t>100001618</t>
  </si>
  <si>
    <t>100001619</t>
  </si>
  <si>
    <t>100001620</t>
  </si>
  <si>
    <t>100001621</t>
  </si>
  <si>
    <t>100001622</t>
  </si>
  <si>
    <t>100001623</t>
  </si>
  <si>
    <t>100001624</t>
  </si>
  <si>
    <t>100001625</t>
  </si>
  <si>
    <t>100001626</t>
  </si>
  <si>
    <t>100001627</t>
  </si>
  <si>
    <t>100001628</t>
  </si>
  <si>
    <t>100001629</t>
  </si>
  <si>
    <t>100001630</t>
  </si>
  <si>
    <t>100001631</t>
  </si>
  <si>
    <t>100001632</t>
  </si>
  <si>
    <t>100001633</t>
  </si>
  <si>
    <t>100001634</t>
  </si>
  <si>
    <t>100001635</t>
  </si>
  <si>
    <t>100001636</t>
  </si>
  <si>
    <t>100001637</t>
  </si>
  <si>
    <t>100001638</t>
  </si>
  <si>
    <t>100001639</t>
  </si>
  <si>
    <t>100001640</t>
  </si>
  <si>
    <t>100001641</t>
  </si>
  <si>
    <t>100001642</t>
  </si>
  <si>
    <t>100001643</t>
  </si>
  <si>
    <t>100001644</t>
  </si>
  <si>
    <t>100001645</t>
  </si>
  <si>
    <t>100001646</t>
  </si>
  <si>
    <t>100001647</t>
  </si>
  <si>
    <t>100001648</t>
  </si>
  <si>
    <t>100001649</t>
  </si>
  <si>
    <t>100001650</t>
  </si>
  <si>
    <t>100001651</t>
  </si>
  <si>
    <t>100001652</t>
  </si>
  <si>
    <t>100001653</t>
  </si>
  <si>
    <t>100001654</t>
  </si>
  <si>
    <t>100001655</t>
  </si>
  <si>
    <t>100001656</t>
  </si>
  <si>
    <t>100001657</t>
  </si>
  <si>
    <t>100001658</t>
  </si>
  <si>
    <t>100001659</t>
  </si>
  <si>
    <t>100001660</t>
  </si>
  <si>
    <t>100001661</t>
  </si>
  <si>
    <t>100001662</t>
  </si>
  <si>
    <t>100001663</t>
  </si>
  <si>
    <t>100001664</t>
  </si>
  <si>
    <t>100001665</t>
  </si>
  <si>
    <t>100001666</t>
  </si>
  <si>
    <t>100001667</t>
  </si>
  <si>
    <t>100001668</t>
  </si>
  <si>
    <t>100001669</t>
  </si>
  <si>
    <t>100001670</t>
  </si>
  <si>
    <t>100001671</t>
  </si>
  <si>
    <t>100001672</t>
  </si>
  <si>
    <t>100001673</t>
  </si>
  <si>
    <t>100001674</t>
  </si>
  <si>
    <t>100001675</t>
  </si>
  <si>
    <t>100001676</t>
  </si>
  <si>
    <t>100001677</t>
  </si>
  <si>
    <t>100001678</t>
  </si>
  <si>
    <t>100001679</t>
  </si>
  <si>
    <t>100001680</t>
  </si>
  <si>
    <t>100001681</t>
  </si>
  <si>
    <t>100001682</t>
  </si>
  <si>
    <t>100001683</t>
  </si>
  <si>
    <t>100001684</t>
  </si>
  <si>
    <t>100001685</t>
  </si>
  <si>
    <t>100001686</t>
  </si>
  <si>
    <t>100001687</t>
  </si>
  <si>
    <t>佐伯　穂乃香</t>
  </si>
  <si>
    <t>ｻｴｷ ﾎﾉｶ</t>
  </si>
  <si>
    <t>木俣　穂香</t>
  </si>
  <si>
    <t>ｷﾏﾀ ﾎﾉｶ</t>
  </si>
  <si>
    <t>九谷　葉月</t>
  </si>
  <si>
    <t>ｸﾀﾆ ﾊﾂﾞｷ</t>
  </si>
  <si>
    <t>市川　くるみ</t>
  </si>
  <si>
    <t>ｲﾁｶﾜ ｸﾙﾐ</t>
  </si>
  <si>
    <t>坂本　唯</t>
  </si>
  <si>
    <t>ｻｶﾓﾄ ﾕｲ</t>
  </si>
  <si>
    <t>相澤　蘭</t>
  </si>
  <si>
    <t>ｱｲｻﾞﾜ ﾗﾝ</t>
  </si>
  <si>
    <t>池谷　菜摘</t>
  </si>
  <si>
    <t>ｲｹﾔ ﾅﾂﾐ</t>
  </si>
  <si>
    <t>芝田　凪紗</t>
  </si>
  <si>
    <t>ｼﾊﾞﾀ ﾅｷﾞｻ</t>
  </si>
  <si>
    <t>清水　悠佑</t>
  </si>
  <si>
    <t>ｼﾐｽﾞ ﾕｳｽｹ</t>
  </si>
  <si>
    <t>野間　悠磨</t>
  </si>
  <si>
    <t>ﾉﾏ ﾕｳﾏ</t>
  </si>
  <si>
    <t>矢野　巧巳</t>
  </si>
  <si>
    <t>ﾔﾉ ﾀｸﾐ</t>
  </si>
  <si>
    <t>原田　詩苑</t>
  </si>
  <si>
    <t>ﾊﾗﾀﾞ ｼｵﾝ</t>
  </si>
  <si>
    <t>井桜　佑斗</t>
  </si>
  <si>
    <t>ｲｻﾞｸﾗ ﾕｳﾄ</t>
  </si>
  <si>
    <t>門谷　颯星</t>
  </si>
  <si>
    <t>ｶﾄﾞﾀﾞﾆ ﾊﾔｾ</t>
  </si>
  <si>
    <t>佐々木　啓人</t>
  </si>
  <si>
    <t>ｻｻｷ ﾋﾛﾄ</t>
  </si>
  <si>
    <t>鈴木　拓斗</t>
  </si>
  <si>
    <t>ｽｽﾞｷ ﾀｸﾄ</t>
  </si>
  <si>
    <t>千葉　正紀</t>
  </si>
  <si>
    <t>ﾁﾊﾞ ﾏｻｷ</t>
  </si>
  <si>
    <t>林　泉樹</t>
  </si>
  <si>
    <t>ﾊﾔｼ ﾐｽﾞｷ</t>
  </si>
  <si>
    <t>小林　雅輝</t>
  </si>
  <si>
    <t>ｺﾊﾞﾔｼ ﾏｻｷ</t>
  </si>
  <si>
    <t>原田　一輝</t>
  </si>
  <si>
    <t>ﾊﾗﾀﾞ ｶｽﾞｷ</t>
  </si>
  <si>
    <t>小長井　康晃</t>
  </si>
  <si>
    <t>ｺﾅｶﾞｲ ﾔｽｱｷ</t>
  </si>
  <si>
    <t>船橋　健汰</t>
  </si>
  <si>
    <t>ﾌﾅﾊｼ ｹﾝﾀ</t>
  </si>
  <si>
    <t>兵藤　亘</t>
  </si>
  <si>
    <t>ﾋｮｳﾄﾞｳ ﾜﾀﾙ</t>
  </si>
  <si>
    <t>昔農　雄大</t>
  </si>
  <si>
    <t>ｾｷﾉｳ ﾕｳﾀﾞｲ</t>
  </si>
  <si>
    <t>安部　遥香</t>
  </si>
  <si>
    <t>ｱﾍﾞ ﾊﾙｶ</t>
  </si>
  <si>
    <t>太田　千夏</t>
  </si>
  <si>
    <t>ｵｵﾀ ﾁﾅﾂ</t>
  </si>
  <si>
    <t>三浦　紗瑛</t>
  </si>
  <si>
    <t>ﾐｳﾗ ｻｴ</t>
  </si>
  <si>
    <t>藤田　ゆうか</t>
  </si>
  <si>
    <t>ﾌｼﾞﾀ ﾕｳｶ</t>
  </si>
  <si>
    <t>宮川　祥子</t>
  </si>
  <si>
    <t>ﾐﾔｶﾞﾜ ｼｮｳｺ</t>
  </si>
  <si>
    <t>名古屋女子大学</t>
  </si>
  <si>
    <t>河合　菜穂</t>
  </si>
  <si>
    <t>パイ アバニ</t>
  </si>
  <si>
    <t>近藤 紗公乃</t>
  </si>
  <si>
    <t>近藤　由理</t>
  </si>
  <si>
    <t>柳瀬　麻優香</t>
  </si>
  <si>
    <t>須田　遥日</t>
  </si>
  <si>
    <t>福岡　花恋</t>
  </si>
  <si>
    <t>南　芽留萌</t>
  </si>
  <si>
    <t>斉藤　栞</t>
  </si>
  <si>
    <t>チーム出場料</t>
    <rPh sb="3" eb="6">
      <t>シュツジョウリョウ</t>
    </rPh>
    <phoneticPr fontId="1"/>
  </si>
  <si>
    <t>エントリー内容に申し違いがないことを確認しました。申し違いはございません。</t>
    <rPh sb="5" eb="7">
      <t>ナイヨウ</t>
    </rPh>
    <rPh sb="8" eb="9">
      <t>モウ</t>
    </rPh>
    <rPh sb="10" eb="11">
      <t>チガ</t>
    </rPh>
    <rPh sb="18" eb="20">
      <t>カクニン</t>
    </rPh>
    <rPh sb="25" eb="26">
      <t>モウ</t>
    </rPh>
    <rPh sb="27" eb="28">
      <t>チガ</t>
    </rPh>
    <phoneticPr fontId="1"/>
  </si>
  <si>
    <t>印</t>
    <rPh sb="0" eb="1">
      <t>イン</t>
    </rPh>
    <phoneticPr fontId="1"/>
  </si>
  <si>
    <t>申込責任者</t>
    <rPh sb="0" eb="1">
      <t>モウ</t>
    </rPh>
    <rPh sb="1" eb="2">
      <t>コ</t>
    </rPh>
    <rPh sb="2" eb="5">
      <t>セキニンシャ</t>
    </rPh>
    <phoneticPr fontId="1"/>
  </si>
  <si>
    <r>
      <rPr>
        <sz val="8"/>
        <color indexed="8"/>
        <rFont val="ＭＳ ゴシック"/>
        <family val="3"/>
        <charset val="128"/>
      </rPr>
      <t>フリガナ</t>
    </r>
    <r>
      <rPr>
        <sz val="11"/>
        <color theme="1"/>
        <rFont val="ＭＳ ゴシック"/>
        <family val="3"/>
        <charset val="128"/>
      </rPr>
      <t xml:space="preserve">
名前</t>
    </r>
    <rPh sb="5" eb="7">
      <t>ナマエ</t>
    </rPh>
    <phoneticPr fontId="2"/>
  </si>
  <si>
    <t>領収書発行に関する備考：</t>
    <rPh sb="0" eb="3">
      <t>リョウシュウショ</t>
    </rPh>
    <rPh sb="3" eb="5">
      <t>ハッコウ</t>
    </rPh>
    <rPh sb="6" eb="7">
      <t>カン</t>
    </rPh>
    <rPh sb="9" eb="11">
      <t>ビコウ</t>
    </rPh>
    <phoneticPr fontId="1"/>
  </si>
  <si>
    <t>基本情報登録（このシート）</t>
    <rPh sb="0" eb="2">
      <t>キホン</t>
    </rPh>
    <rPh sb="2" eb="4">
      <t>ジョウホウ</t>
    </rPh>
    <rPh sb="4" eb="6">
      <t>トウロク</t>
    </rPh>
    <phoneticPr fontId="1"/>
  </si>
  <si>
    <t>S3</t>
    <phoneticPr fontId="1"/>
  </si>
  <si>
    <t>坂本　悠</t>
  </si>
  <si>
    <t>ｻｶﾓﾄ ﾕｳ</t>
  </si>
  <si>
    <t>角野　翼</t>
  </si>
  <si>
    <t>ｶｸﾉ ﾂﾊﾞｻ</t>
  </si>
  <si>
    <t>門野　敬介</t>
  </si>
  <si>
    <t>ｶﾄﾞﾉ ｹｲｽｹ</t>
  </si>
  <si>
    <t>服部　奨世</t>
  </si>
  <si>
    <t>ﾊｯﾄﾘ ｼｮｳｾｲ</t>
  </si>
  <si>
    <t>橋本　雄輔</t>
  </si>
  <si>
    <t>ﾊｼﾓﾄ ﾕｳｽｹ</t>
  </si>
  <si>
    <t>大谷　大介</t>
  </si>
  <si>
    <t>ｵｵﾀﾆ ﾀﾞｲｽｹ</t>
  </si>
  <si>
    <t>西埜　拓海</t>
  </si>
  <si>
    <t>ﾆｼﾉ ﾀｸﾐ</t>
  </si>
  <si>
    <t>小塚　智貴</t>
  </si>
  <si>
    <t>ｺﾂﾞｶ ﾄﾓｷ</t>
  </si>
  <si>
    <t>小林　良樹</t>
  </si>
  <si>
    <t>ｺﾊﾞﾔｼ ﾘｮｳｷ</t>
  </si>
  <si>
    <t>藤田　元博</t>
  </si>
  <si>
    <t>ﾌｼﾞﾀ ﾓﾄﾋﾛ</t>
  </si>
  <si>
    <t>福本　慎吾</t>
  </si>
  <si>
    <t>ﾌｸﾓﾄ ｼﾝｺﾞ</t>
  </si>
  <si>
    <t>水漉　菜穂子</t>
  </si>
  <si>
    <t>ﾐｽﾞｺｼ ﾅﾎｺ</t>
  </si>
  <si>
    <t>金城学院大学</t>
    <phoneticPr fontId="1"/>
  </si>
  <si>
    <t xml:space="preserve">      －</t>
    <phoneticPr fontId="2"/>
  </si>
  <si>
    <t>個人種目料</t>
    <rPh sb="0" eb="2">
      <t>コジン</t>
    </rPh>
    <rPh sb="2" eb="4">
      <t>シュモク</t>
    </rPh>
    <rPh sb="4" eb="5">
      <t>リョウ</t>
    </rPh>
    <phoneticPr fontId="1"/>
  </si>
  <si>
    <t>東海学生陸上競技連盟　黒須　雅弘</t>
    <rPh sb="0" eb="2">
      <t>トウカイ</t>
    </rPh>
    <rPh sb="2" eb="4">
      <t>ガクセイ</t>
    </rPh>
    <rPh sb="4" eb="6">
      <t>リクジョウ</t>
    </rPh>
    <rPh sb="6" eb="8">
      <t>キョウギ</t>
    </rPh>
    <rPh sb="8" eb="10">
      <t>レンメイ</t>
    </rPh>
    <rPh sb="11" eb="13">
      <t>クロス</t>
    </rPh>
    <rPh sb="14" eb="15">
      <t>マサ</t>
    </rPh>
    <rPh sb="15" eb="16">
      <t>ヒロ</t>
    </rPh>
    <phoneticPr fontId="1"/>
  </si>
  <si>
    <t>様式Ⅱ（男子）</t>
    <rPh sb="0" eb="2">
      <t>ヨウシキ</t>
    </rPh>
    <rPh sb="4" eb="6">
      <t>ダンシ</t>
    </rPh>
    <phoneticPr fontId="1"/>
  </si>
  <si>
    <t>様式Ⅱ（女子）</t>
    <rPh sb="0" eb="2">
      <t>ヨウシキ</t>
    </rPh>
    <rPh sb="4" eb="6">
      <t>ジョシ</t>
    </rPh>
    <phoneticPr fontId="1"/>
  </si>
  <si>
    <t>様式Ⅲ　明細書（男子のみ）</t>
    <rPh sb="0" eb="2">
      <t>ヨウシキ</t>
    </rPh>
    <rPh sb="4" eb="7">
      <t>メイサイショ</t>
    </rPh>
    <rPh sb="8" eb="10">
      <t>ダンシ</t>
    </rPh>
    <phoneticPr fontId="1"/>
  </si>
  <si>
    <t>様式Ⅲ　チームエントリー（女子のみ）</t>
    <rPh sb="0" eb="2">
      <t>ヨウシキ</t>
    </rPh>
    <rPh sb="13" eb="15">
      <t>ジョシ</t>
    </rPh>
    <phoneticPr fontId="1"/>
  </si>
  <si>
    <t>全日本大学駅伝東海学連選抜チーム選考会</t>
  </si>
  <si>
    <t>【郵送物一覧】</t>
    <rPh sb="1" eb="3">
      <t>ユウソウ</t>
    </rPh>
    <rPh sb="3" eb="4">
      <t>ブツ</t>
    </rPh>
    <rPh sb="4" eb="6">
      <t>イチラン</t>
    </rPh>
    <phoneticPr fontId="1"/>
  </si>
  <si>
    <t>以下のシートを印刷して提出してください。</t>
    <rPh sb="0" eb="2">
      <t>イカ</t>
    </rPh>
    <rPh sb="7" eb="9">
      <t>インサツ</t>
    </rPh>
    <rPh sb="11" eb="13">
      <t>テイシュツ</t>
    </rPh>
    <phoneticPr fontId="1"/>
  </si>
  <si>
    <t>宛先</t>
    <rPh sb="0" eb="2">
      <t>アテサキ</t>
    </rPh>
    <phoneticPr fontId="1"/>
  </si>
  <si>
    <t>〒467-0806</t>
    <phoneticPr fontId="1"/>
  </si>
  <si>
    <t>愛知県名古屋市瑞穂区瑞穂通4-13-1</t>
    <rPh sb="0" eb="3">
      <t>アイチケン</t>
    </rPh>
    <rPh sb="3" eb="7">
      <t>ナゴヤシ</t>
    </rPh>
    <rPh sb="7" eb="10">
      <t>ミズホク</t>
    </rPh>
    <rPh sb="10" eb="13">
      <t>ミズホドオリ</t>
    </rPh>
    <phoneticPr fontId="1"/>
  </si>
  <si>
    <t>勝陽ビル301</t>
    <rPh sb="0" eb="1">
      <t>ショウ</t>
    </rPh>
    <rPh sb="1" eb="2">
      <t>ヨウ</t>
    </rPh>
    <phoneticPr fontId="1"/>
  </si>
  <si>
    <t>東海学生陸上競技連盟　駅伝選考会申込係</t>
    <rPh sb="0" eb="10">
      <t>トウカイガクセイリクジョウキョウギレンメイ</t>
    </rPh>
    <rPh sb="11" eb="13">
      <t>エキデン</t>
    </rPh>
    <rPh sb="13" eb="16">
      <t>センコウカイ</t>
    </rPh>
    <rPh sb="16" eb="18">
      <t>モウシコミ</t>
    </rPh>
    <rPh sb="18" eb="19">
      <t>カカリ</t>
    </rPh>
    <phoneticPr fontId="1"/>
  </si>
  <si>
    <t>メール送信先</t>
    <rPh sb="3" eb="5">
      <t>ソウシン</t>
    </rPh>
    <rPh sb="5" eb="6">
      <t>サキ</t>
    </rPh>
    <phoneticPr fontId="1"/>
  </si>
  <si>
    <t>tgrrkiroku@yahoo.co.jp</t>
    <phoneticPr fontId="1"/>
  </si>
  <si>
    <t>部長名</t>
    <rPh sb="0" eb="2">
      <t>ブチョウ</t>
    </rPh>
    <rPh sb="2" eb="3">
      <t>メイ</t>
    </rPh>
    <phoneticPr fontId="1"/>
  </si>
  <si>
    <t>部長名　ﾌﾘｶﾞﾅ</t>
    <rPh sb="0" eb="2">
      <t>ブチョウ</t>
    </rPh>
    <rPh sb="2" eb="3">
      <t>メイ</t>
    </rPh>
    <rPh sb="3" eb="4">
      <t>ムメイ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</si>
</sst>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quot;¥&quot;\-#,##0"/>
    <numFmt numFmtId="6" formatCode="&quot;¥&quot;#,##0;[Red]&quot;¥&quot;\-#,##0"/>
    <numFmt numFmtId="42" formatCode="_ &quot;¥&quot;* #,##0_ ;_ &quot;¥&quot;* \-#,##0_ ;_ &quot;¥&quot;* &quot;-&quot;_ ;_ @_ "/>
    <numFmt numFmtId="176" formatCode="0&quot;人&quot;"/>
    <numFmt numFmtId="177" formatCode="0&quot;チーム&quot;"/>
    <numFmt numFmtId="178" formatCode="&quot;¥&quot;#,##0_);[Red]\(&quot;¥&quot;#,##0\)"/>
    <numFmt numFmtId="179" formatCode="####"/>
    <numFmt numFmtId="180" formatCode="0_);[Red]\(0\)"/>
  </numFmts>
  <fonts count="43">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明朝"/>
      <family val="1"/>
      <charset val="128"/>
    </font>
    <font>
      <sz val="11"/>
      <color theme="1"/>
      <name val="ＭＳ ゴシック"/>
      <family val="3"/>
      <charset val="128"/>
    </font>
    <font>
      <sz val="11"/>
      <color theme="1"/>
      <name val="メイリオ"/>
      <family val="3"/>
      <charset val="128"/>
    </font>
    <font>
      <sz val="14"/>
      <color theme="1"/>
      <name val="メイリオ"/>
      <family val="3"/>
      <charset val="128"/>
    </font>
    <font>
      <sz val="10"/>
      <color theme="1"/>
      <name val="メイリオ"/>
      <family val="3"/>
      <charset val="128"/>
    </font>
    <font>
      <b/>
      <sz val="10"/>
      <color theme="1"/>
      <name val="メイリオ"/>
      <family val="3"/>
      <charset val="128"/>
    </font>
    <font>
      <sz val="10"/>
      <color theme="1"/>
      <name val="ＭＳ ゴシック"/>
      <family val="3"/>
      <charset val="128"/>
    </font>
    <font>
      <sz val="11"/>
      <name val="ＭＳ Ｐゴシック"/>
      <family val="3"/>
      <charset val="128"/>
    </font>
    <font>
      <sz val="22"/>
      <color theme="1"/>
      <name val="メイリオ"/>
      <family val="3"/>
      <charset val="128"/>
    </font>
    <font>
      <b/>
      <sz val="16"/>
      <color theme="0"/>
      <name val="メイリオ"/>
      <family val="3"/>
      <charset val="128"/>
    </font>
    <font>
      <sz val="11"/>
      <name val="ＭＳ Ｐゴシック"/>
      <family val="2"/>
      <charset val="128"/>
      <scheme val="minor"/>
    </font>
    <font>
      <sz val="11"/>
      <name val="ＭＳ ゴシック"/>
      <family val="3"/>
      <charset val="128"/>
    </font>
    <font>
      <b/>
      <i/>
      <sz val="11"/>
      <color theme="1"/>
      <name val="メイリオ"/>
      <family val="3"/>
      <charset val="128"/>
    </font>
    <font>
      <b/>
      <sz val="11"/>
      <color theme="1"/>
      <name val="メイリオ"/>
      <family val="3"/>
      <charset val="128"/>
    </font>
    <font>
      <b/>
      <sz val="16"/>
      <color theme="1"/>
      <name val="メイリオ"/>
      <family val="3"/>
      <charset val="128"/>
    </font>
    <font>
      <sz val="26"/>
      <color theme="1"/>
      <name val="メイリオ"/>
      <family val="3"/>
      <charset val="128"/>
    </font>
    <font>
      <sz val="11"/>
      <color theme="1"/>
      <name val="ＭＳ Ｐゴシック"/>
      <family val="2"/>
      <charset val="128"/>
      <scheme val="minor"/>
    </font>
    <font>
      <sz val="10"/>
      <color rgb="FFFF0000"/>
      <name val="メイリオ"/>
      <family val="3"/>
      <charset val="128"/>
    </font>
    <font>
      <sz val="22"/>
      <color rgb="FFFF0000"/>
      <name val="メイリオ"/>
      <family val="3"/>
      <charset val="128"/>
    </font>
    <font>
      <b/>
      <sz val="10"/>
      <color rgb="FFFF0000"/>
      <name val="メイリオ"/>
      <family val="3"/>
      <charset val="128"/>
    </font>
    <font>
      <sz val="12.5"/>
      <color theme="1"/>
      <name val="メイリオ"/>
      <family val="3"/>
      <charset val="128"/>
    </font>
    <font>
      <sz val="12"/>
      <color theme="1"/>
      <name val="ＭＳ ゴシック"/>
      <family val="3"/>
      <charset val="128"/>
    </font>
    <font>
      <sz val="20"/>
      <color rgb="FF333333"/>
      <name val="ＭＳ ゴシック"/>
      <family val="3"/>
      <charset val="128"/>
    </font>
    <font>
      <sz val="20"/>
      <color theme="1"/>
      <name val="ＭＳ ゴシック"/>
      <family val="3"/>
      <charset val="128"/>
    </font>
    <font>
      <sz val="14"/>
      <color theme="1"/>
      <name val="ＭＳ ゴシック"/>
      <family val="3"/>
      <charset val="128"/>
    </font>
    <font>
      <sz val="6"/>
      <color rgb="FF333333"/>
      <name val="ＭＳ ゴシック"/>
      <family val="3"/>
      <charset val="128"/>
    </font>
    <font>
      <sz val="16"/>
      <color theme="1"/>
      <name val="ＭＳ ゴシック"/>
      <family val="3"/>
      <charset val="128"/>
    </font>
    <font>
      <sz val="13.5"/>
      <color theme="1"/>
      <name val="ＭＳ ゴシック"/>
      <family val="3"/>
      <charset val="128"/>
    </font>
    <font>
      <sz val="8"/>
      <color indexed="8"/>
      <name val="ＭＳ ゴシック"/>
      <family val="3"/>
      <charset val="128"/>
    </font>
    <font>
      <sz val="10.5"/>
      <color theme="1"/>
      <name val="ＭＳ ゴシック"/>
      <family val="3"/>
      <charset val="128"/>
    </font>
    <font>
      <sz val="13"/>
      <color theme="1"/>
      <name val="ＭＳ ゴシック"/>
      <family val="3"/>
      <charset val="128"/>
    </font>
    <font>
      <sz val="10"/>
      <color indexed="81"/>
      <name val="ＭＳ Ｐゴシック"/>
      <family val="3"/>
      <charset val="128"/>
    </font>
    <font>
      <b/>
      <sz val="10"/>
      <color indexed="81"/>
      <name val="ＭＳ Ｐゴシック"/>
      <family val="3"/>
      <charset val="128"/>
    </font>
    <font>
      <sz val="11"/>
      <color indexed="81"/>
      <name val="ＭＳ Ｐゴシック"/>
      <family val="3"/>
      <charset val="128"/>
    </font>
    <font>
      <b/>
      <sz val="11"/>
      <color indexed="81"/>
      <name val="ＭＳ Ｐゴシック"/>
      <family val="3"/>
      <charset val="128"/>
    </font>
    <font>
      <u/>
      <sz val="11"/>
      <color indexed="81"/>
      <name val="ＭＳ Ｐゴシック"/>
      <family val="3"/>
      <charset val="128"/>
    </font>
    <font>
      <sz val="14"/>
      <color theme="1"/>
      <name val="ＭＳ Ｐゴシック"/>
      <family val="2"/>
      <charset val="128"/>
      <scheme val="minor"/>
    </font>
    <font>
      <sz val="14"/>
      <color theme="0"/>
      <name val="ＭＳ ゴシック"/>
      <family val="3"/>
      <charset val="128"/>
    </font>
    <font>
      <u/>
      <sz val="11"/>
      <color theme="10"/>
      <name val="ＭＳ Ｐゴシック"/>
      <family val="2"/>
      <charset val="128"/>
      <scheme val="minor"/>
    </font>
    <font>
      <u/>
      <sz val="12"/>
      <color theme="10"/>
      <name val="ＭＳ Ｐゴシック"/>
      <family val="2"/>
      <charset val="128"/>
      <scheme val="minor"/>
    </font>
  </fonts>
  <fills count="13">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rgb="FFFF33CC"/>
        <bgColor indexed="64"/>
      </patternFill>
    </fill>
    <fill>
      <patternFill patternType="solid">
        <fgColor rgb="FFFFFF00"/>
        <bgColor indexed="64"/>
      </patternFill>
    </fill>
    <fill>
      <patternFill patternType="solid">
        <fgColor rgb="FFFFC000"/>
        <bgColor indexed="64"/>
      </patternFill>
    </fill>
    <fill>
      <patternFill patternType="solid">
        <fgColor theme="3" tint="0.59999389629810485"/>
        <bgColor indexed="64"/>
      </patternFill>
    </fill>
    <fill>
      <patternFill patternType="solid">
        <fgColor theme="9"/>
        <bgColor indexed="64"/>
      </patternFill>
    </fill>
    <fill>
      <patternFill patternType="solid">
        <fgColor theme="0" tint="-0.249977111117893"/>
        <bgColor indexed="64"/>
      </patternFill>
    </fill>
    <fill>
      <patternFill patternType="solid">
        <fgColor rgb="FFFF0000"/>
        <bgColor indexed="64"/>
      </patternFill>
    </fill>
    <fill>
      <patternFill patternType="solid">
        <fgColor rgb="FFFF3399"/>
        <bgColor indexed="64"/>
      </patternFill>
    </fill>
    <fill>
      <patternFill patternType="solid">
        <fgColor rgb="FFFF6699"/>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double">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right style="medium">
        <color indexed="64"/>
      </right>
      <top/>
      <bottom style="double">
        <color indexed="64"/>
      </bottom>
      <diagonal/>
    </border>
    <border>
      <left style="medium">
        <color indexed="64"/>
      </left>
      <right style="medium">
        <color indexed="64"/>
      </right>
      <top/>
      <bottom style="medium">
        <color indexed="64"/>
      </bottom>
      <diagonal/>
    </border>
    <border>
      <left/>
      <right style="thin">
        <color indexed="64"/>
      </right>
      <top/>
      <bottom style="double">
        <color indexed="64"/>
      </bottom>
      <diagonal/>
    </border>
    <border>
      <left/>
      <right style="thin">
        <color indexed="64"/>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double">
        <color indexed="64"/>
      </top>
      <bottom/>
      <diagonal/>
    </border>
    <border>
      <left/>
      <right style="thin">
        <color indexed="64"/>
      </right>
      <top/>
      <bottom/>
      <diagonal/>
    </border>
    <border>
      <left/>
      <right/>
      <top/>
      <bottom style="double">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top/>
      <bottom style="dash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double">
        <color indexed="64"/>
      </top>
      <bottom/>
      <diagonal/>
    </border>
    <border>
      <left style="thin">
        <color indexed="64"/>
      </left>
      <right/>
      <top style="double">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double">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s>
  <cellStyleXfs count="3">
    <xf numFmtId="0" fontId="0" fillId="0" borderId="0">
      <alignment vertical="center"/>
    </xf>
    <xf numFmtId="6" fontId="19" fillId="0" borderId="0" applyFont="0" applyFill="0" applyBorder="0" applyAlignment="0" applyProtection="0">
      <alignment vertical="center"/>
    </xf>
    <xf numFmtId="0" fontId="41" fillId="0" borderId="0" applyNumberFormat="0" applyFill="0" applyBorder="0" applyAlignment="0" applyProtection="0">
      <alignment vertical="center"/>
    </xf>
  </cellStyleXfs>
  <cellXfs count="491">
    <xf numFmtId="0" fontId="0" fillId="0" borderId="0" xfId="0">
      <alignment vertical="center"/>
    </xf>
    <xf numFmtId="0" fontId="0" fillId="3" borderId="0" xfId="0" applyFill="1">
      <alignment vertical="center"/>
    </xf>
    <xf numFmtId="0" fontId="4" fillId="3" borderId="0" xfId="0" applyFont="1" applyFill="1">
      <alignment vertical="center"/>
    </xf>
    <xf numFmtId="0" fontId="5" fillId="3" borderId="0" xfId="0" applyFont="1" applyFill="1" applyBorder="1" applyAlignment="1">
      <alignment horizontal="center" vertical="center"/>
    </xf>
    <xf numFmtId="0" fontId="5" fillId="3" borderId="0" xfId="0" applyFont="1" applyFill="1">
      <alignment vertical="center"/>
    </xf>
    <xf numFmtId="0" fontId="0" fillId="3" borderId="0" xfId="0" applyFill="1">
      <alignment vertical="center"/>
    </xf>
    <xf numFmtId="0" fontId="7" fillId="3" borderId="10" xfId="0" applyFont="1" applyFill="1" applyBorder="1" applyAlignment="1" applyProtection="1">
      <alignment horizontal="center" vertical="center"/>
      <protection hidden="1"/>
    </xf>
    <xf numFmtId="0" fontId="7" fillId="3" borderId="10" xfId="0" applyFont="1" applyFill="1" applyBorder="1" applyAlignment="1" applyProtection="1">
      <alignment horizontal="center" vertical="center"/>
      <protection locked="0"/>
    </xf>
    <xf numFmtId="0" fontId="7" fillId="3" borderId="10" xfId="0" applyFont="1" applyFill="1" applyBorder="1">
      <alignment vertical="center"/>
    </xf>
    <xf numFmtId="0" fontId="7" fillId="3" borderId="19" xfId="0" applyNumberFormat="1" applyFont="1" applyFill="1" applyBorder="1" applyProtection="1">
      <alignment vertical="center"/>
      <protection locked="0"/>
    </xf>
    <xf numFmtId="49" fontId="7" fillId="3" borderId="19" xfId="0" applyNumberFormat="1"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hidden="1"/>
    </xf>
    <xf numFmtId="0" fontId="7" fillId="3" borderId="6" xfId="0" applyFont="1" applyFill="1" applyBorder="1" applyAlignment="1" applyProtection="1">
      <alignment horizontal="center" vertical="center"/>
      <protection hidden="1"/>
    </xf>
    <xf numFmtId="0" fontId="7" fillId="3" borderId="6" xfId="0" applyFont="1" applyFill="1" applyBorder="1" applyAlignment="1" applyProtection="1">
      <alignment horizontal="center" vertical="center"/>
      <protection locked="0"/>
    </xf>
    <xf numFmtId="0" fontId="7" fillId="3" borderId="63" xfId="0" applyFont="1" applyFill="1" applyBorder="1">
      <alignment vertical="center"/>
    </xf>
    <xf numFmtId="0" fontId="7" fillId="3" borderId="63" xfId="0" applyFont="1" applyFill="1" applyBorder="1" applyAlignment="1" applyProtection="1">
      <alignment horizontal="center" vertical="center"/>
      <protection hidden="1"/>
    </xf>
    <xf numFmtId="49" fontId="7" fillId="3" borderId="4" xfId="0" applyNumberFormat="1" applyFont="1" applyFill="1" applyBorder="1" applyAlignment="1" applyProtection="1">
      <alignment horizontal="center" vertical="center"/>
      <protection locked="0"/>
    </xf>
    <xf numFmtId="0" fontId="4" fillId="0" borderId="0" xfId="0" applyFont="1">
      <alignment vertical="center"/>
    </xf>
    <xf numFmtId="49" fontId="4" fillId="0" borderId="0" xfId="0" applyNumberFormat="1" applyFont="1">
      <alignment vertical="center"/>
    </xf>
    <xf numFmtId="49" fontId="4" fillId="0" borderId="0" xfId="0" applyNumberFormat="1" applyFont="1" applyFill="1" applyBorder="1" applyAlignment="1">
      <alignment horizontal="left"/>
    </xf>
    <xf numFmtId="49" fontId="4" fillId="0" borderId="0" xfId="0" applyNumberFormat="1" applyFont="1" applyFill="1" applyBorder="1">
      <alignment vertical="center"/>
    </xf>
    <xf numFmtId="0" fontId="0" fillId="3" borderId="0" xfId="0" applyFill="1">
      <alignment vertical="center"/>
    </xf>
    <xf numFmtId="0" fontId="4" fillId="0" borderId="0" xfId="0" applyFont="1" applyFill="1" applyBorder="1">
      <alignment vertical="center"/>
    </xf>
    <xf numFmtId="49" fontId="4" fillId="0" borderId="0" xfId="0" applyNumberFormat="1" applyFont="1" applyFill="1" applyBorder="1">
      <alignment vertical="center"/>
    </xf>
    <xf numFmtId="0" fontId="9" fillId="0" borderId="0" xfId="0" applyFont="1" applyFill="1" applyBorder="1">
      <alignment vertical="center"/>
    </xf>
    <xf numFmtId="0" fontId="4" fillId="0" borderId="0" xfId="0" applyFont="1">
      <alignment vertical="center"/>
    </xf>
    <xf numFmtId="0" fontId="4" fillId="0" borderId="0" xfId="0" applyFont="1" applyFill="1" applyBorder="1" applyAlignment="1"/>
    <xf numFmtId="0" fontId="4" fillId="0" borderId="0" xfId="0" applyFont="1" applyFill="1">
      <alignment vertical="center"/>
    </xf>
    <xf numFmtId="0" fontId="4" fillId="5" borderId="15"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34" xfId="0" applyFont="1" applyFill="1" applyBorder="1" applyAlignment="1">
      <alignment horizontal="center" vertical="center"/>
    </xf>
    <xf numFmtId="0" fontId="4" fillId="0" borderId="72" xfId="0" applyFont="1" applyBorder="1" applyAlignment="1">
      <alignment horizontal="center" vertical="center"/>
    </xf>
    <xf numFmtId="0" fontId="4" fillId="0" borderId="10" xfId="0" applyFont="1" applyBorder="1" applyAlignment="1">
      <alignment horizontal="center" vertical="center"/>
    </xf>
    <xf numFmtId="0" fontId="4" fillId="0" borderId="73" xfId="0" applyFont="1" applyBorder="1" applyAlignment="1">
      <alignment horizontal="center" vertical="center"/>
    </xf>
    <xf numFmtId="49" fontId="10" fillId="0" borderId="0" xfId="0" applyNumberFormat="1" applyFont="1" applyAlignment="1">
      <alignment horizontal="left"/>
    </xf>
    <xf numFmtId="0" fontId="13" fillId="0" borderId="0" xfId="0" applyFont="1">
      <alignment vertical="center"/>
    </xf>
    <xf numFmtId="0" fontId="14" fillId="0" borderId="0" xfId="0" applyFont="1">
      <alignment vertical="center"/>
    </xf>
    <xf numFmtId="49" fontId="14" fillId="0" borderId="0" xfId="0" applyNumberFormat="1" applyFont="1">
      <alignment vertical="center"/>
    </xf>
    <xf numFmtId="49" fontId="13" fillId="0" borderId="0" xfId="0" applyNumberFormat="1" applyFont="1">
      <alignment vertical="center"/>
    </xf>
    <xf numFmtId="49" fontId="14" fillId="0" borderId="0" xfId="0" applyNumberFormat="1" applyFont="1" applyAlignment="1">
      <alignment horizontal="left"/>
    </xf>
    <xf numFmtId="49" fontId="14" fillId="0" borderId="0" xfId="0" applyNumberFormat="1" applyFont="1" applyFill="1" applyAlignment="1"/>
    <xf numFmtId="0" fontId="7" fillId="3" borderId="60" xfId="0" applyNumberFormat="1" applyFont="1" applyFill="1" applyBorder="1" applyProtection="1">
      <alignment vertical="center"/>
      <protection locked="0"/>
    </xf>
    <xf numFmtId="0" fontId="7" fillId="3" borderId="5" xfId="0" applyNumberFormat="1" applyFont="1" applyFill="1" applyBorder="1" applyProtection="1">
      <alignment vertical="center"/>
      <protection locked="0"/>
    </xf>
    <xf numFmtId="0" fontId="7" fillId="3" borderId="10" xfId="0" applyNumberFormat="1" applyFont="1" applyFill="1" applyBorder="1" applyProtection="1">
      <alignment vertical="center"/>
      <protection locked="0"/>
    </xf>
    <xf numFmtId="0" fontId="4" fillId="7" borderId="0" xfId="0" applyFont="1" applyFill="1">
      <alignment vertical="center"/>
    </xf>
    <xf numFmtId="0" fontId="7" fillId="3" borderId="3" xfId="0" applyNumberFormat="1"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7" fillId="3" borderId="12" xfId="0" applyFont="1" applyFill="1" applyBorder="1" applyAlignment="1" applyProtection="1">
      <alignment horizontal="left" vertical="center"/>
      <protection locked="0"/>
    </xf>
    <xf numFmtId="0" fontId="7" fillId="3" borderId="9" xfId="0" applyFont="1" applyFill="1" applyBorder="1" applyAlignment="1" applyProtection="1">
      <alignment horizontal="left" vertical="center"/>
      <protection locked="0"/>
    </xf>
    <xf numFmtId="0" fontId="7" fillId="3" borderId="76" xfId="0" applyFont="1" applyFill="1" applyBorder="1" applyAlignment="1" applyProtection="1">
      <alignment horizontal="left" vertical="center"/>
      <protection locked="0"/>
    </xf>
    <xf numFmtId="0" fontId="5" fillId="3" borderId="55" xfId="0" applyFont="1" applyFill="1" applyBorder="1" applyAlignment="1">
      <alignment horizontal="center" vertical="center"/>
    </xf>
    <xf numFmtId="0" fontId="5" fillId="3" borderId="75" xfId="0" applyFont="1" applyFill="1" applyBorder="1" applyAlignment="1">
      <alignment horizontal="center" vertical="center"/>
    </xf>
    <xf numFmtId="49" fontId="5" fillId="3" borderId="28" xfId="0" applyNumberFormat="1" applyFont="1" applyFill="1" applyBorder="1" applyAlignment="1" applyProtection="1">
      <alignment horizontal="center" vertical="center"/>
      <protection locked="0"/>
    </xf>
    <xf numFmtId="0" fontId="16" fillId="3" borderId="15"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34" xfId="0" applyFont="1" applyFill="1" applyBorder="1" applyAlignment="1">
      <alignment horizontal="center" vertical="center"/>
    </xf>
    <xf numFmtId="0" fontId="5" fillId="3" borderId="77" xfId="0" applyFont="1" applyFill="1" applyBorder="1" applyAlignment="1">
      <alignment horizontal="center" vertical="center"/>
    </xf>
    <xf numFmtId="0" fontId="5" fillId="3" borderId="49" xfId="0" applyFont="1" applyFill="1" applyBorder="1" applyAlignment="1" applyProtection="1">
      <alignment horizontal="center" vertical="center"/>
    </xf>
    <xf numFmtId="0" fontId="5" fillId="3" borderId="84" xfId="0" applyFont="1" applyFill="1" applyBorder="1" applyAlignment="1">
      <alignment horizontal="center" vertical="center"/>
    </xf>
    <xf numFmtId="0" fontId="0" fillId="3" borderId="0" xfId="0" applyFill="1" applyAlignment="1">
      <alignment horizontal="center" vertical="center"/>
    </xf>
    <xf numFmtId="0" fontId="5" fillId="3" borderId="0" xfId="0" applyFont="1" applyFill="1" applyAlignment="1">
      <alignment horizontal="center" vertical="center"/>
    </xf>
    <xf numFmtId="0" fontId="5" fillId="3" borderId="88" xfId="0" applyFont="1" applyFill="1" applyBorder="1">
      <alignment vertical="center"/>
    </xf>
    <xf numFmtId="0" fontId="0" fillId="3" borderId="0" xfId="0" applyFont="1" applyFill="1">
      <alignment vertical="center"/>
    </xf>
    <xf numFmtId="0" fontId="4" fillId="0" borderId="0" xfId="0" applyNumberFormat="1" applyFont="1">
      <alignment vertical="center"/>
    </xf>
    <xf numFmtId="0" fontId="15" fillId="3" borderId="0" xfId="0" applyFont="1" applyFill="1" applyAlignment="1">
      <alignment horizontal="center" vertical="center"/>
    </xf>
    <xf numFmtId="0" fontId="5" fillId="3" borderId="30" xfId="0" applyFont="1" applyFill="1" applyBorder="1" applyAlignment="1" applyProtection="1">
      <alignment horizontal="center" vertical="center"/>
    </xf>
    <xf numFmtId="0" fontId="0" fillId="3" borderId="88" xfId="0" applyFont="1" applyFill="1" applyBorder="1" applyAlignment="1">
      <alignment horizontal="center" vertical="center"/>
    </xf>
    <xf numFmtId="0" fontId="0" fillId="3" borderId="0" xfId="0" applyFont="1" applyFill="1" applyAlignment="1">
      <alignment horizontal="center" vertical="center"/>
    </xf>
    <xf numFmtId="0" fontId="8" fillId="3" borderId="51" xfId="0" applyFont="1" applyFill="1" applyBorder="1" applyAlignment="1" applyProtection="1">
      <alignment horizontal="center" vertical="center"/>
    </xf>
    <xf numFmtId="0" fontId="0" fillId="3" borderId="0" xfId="0" applyFill="1" applyProtection="1">
      <alignment vertical="center"/>
    </xf>
    <xf numFmtId="0" fontId="8" fillId="3" borderId="6" xfId="0" applyFont="1" applyFill="1" applyBorder="1" applyAlignment="1" applyProtection="1">
      <alignment horizontal="center" vertical="center"/>
    </xf>
    <xf numFmtId="0" fontId="8" fillId="3" borderId="8" xfId="0" applyFont="1" applyFill="1" applyBorder="1" applyAlignment="1" applyProtection="1">
      <alignment horizontal="center" vertical="center"/>
    </xf>
    <xf numFmtId="0" fontId="8" fillId="3" borderId="20" xfId="0" applyFont="1" applyFill="1" applyBorder="1" applyAlignment="1" applyProtection="1">
      <alignment horizontal="center" vertical="center"/>
    </xf>
    <xf numFmtId="0" fontId="8" fillId="3" borderId="0" xfId="0" applyFont="1" applyFill="1" applyProtection="1">
      <alignment vertical="center"/>
    </xf>
    <xf numFmtId="176" fontId="8" fillId="3" borderId="0" xfId="0" applyNumberFormat="1" applyFont="1" applyFill="1" applyProtection="1">
      <alignment vertical="center"/>
    </xf>
    <xf numFmtId="6" fontId="8" fillId="3" borderId="0" xfId="0" applyNumberFormat="1" applyFont="1" applyFill="1" applyProtection="1">
      <alignment vertical="center"/>
    </xf>
    <xf numFmtId="0" fontId="8" fillId="3" borderId="0" xfId="0" applyFont="1" applyFill="1" applyAlignment="1" applyProtection="1">
      <alignment horizontal="center" vertical="center"/>
    </xf>
    <xf numFmtId="0" fontId="8" fillId="3" borderId="0" xfId="0" applyFont="1" applyFill="1" applyBorder="1" applyAlignment="1" applyProtection="1">
      <alignment horizontal="left"/>
    </xf>
    <xf numFmtId="0" fontId="8" fillId="3" borderId="0" xfId="0" applyFont="1" applyFill="1" applyAlignment="1" applyProtection="1">
      <alignment horizontal="left"/>
    </xf>
    <xf numFmtId="0" fontId="8" fillId="3" borderId="0" xfId="0" applyFont="1" applyFill="1" applyAlignment="1" applyProtection="1"/>
    <xf numFmtId="0" fontId="8" fillId="3" borderId="0" xfId="0" applyFont="1" applyFill="1" applyBorder="1" applyAlignment="1" applyProtection="1">
      <alignment horizontal="center" vertical="center"/>
    </xf>
    <xf numFmtId="42" fontId="5" fillId="3" borderId="29" xfId="0" applyNumberFormat="1" applyFont="1" applyFill="1" applyBorder="1">
      <alignment vertical="center"/>
    </xf>
    <xf numFmtId="0" fontId="5" fillId="3" borderId="29" xfId="0" applyFont="1" applyFill="1" applyBorder="1" applyAlignment="1">
      <alignment horizontal="center" vertical="center"/>
    </xf>
    <xf numFmtId="176" fontId="5" fillId="3" borderId="29" xfId="0" applyNumberFormat="1" applyFont="1" applyFill="1" applyBorder="1" applyAlignment="1">
      <alignment horizontal="center" vertical="center"/>
    </xf>
    <xf numFmtId="42" fontId="5" fillId="3" borderId="50" xfId="0" applyNumberFormat="1" applyFont="1" applyFill="1" applyBorder="1" applyAlignment="1">
      <alignment horizontal="center" vertical="center"/>
    </xf>
    <xf numFmtId="0" fontId="5" fillId="3" borderId="97" xfId="0" applyFont="1" applyFill="1" applyBorder="1" applyAlignment="1">
      <alignment horizontal="center" vertical="center"/>
    </xf>
    <xf numFmtId="42" fontId="5" fillId="3" borderId="12" xfId="0" applyNumberFormat="1" applyFont="1" applyFill="1" applyBorder="1">
      <alignment vertical="center"/>
    </xf>
    <xf numFmtId="0" fontId="5" fillId="3" borderId="12" xfId="0" applyFont="1" applyFill="1" applyBorder="1" applyAlignment="1">
      <alignment horizontal="center" vertical="center"/>
    </xf>
    <xf numFmtId="177" fontId="5" fillId="3" borderId="12" xfId="0" applyNumberFormat="1" applyFont="1" applyFill="1" applyBorder="1" applyAlignment="1">
      <alignment horizontal="center" vertical="center"/>
    </xf>
    <xf numFmtId="42" fontId="5" fillId="3" borderId="35" xfId="0" applyNumberFormat="1" applyFont="1" applyFill="1" applyBorder="1" applyAlignment="1">
      <alignment horizontal="center" vertical="center"/>
    </xf>
    <xf numFmtId="0" fontId="5" fillId="3" borderId="56" xfId="0" applyFont="1" applyFill="1" applyBorder="1">
      <alignment vertical="center"/>
    </xf>
    <xf numFmtId="0" fontId="5" fillId="3" borderId="26" xfId="0" applyFont="1" applyFill="1" applyBorder="1">
      <alignment vertical="center"/>
    </xf>
    <xf numFmtId="0" fontId="5" fillId="3" borderId="26" xfId="0" applyFont="1" applyFill="1" applyBorder="1" applyAlignment="1">
      <alignment horizontal="center" vertical="center"/>
    </xf>
    <xf numFmtId="42" fontId="5" fillId="3" borderId="27" xfId="0" applyNumberFormat="1" applyFont="1" applyFill="1" applyBorder="1" applyAlignment="1">
      <alignment horizontal="center" vertical="center"/>
    </xf>
    <xf numFmtId="0" fontId="5" fillId="3" borderId="0" xfId="0" applyFont="1" applyFill="1" applyBorder="1">
      <alignment vertical="center"/>
    </xf>
    <xf numFmtId="42" fontId="5" fillId="3" borderId="0" xfId="0" applyNumberFormat="1" applyFont="1" applyFill="1" applyBorder="1" applyAlignment="1">
      <alignment horizontal="center" vertical="center"/>
    </xf>
    <xf numFmtId="42" fontId="5" fillId="3" borderId="57" xfId="0" applyNumberFormat="1" applyFont="1" applyFill="1" applyBorder="1">
      <alignment vertical="center"/>
    </xf>
    <xf numFmtId="0" fontId="5" fillId="3" borderId="57" xfId="0" applyFont="1" applyFill="1" applyBorder="1" applyAlignment="1">
      <alignment horizontal="center" vertical="center"/>
    </xf>
    <xf numFmtId="176" fontId="5" fillId="3" borderId="57" xfId="0" applyNumberFormat="1" applyFont="1" applyFill="1" applyBorder="1" applyAlignment="1">
      <alignment horizontal="center" vertical="center"/>
    </xf>
    <xf numFmtId="42" fontId="5" fillId="3" borderId="49" xfId="0" applyNumberFormat="1" applyFont="1" applyFill="1" applyBorder="1" applyAlignment="1">
      <alignment horizontal="center" vertical="center"/>
    </xf>
    <xf numFmtId="0" fontId="5" fillId="3" borderId="0" xfId="0" applyFont="1" applyFill="1" applyAlignment="1">
      <alignment horizontal="left" vertical="center"/>
    </xf>
    <xf numFmtId="0" fontId="5" fillId="3" borderId="0" xfId="0" applyFont="1" applyFill="1" applyBorder="1" applyAlignment="1">
      <alignment horizontal="center" vertical="center"/>
    </xf>
    <xf numFmtId="176" fontId="5" fillId="3" borderId="38" xfId="0" applyNumberFormat="1" applyFont="1" applyFill="1" applyBorder="1">
      <alignment vertical="center"/>
    </xf>
    <xf numFmtId="0" fontId="8" fillId="3" borderId="8" xfId="0" applyFont="1" applyFill="1" applyBorder="1" applyAlignment="1" applyProtection="1">
      <alignment horizontal="center" vertical="center"/>
    </xf>
    <xf numFmtId="0" fontId="8" fillId="3" borderId="51" xfId="0" applyFont="1" applyFill="1" applyBorder="1" applyAlignment="1" applyProtection="1">
      <alignment horizontal="center" vertical="center"/>
    </xf>
    <xf numFmtId="0" fontId="8" fillId="3" borderId="6" xfId="0" applyFont="1" applyFill="1" applyBorder="1" applyAlignment="1" applyProtection="1">
      <alignment horizontal="center" vertical="center"/>
    </xf>
    <xf numFmtId="49" fontId="14" fillId="10" borderId="0" xfId="0" applyNumberFormat="1" applyFont="1" applyFill="1" applyAlignment="1"/>
    <xf numFmtId="49" fontId="14" fillId="0" borderId="0" xfId="0" applyNumberFormat="1" applyFont="1" applyFill="1" applyAlignment="1">
      <alignment horizontal="left"/>
    </xf>
    <xf numFmtId="0" fontId="20" fillId="3" borderId="3" xfId="0" applyNumberFormat="1"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20" fillId="3" borderId="10" xfId="0" applyFont="1" applyFill="1" applyBorder="1" applyAlignment="1" applyProtection="1">
      <alignment horizontal="center" vertical="center"/>
      <protection locked="0"/>
    </xf>
    <xf numFmtId="0" fontId="20" fillId="3" borderId="6" xfId="0" applyFont="1" applyFill="1" applyBorder="1" applyAlignment="1" applyProtection="1">
      <alignment horizontal="center" vertical="center"/>
      <protection locked="0"/>
    </xf>
    <xf numFmtId="0" fontId="20" fillId="3" borderId="60" xfId="0" applyNumberFormat="1" applyFont="1" applyFill="1" applyBorder="1" applyProtection="1">
      <alignment vertical="center"/>
      <protection locked="0"/>
    </xf>
    <xf numFmtId="0" fontId="20" fillId="3" borderId="19" xfId="0" applyNumberFormat="1" applyFont="1" applyFill="1" applyBorder="1" applyProtection="1">
      <alignment vertical="center"/>
      <protection locked="0"/>
    </xf>
    <xf numFmtId="49" fontId="20" fillId="3" borderId="19" xfId="0" applyNumberFormat="1" applyFont="1" applyFill="1" applyBorder="1" applyAlignment="1" applyProtection="1">
      <alignment horizontal="center" vertical="center"/>
      <protection locked="0"/>
    </xf>
    <xf numFmtId="0" fontId="20" fillId="3" borderId="5" xfId="0" applyNumberFormat="1" applyFont="1" applyFill="1" applyBorder="1" applyProtection="1">
      <alignment vertical="center"/>
      <protection locked="0"/>
    </xf>
    <xf numFmtId="0" fontId="20" fillId="3" borderId="10" xfId="0" applyNumberFormat="1" applyFont="1" applyFill="1" applyBorder="1" applyProtection="1">
      <alignment vertical="center"/>
      <protection locked="0"/>
    </xf>
    <xf numFmtId="49" fontId="20" fillId="3" borderId="4" xfId="0" applyNumberFormat="1" applyFont="1" applyFill="1" applyBorder="1" applyAlignment="1" applyProtection="1">
      <alignment horizontal="center" vertical="center"/>
      <protection locked="0"/>
    </xf>
    <xf numFmtId="0" fontId="20" fillId="3" borderId="12" xfId="0" applyFont="1" applyFill="1" applyBorder="1" applyAlignment="1" applyProtection="1">
      <alignment horizontal="left" vertical="center"/>
      <protection locked="0"/>
    </xf>
    <xf numFmtId="0" fontId="20" fillId="3" borderId="9" xfId="0" applyFont="1" applyFill="1" applyBorder="1" applyAlignment="1" applyProtection="1">
      <alignment horizontal="left" vertical="center"/>
      <protection locked="0"/>
    </xf>
    <xf numFmtId="0" fontId="20" fillId="3" borderId="76" xfId="0" applyFont="1" applyFill="1" applyBorder="1" applyAlignment="1" applyProtection="1">
      <alignment horizontal="left" vertical="center"/>
      <protection locked="0"/>
    </xf>
    <xf numFmtId="0" fontId="4" fillId="4" borderId="0" xfId="0" applyFont="1" applyFill="1">
      <alignment vertical="center"/>
    </xf>
    <xf numFmtId="180" fontId="14" fillId="0" borderId="0" xfId="0" applyNumberFormat="1" applyFont="1" applyFill="1" applyAlignment="1">
      <alignment horizontal="right"/>
    </xf>
    <xf numFmtId="0" fontId="14" fillId="0" borderId="0" xfId="0" applyNumberFormat="1" applyFont="1" applyFill="1" applyAlignment="1">
      <alignment horizontal="right"/>
    </xf>
    <xf numFmtId="180" fontId="4" fillId="0" borderId="0" xfId="0" applyNumberFormat="1" applyFont="1" applyAlignment="1">
      <alignment horizontal="right" vertical="center"/>
    </xf>
    <xf numFmtId="0" fontId="4" fillId="0" borderId="0" xfId="0" applyNumberFormat="1" applyFont="1" applyAlignment="1">
      <alignment horizontal="right" vertical="center"/>
    </xf>
    <xf numFmtId="180" fontId="4" fillId="0" borderId="0" xfId="0" applyNumberFormat="1" applyFont="1" applyFill="1" applyBorder="1" applyAlignment="1">
      <alignment horizontal="center"/>
    </xf>
    <xf numFmtId="49" fontId="13" fillId="0" borderId="0" xfId="0" applyNumberFormat="1" applyFont="1" applyAlignment="1">
      <alignment horizontal="right"/>
    </xf>
    <xf numFmtId="49" fontId="4" fillId="0" borderId="0" xfId="0" applyNumberFormat="1" applyFont="1" applyFill="1" applyAlignment="1">
      <alignment horizontal="right"/>
    </xf>
    <xf numFmtId="49" fontId="4" fillId="0" borderId="0" xfId="0" applyNumberFormat="1" applyFont="1" applyAlignment="1">
      <alignment horizontal="right"/>
    </xf>
    <xf numFmtId="0" fontId="13" fillId="0" borderId="0" xfId="0" applyFont="1" applyAlignment="1">
      <alignment horizontal="right" vertical="center"/>
    </xf>
    <xf numFmtId="0" fontId="14" fillId="0" borderId="0" xfId="0" applyFont="1" applyAlignment="1">
      <alignment horizontal="right" vertical="center"/>
    </xf>
    <xf numFmtId="0" fontId="4" fillId="0" borderId="0" xfId="0" applyNumberFormat="1" applyFont="1" applyAlignment="1">
      <alignment horizontal="right"/>
    </xf>
    <xf numFmtId="0" fontId="4" fillId="3" borderId="0" xfId="0" applyFont="1" applyFill="1" applyAlignment="1">
      <alignment horizontal="center" vertical="center"/>
    </xf>
    <xf numFmtId="0" fontId="28" fillId="0" borderId="0" xfId="0" applyFont="1" applyAlignment="1">
      <alignment vertical="center"/>
    </xf>
    <xf numFmtId="0" fontId="4" fillId="0" borderId="0" xfId="0" applyFont="1" applyAlignment="1">
      <alignment horizontal="center" vertical="center"/>
    </xf>
    <xf numFmtId="0" fontId="24" fillId="0" borderId="0" xfId="0" applyFont="1">
      <alignment vertical="center"/>
    </xf>
    <xf numFmtId="0" fontId="29" fillId="0" borderId="0" xfId="0" applyFont="1" applyBorder="1" applyAlignment="1"/>
    <xf numFmtId="0" fontId="30" fillId="0" borderId="29" xfId="0" applyFont="1" applyBorder="1" applyAlignment="1">
      <alignment horizontal="center"/>
    </xf>
    <xf numFmtId="0" fontId="29" fillId="0" borderId="0" xfId="0" applyFont="1" applyBorder="1" applyAlignment="1" applyProtection="1">
      <alignment vertical="center" wrapText="1"/>
      <protection locked="0" hidden="1"/>
    </xf>
    <xf numFmtId="0" fontId="29" fillId="0" borderId="29" xfId="0" applyFont="1" applyBorder="1" applyAlignment="1" applyProtection="1">
      <alignment vertical="center" wrapText="1"/>
      <protection locked="0" hidden="1"/>
    </xf>
    <xf numFmtId="0" fontId="4" fillId="0" borderId="0" xfId="0" applyFont="1" applyAlignment="1">
      <alignment horizontal="right" vertical="center"/>
    </xf>
    <xf numFmtId="0" fontId="4" fillId="0" borderId="0" xfId="0" applyFont="1" applyBorder="1" applyAlignment="1">
      <alignment horizontal="center" vertical="center"/>
    </xf>
    <xf numFmtId="179" fontId="4" fillId="0" borderId="0" xfId="0" applyNumberFormat="1" applyFont="1" applyBorder="1" applyAlignment="1">
      <alignment horizontal="center" vertical="center"/>
    </xf>
    <xf numFmtId="0" fontId="4" fillId="0" borderId="0" xfId="0" applyFont="1" applyBorder="1" applyAlignment="1" applyProtection="1">
      <alignment horizontal="center"/>
      <protection locked="0" hidden="1"/>
    </xf>
    <xf numFmtId="0" fontId="32" fillId="0" borderId="0" xfId="0" applyFont="1" applyAlignment="1">
      <alignment horizontal="right" vertical="center"/>
    </xf>
    <xf numFmtId="0" fontId="32" fillId="0" borderId="0" xfId="0" applyFont="1" applyAlignment="1"/>
    <xf numFmtId="0" fontId="32" fillId="0" borderId="0" xfId="0" applyFont="1" applyAlignment="1">
      <alignment vertical="center"/>
    </xf>
    <xf numFmtId="0" fontId="4" fillId="0" borderId="0" xfId="0" applyFont="1" applyAlignment="1">
      <alignment vertical="center"/>
    </xf>
    <xf numFmtId="0" fontId="4" fillId="11" borderId="0" xfId="0" applyFont="1" applyFill="1">
      <alignment vertical="center"/>
    </xf>
    <xf numFmtId="0" fontId="4" fillId="0" borderId="0" xfId="0" applyFont="1" applyProtection="1">
      <alignment vertical="center"/>
      <protection locked="0"/>
    </xf>
    <xf numFmtId="0" fontId="4" fillId="0" borderId="0" xfId="0" applyFont="1" applyAlignment="1" applyProtection="1">
      <alignment horizontal="right" vertical="center"/>
      <protection locked="0"/>
    </xf>
    <xf numFmtId="0" fontId="4" fillId="0" borderId="29" xfId="0" applyFont="1" applyBorder="1" applyAlignment="1" applyProtection="1">
      <alignment vertical="center"/>
      <protection locked="0"/>
    </xf>
    <xf numFmtId="0" fontId="27" fillId="3" borderId="0" xfId="0" applyFont="1" applyFill="1">
      <alignment vertical="center"/>
    </xf>
    <xf numFmtId="0" fontId="24" fillId="3" borderId="0" xfId="0" applyFont="1" applyFill="1">
      <alignment vertical="center"/>
    </xf>
    <xf numFmtId="0" fontId="42" fillId="3" borderId="0" xfId="2" applyFont="1" applyFill="1">
      <alignment vertical="center"/>
    </xf>
    <xf numFmtId="0" fontId="39" fillId="5" borderId="0" xfId="0" applyFont="1" applyFill="1" applyAlignment="1">
      <alignment horizontal="center" vertical="center"/>
    </xf>
    <xf numFmtId="0" fontId="4" fillId="3" borderId="59" xfId="0" applyFont="1" applyFill="1" applyBorder="1" applyAlignment="1" applyProtection="1">
      <alignment horizontal="center" vertical="center"/>
    </xf>
    <xf numFmtId="0" fontId="4" fillId="3" borderId="38" xfId="0" applyFont="1" applyFill="1" applyBorder="1" applyAlignment="1" applyProtection="1">
      <alignment horizontal="center" vertical="center"/>
    </xf>
    <xf numFmtId="0" fontId="4" fillId="3" borderId="59" xfId="0" applyFont="1" applyFill="1" applyBorder="1" applyAlignment="1" applyProtection="1">
      <alignment horizontal="center" vertical="center"/>
      <protection locked="0"/>
    </xf>
    <xf numFmtId="0" fontId="4" fillId="3" borderId="48" xfId="0" applyFont="1" applyFill="1" applyBorder="1" applyAlignment="1" applyProtection="1">
      <alignment horizontal="center" vertical="center"/>
      <protection locked="0"/>
    </xf>
    <xf numFmtId="0" fontId="4" fillId="3" borderId="38" xfId="0" applyFont="1" applyFill="1" applyBorder="1" applyAlignment="1" applyProtection="1">
      <alignment horizontal="center" vertical="center"/>
      <protection locked="0"/>
    </xf>
    <xf numFmtId="0" fontId="5" fillId="6" borderId="17" xfId="0" applyFont="1" applyFill="1" applyBorder="1" applyAlignment="1" applyProtection="1">
      <alignment horizontal="center" vertical="center"/>
    </xf>
    <xf numFmtId="0" fontId="5" fillId="6" borderId="1" xfId="0" applyFont="1" applyFill="1" applyBorder="1" applyAlignment="1" applyProtection="1">
      <alignment horizontal="center" vertical="center"/>
    </xf>
    <xf numFmtId="0" fontId="5" fillId="6" borderId="23" xfId="0" applyFont="1" applyFill="1" applyBorder="1" applyAlignment="1" applyProtection="1">
      <alignment horizontal="center" vertical="center"/>
    </xf>
    <xf numFmtId="0" fontId="5" fillId="6" borderId="24" xfId="0" applyFont="1" applyFill="1" applyBorder="1" applyAlignment="1" applyProtection="1">
      <alignment horizontal="center" vertical="center"/>
    </xf>
    <xf numFmtId="0" fontId="5" fillId="6" borderId="13" xfId="0" applyFont="1" applyFill="1" applyBorder="1" applyAlignment="1" applyProtection="1">
      <alignment horizontal="center" vertical="center"/>
    </xf>
    <xf numFmtId="0" fontId="5" fillId="6" borderId="14" xfId="0" applyFont="1" applyFill="1" applyBorder="1" applyAlignment="1" applyProtection="1">
      <alignment horizontal="center" vertical="center"/>
    </xf>
    <xf numFmtId="0" fontId="6" fillId="6" borderId="44" xfId="0" applyFont="1" applyFill="1" applyBorder="1" applyAlignment="1" applyProtection="1">
      <alignment horizontal="center" vertical="center"/>
      <protection locked="0"/>
    </xf>
    <xf numFmtId="0" fontId="6" fillId="6" borderId="45" xfId="0" applyFont="1" applyFill="1" applyBorder="1" applyAlignment="1" applyProtection="1">
      <alignment horizontal="center" vertical="center"/>
      <protection locked="0"/>
    </xf>
    <xf numFmtId="0" fontId="6" fillId="6" borderId="46" xfId="0" applyFont="1" applyFill="1" applyBorder="1" applyAlignment="1" applyProtection="1">
      <alignment horizontal="center" vertical="center"/>
      <protection locked="0"/>
    </xf>
    <xf numFmtId="0" fontId="6" fillId="6" borderId="19" xfId="0" applyFont="1" applyFill="1" applyBorder="1" applyAlignment="1" applyProtection="1">
      <alignment horizontal="center" vertical="center"/>
      <protection locked="0"/>
    </xf>
    <xf numFmtId="0" fontId="6" fillId="6" borderId="26" xfId="0" applyFont="1" applyFill="1" applyBorder="1" applyAlignment="1" applyProtection="1">
      <alignment horizontal="center" vertical="center"/>
      <protection locked="0"/>
    </xf>
    <xf numFmtId="0" fontId="6" fillId="6" borderId="27" xfId="0" applyFont="1" applyFill="1" applyBorder="1" applyAlignment="1" applyProtection="1">
      <alignment horizontal="center" vertical="center"/>
      <protection locked="0"/>
    </xf>
    <xf numFmtId="0" fontId="6" fillId="6" borderId="61" xfId="0" applyFont="1" applyFill="1" applyBorder="1" applyAlignment="1" applyProtection="1">
      <alignment horizontal="center" vertical="center"/>
    </xf>
    <xf numFmtId="0" fontId="6" fillId="6" borderId="53" xfId="0" applyFont="1" applyFill="1" applyBorder="1" applyAlignment="1" applyProtection="1">
      <alignment horizontal="center" vertical="center"/>
    </xf>
    <xf numFmtId="0" fontId="6" fillId="6" borderId="54" xfId="0" applyFont="1" applyFill="1" applyBorder="1" applyAlignment="1" applyProtection="1">
      <alignment horizontal="center" vertical="center"/>
    </xf>
    <xf numFmtId="0" fontId="6" fillId="6" borderId="58" xfId="0" applyFont="1" applyFill="1" applyBorder="1" applyAlignment="1" applyProtection="1">
      <alignment horizontal="center" vertical="center"/>
    </xf>
    <xf numFmtId="0" fontId="6" fillId="6" borderId="29" xfId="0" applyFont="1" applyFill="1" applyBorder="1" applyAlignment="1" applyProtection="1">
      <alignment horizontal="center" vertical="center"/>
    </xf>
    <xf numFmtId="0" fontId="6" fillId="6" borderId="50" xfId="0" applyFont="1" applyFill="1" applyBorder="1" applyAlignment="1" applyProtection="1">
      <alignment horizontal="center" vertical="center"/>
    </xf>
    <xf numFmtId="0" fontId="23" fillId="3" borderId="0" xfId="0" applyFont="1" applyFill="1" applyAlignment="1">
      <alignment horizontal="center" vertical="center"/>
    </xf>
    <xf numFmtId="0" fontId="5" fillId="3" borderId="14"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5" fillId="3" borderId="1"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5" fillId="3" borderId="30" xfId="0" applyFont="1" applyFill="1" applyBorder="1" applyAlignment="1">
      <alignment horizontal="center" vertical="center"/>
    </xf>
    <xf numFmtId="0" fontId="5" fillId="3" borderId="31"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13" xfId="0" applyFont="1" applyFill="1" applyBorder="1" applyAlignment="1" applyProtection="1">
      <alignment horizontal="center" vertical="center"/>
    </xf>
    <xf numFmtId="0" fontId="5" fillId="3" borderId="14" xfId="0" applyFont="1" applyFill="1" applyBorder="1" applyAlignment="1" applyProtection="1">
      <alignment horizontal="center" vertical="center"/>
    </xf>
    <xf numFmtId="0" fontId="5" fillId="3" borderId="16" xfId="0" applyFont="1" applyFill="1" applyBorder="1" applyAlignment="1" applyProtection="1">
      <alignment horizontal="center" vertical="center"/>
    </xf>
    <xf numFmtId="0" fontId="5" fillId="3" borderId="3" xfId="0" applyFont="1" applyFill="1" applyBorder="1" applyAlignment="1" applyProtection="1">
      <alignment horizontal="center" vertical="center"/>
    </xf>
    <xf numFmtId="0" fontId="5" fillId="3" borderId="3" xfId="0" applyFont="1" applyFill="1" applyBorder="1" applyAlignment="1" applyProtection="1">
      <alignment horizontal="center" vertical="center"/>
      <protection locked="0"/>
    </xf>
    <xf numFmtId="0" fontId="5" fillId="3" borderId="23" xfId="0" applyFont="1" applyFill="1" applyBorder="1" applyAlignment="1" applyProtection="1">
      <alignment horizontal="center" vertical="center"/>
    </xf>
    <xf numFmtId="0" fontId="5" fillId="3" borderId="24" xfId="0" applyFont="1" applyFill="1" applyBorder="1" applyAlignment="1" applyProtection="1">
      <alignment horizontal="center" vertical="center"/>
    </xf>
    <xf numFmtId="0" fontId="5" fillId="3" borderId="24" xfId="0" applyFont="1" applyFill="1" applyBorder="1" applyAlignment="1" applyProtection="1">
      <alignment horizontal="center" vertical="center"/>
      <protection locked="0"/>
    </xf>
    <xf numFmtId="0" fontId="5" fillId="3" borderId="33"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0" xfId="0" applyFont="1" applyFill="1" applyBorder="1" applyAlignment="1" applyProtection="1">
      <alignment horizontal="center" vertical="center"/>
      <protection locked="0"/>
    </xf>
    <xf numFmtId="0" fontId="5" fillId="3" borderId="31" xfId="0" applyFont="1" applyFill="1" applyBorder="1" applyAlignment="1" applyProtection="1">
      <alignment horizontal="center" vertical="center"/>
      <protection locked="0"/>
    </xf>
    <xf numFmtId="0" fontId="5" fillId="3" borderId="44" xfId="0" applyFont="1" applyFill="1" applyBorder="1" applyAlignment="1" applyProtection="1">
      <alignment horizontal="left" vertical="top" wrapText="1"/>
      <protection locked="0"/>
    </xf>
    <xf numFmtId="0" fontId="5" fillId="3" borderId="45" xfId="0" applyFont="1" applyFill="1" applyBorder="1" applyAlignment="1" applyProtection="1">
      <alignment horizontal="left" vertical="top" wrapText="1"/>
      <protection locked="0"/>
    </xf>
    <xf numFmtId="0" fontId="5" fillId="3" borderId="46" xfId="0" applyFont="1" applyFill="1" applyBorder="1" applyAlignment="1" applyProtection="1">
      <alignment horizontal="left" vertical="top" wrapText="1"/>
      <protection locked="0"/>
    </xf>
    <xf numFmtId="0" fontId="5" fillId="3" borderId="28" xfId="0" applyFont="1" applyFill="1" applyBorder="1" applyAlignment="1" applyProtection="1">
      <alignment horizontal="left" vertical="top" wrapText="1"/>
      <protection locked="0"/>
    </xf>
    <xf numFmtId="0" fontId="5" fillId="3" borderId="0" xfId="0" applyFont="1" applyFill="1" applyBorder="1" applyAlignment="1" applyProtection="1">
      <alignment horizontal="left" vertical="top" wrapText="1"/>
      <protection locked="0"/>
    </xf>
    <xf numFmtId="0" fontId="5" fillId="3" borderId="25" xfId="0" applyFont="1" applyFill="1" applyBorder="1" applyAlignment="1" applyProtection="1">
      <alignment horizontal="left" vertical="top" wrapText="1"/>
      <protection locked="0"/>
    </xf>
    <xf numFmtId="0" fontId="5" fillId="3" borderId="19" xfId="0" applyFont="1" applyFill="1" applyBorder="1" applyAlignment="1" applyProtection="1">
      <alignment horizontal="left" vertical="top" wrapText="1"/>
      <protection locked="0"/>
    </xf>
    <xf numFmtId="0" fontId="5" fillId="3" borderId="26" xfId="0" applyFont="1" applyFill="1" applyBorder="1" applyAlignment="1" applyProtection="1">
      <alignment horizontal="left" vertical="top" wrapText="1"/>
      <protection locked="0"/>
    </xf>
    <xf numFmtId="0" fontId="5" fillId="3" borderId="27" xfId="0" applyFont="1" applyFill="1" applyBorder="1" applyAlignment="1" applyProtection="1">
      <alignment horizontal="left" vertical="top" wrapText="1"/>
      <protection locked="0"/>
    </xf>
    <xf numFmtId="49" fontId="5" fillId="3" borderId="1" xfId="0" applyNumberFormat="1" applyFont="1" applyFill="1" applyBorder="1" applyAlignment="1" applyProtection="1">
      <alignment horizontal="center" vertical="center"/>
      <protection locked="0"/>
    </xf>
    <xf numFmtId="49" fontId="5" fillId="3" borderId="31" xfId="0" applyNumberFormat="1" applyFont="1" applyFill="1" applyBorder="1" applyAlignment="1" applyProtection="1">
      <alignment horizontal="center" vertical="center"/>
      <protection locked="0"/>
    </xf>
    <xf numFmtId="0" fontId="7" fillId="3" borderId="13" xfId="0"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0" fontId="24" fillId="3" borderId="0" xfId="0" applyFont="1" applyFill="1" applyAlignment="1">
      <alignment horizontal="center" vertical="center"/>
    </xf>
    <xf numFmtId="0" fontId="4" fillId="3" borderId="29" xfId="0" applyFont="1" applyFill="1" applyBorder="1" applyAlignment="1">
      <alignment horizontal="center" vertical="center"/>
    </xf>
    <xf numFmtId="0" fontId="4" fillId="3" borderId="0" xfId="0" applyFont="1" applyFill="1" applyAlignment="1">
      <alignment horizontal="center" vertical="center"/>
    </xf>
    <xf numFmtId="0" fontId="40" fillId="8" borderId="0" xfId="0" applyFont="1" applyFill="1" applyAlignment="1">
      <alignment horizontal="center" vertical="center" wrapText="1"/>
    </xf>
    <xf numFmtId="0" fontId="40" fillId="2" borderId="0" xfId="0" applyFont="1" applyFill="1" applyAlignment="1">
      <alignment horizontal="center" vertical="center"/>
    </xf>
    <xf numFmtId="0" fontId="40" fillId="11" borderId="0" xfId="0" applyFont="1" applyFill="1" applyAlignment="1">
      <alignment horizontal="center" vertical="center"/>
    </xf>
    <xf numFmtId="0" fontId="40" fillId="12" borderId="0" xfId="0" applyFont="1" applyFill="1" applyAlignment="1">
      <alignment horizontal="center" vertical="center"/>
    </xf>
    <xf numFmtId="0" fontId="11" fillId="3" borderId="43" xfId="0" applyFont="1" applyFill="1" applyBorder="1" applyAlignment="1" applyProtection="1">
      <alignment horizontal="center" vertical="center"/>
      <protection locked="0"/>
    </xf>
    <xf numFmtId="0" fontId="11" fillId="3" borderId="21" xfId="0" applyFont="1" applyFill="1" applyBorder="1" applyAlignment="1" applyProtection="1">
      <alignment horizontal="center" vertical="center"/>
      <protection locked="0"/>
    </xf>
    <xf numFmtId="0" fontId="11" fillId="3" borderId="42" xfId="0" applyFont="1" applyFill="1" applyBorder="1" applyAlignment="1" applyProtection="1">
      <alignment horizontal="center" vertical="center"/>
      <protection locked="0"/>
    </xf>
    <xf numFmtId="0" fontId="7" fillId="3" borderId="11"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6" xfId="0" applyFont="1" applyFill="1" applyBorder="1" applyAlignment="1">
      <alignment horizontal="center" vertical="center"/>
    </xf>
    <xf numFmtId="49" fontId="7" fillId="3" borderId="36" xfId="0" applyNumberFormat="1" applyFont="1" applyFill="1" applyBorder="1" applyAlignment="1" applyProtection="1">
      <alignment horizontal="center" vertical="center"/>
      <protection locked="0"/>
    </xf>
    <xf numFmtId="49" fontId="7" fillId="3" borderId="47" xfId="0" applyNumberFormat="1" applyFont="1" applyFill="1" applyBorder="1" applyAlignment="1" applyProtection="1">
      <alignment horizontal="center" vertical="center"/>
      <protection locked="0"/>
    </xf>
    <xf numFmtId="49" fontId="7" fillId="3" borderId="37" xfId="0" applyNumberFormat="1" applyFont="1" applyFill="1" applyBorder="1" applyAlignment="1" applyProtection="1">
      <alignment horizontal="center" vertical="center"/>
      <protection locked="0"/>
    </xf>
    <xf numFmtId="49" fontId="7" fillId="3" borderId="62" xfId="0" applyNumberFormat="1" applyFont="1" applyFill="1" applyBorder="1" applyAlignment="1" applyProtection="1">
      <alignment horizontal="center" vertical="center"/>
      <protection locked="0"/>
    </xf>
    <xf numFmtId="49" fontId="7" fillId="3" borderId="48" xfId="0" applyNumberFormat="1" applyFont="1" applyFill="1" applyBorder="1" applyAlignment="1" applyProtection="1">
      <alignment horizontal="center" vertical="center"/>
      <protection locked="0"/>
    </xf>
    <xf numFmtId="49" fontId="7" fillId="3" borderId="38" xfId="0" applyNumberFormat="1" applyFont="1" applyFill="1" applyBorder="1" applyAlignment="1" applyProtection="1">
      <alignment horizontal="center" vertical="center"/>
      <protection locked="0"/>
    </xf>
    <xf numFmtId="49" fontId="7" fillId="3" borderId="68" xfId="0" applyNumberFormat="1" applyFont="1" applyFill="1" applyBorder="1" applyAlignment="1" applyProtection="1">
      <alignment horizontal="center" vertical="center"/>
      <protection locked="0"/>
    </xf>
    <xf numFmtId="49" fontId="7" fillId="3" borderId="69" xfId="0" applyNumberFormat="1" applyFont="1" applyFill="1" applyBorder="1" applyAlignment="1" applyProtection="1">
      <alignment horizontal="center" vertical="center"/>
      <protection locked="0"/>
    </xf>
    <xf numFmtId="49" fontId="7" fillId="3" borderId="70" xfId="0" applyNumberFormat="1"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8" fillId="3" borderId="8" xfId="0" applyFont="1" applyFill="1" applyBorder="1" applyAlignment="1" applyProtection="1">
      <alignment horizontal="center" vertical="center"/>
    </xf>
    <xf numFmtId="0" fontId="8" fillId="3" borderId="9" xfId="0" applyFont="1" applyFill="1" applyBorder="1" applyAlignment="1" applyProtection="1">
      <alignment horizontal="center" vertical="center"/>
    </xf>
    <xf numFmtId="0" fontId="8" fillId="3" borderId="18" xfId="0" applyFont="1" applyFill="1" applyBorder="1" applyAlignment="1" applyProtection="1">
      <alignment horizontal="center" vertical="center"/>
    </xf>
    <xf numFmtId="0" fontId="8" fillId="3" borderId="57" xfId="0" applyFont="1" applyFill="1" applyBorder="1" applyAlignment="1" applyProtection="1">
      <alignment horizontal="center" vertical="center"/>
    </xf>
    <xf numFmtId="0" fontId="8" fillId="3" borderId="49" xfId="0" applyFont="1" applyFill="1" applyBorder="1" applyAlignment="1" applyProtection="1">
      <alignment horizontal="center" vertical="center"/>
    </xf>
    <xf numFmtId="0" fontId="7" fillId="3" borderId="12" xfId="0" applyFont="1" applyFill="1" applyBorder="1" applyAlignment="1" applyProtection="1">
      <alignment horizontal="center" vertical="center"/>
      <protection locked="0"/>
    </xf>
    <xf numFmtId="0" fontId="7" fillId="3" borderId="9" xfId="0" applyFont="1" applyFill="1" applyBorder="1" applyAlignment="1" applyProtection="1">
      <alignment horizontal="center" vertical="center"/>
      <protection locked="0"/>
    </xf>
    <xf numFmtId="0" fontId="8" fillId="3" borderId="61" xfId="0" applyFont="1" applyFill="1" applyBorder="1" applyAlignment="1" applyProtection="1">
      <alignment horizontal="center" vertical="center"/>
    </xf>
    <xf numFmtId="0" fontId="8" fillId="3" borderId="67" xfId="0" applyFont="1" applyFill="1" applyBorder="1" applyAlignment="1" applyProtection="1">
      <alignment horizontal="center" vertical="center"/>
    </xf>
    <xf numFmtId="0" fontId="8" fillId="3" borderId="4"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7" fillId="3" borderId="8"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0" fontId="7" fillId="3" borderId="76" xfId="0" applyFont="1" applyFill="1" applyBorder="1" applyAlignment="1" applyProtection="1">
      <alignment horizontal="center" vertical="center"/>
      <protection locked="0"/>
    </xf>
    <xf numFmtId="0" fontId="8" fillId="3" borderId="51" xfId="0" applyFont="1" applyFill="1" applyBorder="1" applyAlignment="1" applyProtection="1">
      <alignment horizontal="center" vertical="center"/>
    </xf>
    <xf numFmtId="0" fontId="8" fillId="3" borderId="6" xfId="0" applyFont="1" applyFill="1" applyBorder="1" applyAlignment="1" applyProtection="1">
      <alignment horizontal="center" vertical="center"/>
    </xf>
    <xf numFmtId="0" fontId="8" fillId="3" borderId="39" xfId="0" applyFont="1" applyFill="1" applyBorder="1" applyAlignment="1" applyProtection="1">
      <alignment horizontal="center" vertical="center"/>
    </xf>
    <xf numFmtId="0" fontId="8" fillId="3" borderId="40" xfId="0" applyFont="1" applyFill="1" applyBorder="1" applyAlignment="1" applyProtection="1">
      <alignment horizontal="center" vertical="center"/>
    </xf>
    <xf numFmtId="0" fontId="8" fillId="3" borderId="41" xfId="0" applyFont="1" applyFill="1" applyBorder="1" applyAlignment="1" applyProtection="1">
      <alignment horizontal="center" vertical="center"/>
    </xf>
    <xf numFmtId="0" fontId="8" fillId="3" borderId="59" xfId="0" applyFont="1" applyFill="1" applyBorder="1" applyAlignment="1" applyProtection="1">
      <alignment horizontal="center" vertical="center"/>
    </xf>
    <xf numFmtId="0" fontId="8" fillId="3" borderId="38" xfId="0" applyFont="1" applyFill="1" applyBorder="1" applyAlignment="1" applyProtection="1">
      <alignment horizontal="center" vertical="center"/>
    </xf>
    <xf numFmtId="0" fontId="8" fillId="3" borderId="22" xfId="0" applyFont="1" applyFill="1" applyBorder="1" applyAlignment="1" applyProtection="1">
      <alignment horizontal="center" vertical="center"/>
    </xf>
    <xf numFmtId="0" fontId="12" fillId="2" borderId="0" xfId="0" applyFont="1" applyFill="1" applyAlignment="1" applyProtection="1">
      <alignment horizontal="center" vertical="center"/>
    </xf>
    <xf numFmtId="0" fontId="8" fillId="3" borderId="29" xfId="0" applyFont="1" applyFill="1" applyBorder="1" applyAlignment="1" applyProtection="1">
      <alignment horizontal="center" vertical="center"/>
    </xf>
    <xf numFmtId="0" fontId="8" fillId="3" borderId="12" xfId="0" applyFont="1" applyFill="1" applyBorder="1" applyAlignment="1" applyProtection="1">
      <alignment horizontal="center" vertical="center"/>
    </xf>
    <xf numFmtId="0" fontId="8" fillId="3" borderId="35" xfId="0" applyFont="1" applyFill="1" applyBorder="1" applyAlignment="1" applyProtection="1">
      <alignment horizontal="center" vertical="center"/>
    </xf>
    <xf numFmtId="0" fontId="8" fillId="3" borderId="43" xfId="0" applyFont="1" applyFill="1" applyBorder="1" applyAlignment="1" applyProtection="1">
      <alignment horizontal="center" vertical="center"/>
    </xf>
    <xf numFmtId="0" fontId="8" fillId="3" borderId="42" xfId="0" applyFont="1" applyFill="1" applyBorder="1" applyAlignment="1" applyProtection="1">
      <alignment horizontal="center" vertical="center"/>
    </xf>
    <xf numFmtId="176" fontId="8" fillId="3" borderId="21" xfId="0" applyNumberFormat="1" applyFont="1" applyFill="1" applyBorder="1" applyAlignment="1" applyProtection="1">
      <alignment horizontal="center" vertical="center"/>
    </xf>
    <xf numFmtId="176" fontId="8" fillId="3" borderId="65" xfId="0" applyNumberFormat="1" applyFont="1" applyFill="1" applyBorder="1" applyAlignment="1" applyProtection="1">
      <alignment horizontal="center" vertical="center"/>
    </xf>
    <xf numFmtId="0" fontId="8" fillId="3" borderId="52" xfId="0" applyFont="1" applyFill="1" applyBorder="1" applyAlignment="1" applyProtection="1">
      <alignment horizontal="center" vertical="center"/>
    </xf>
    <xf numFmtId="0" fontId="8" fillId="3" borderId="54" xfId="0" applyFont="1" applyFill="1" applyBorder="1" applyAlignment="1" applyProtection="1">
      <alignment horizontal="center" vertical="center"/>
    </xf>
    <xf numFmtId="0" fontId="8" fillId="3" borderId="71" xfId="0" applyFont="1" applyFill="1" applyBorder="1" applyAlignment="1" applyProtection="1">
      <alignment horizontal="center" vertical="center"/>
    </xf>
    <xf numFmtId="0" fontId="8" fillId="3" borderId="64" xfId="0" applyFont="1" applyFill="1" applyBorder="1" applyAlignment="1" applyProtection="1">
      <alignment horizontal="center" vertical="center"/>
    </xf>
    <xf numFmtId="5" fontId="8" fillId="3" borderId="55" xfId="0" applyNumberFormat="1" applyFont="1" applyFill="1" applyBorder="1" applyAlignment="1" applyProtection="1">
      <alignment horizontal="center" vertical="center"/>
    </xf>
    <xf numFmtId="5" fontId="8" fillId="3" borderId="25" xfId="0" applyNumberFormat="1" applyFont="1" applyFill="1" applyBorder="1" applyAlignment="1" applyProtection="1">
      <alignment horizontal="center" vertical="center"/>
    </xf>
    <xf numFmtId="5" fontId="8" fillId="3" borderId="56" xfId="0" applyNumberFormat="1" applyFont="1" applyFill="1" applyBorder="1" applyAlignment="1" applyProtection="1">
      <alignment horizontal="center" vertical="center"/>
    </xf>
    <xf numFmtId="5" fontId="8" fillId="3" borderId="27" xfId="0" applyNumberFormat="1" applyFont="1" applyFill="1" applyBorder="1" applyAlignment="1" applyProtection="1">
      <alignment horizontal="center" vertical="center"/>
    </xf>
    <xf numFmtId="0" fontId="5" fillId="3" borderId="86" xfId="0" applyFont="1" applyFill="1" applyBorder="1" applyAlignment="1" applyProtection="1">
      <alignment horizontal="center" vertical="center"/>
      <protection locked="0"/>
    </xf>
    <xf numFmtId="0" fontId="5" fillId="3" borderId="73" xfId="0" applyFont="1" applyFill="1" applyBorder="1" applyAlignment="1" applyProtection="1">
      <alignment horizontal="center" vertical="center"/>
      <protection locked="0"/>
    </xf>
    <xf numFmtId="0" fontId="5" fillId="3" borderId="52" xfId="0" applyFont="1" applyFill="1" applyBorder="1" applyAlignment="1" applyProtection="1">
      <alignment horizontal="left" vertical="top"/>
      <protection locked="0"/>
    </xf>
    <xf numFmtId="0" fontId="5" fillId="3" borderId="53" xfId="0" applyFont="1" applyFill="1" applyBorder="1" applyAlignment="1" applyProtection="1">
      <alignment horizontal="left" vertical="top"/>
      <protection locked="0"/>
    </xf>
    <xf numFmtId="0" fontId="5" fillId="3" borderId="54" xfId="0" applyFont="1" applyFill="1" applyBorder="1" applyAlignment="1" applyProtection="1">
      <alignment horizontal="left" vertical="top"/>
      <protection locked="0"/>
    </xf>
    <xf numFmtId="0" fontId="5" fillId="3" borderId="55" xfId="0" applyFont="1" applyFill="1" applyBorder="1" applyAlignment="1" applyProtection="1">
      <alignment horizontal="left" vertical="top"/>
      <protection locked="0"/>
    </xf>
    <xf numFmtId="0" fontId="5" fillId="3" borderId="0" xfId="0" applyFont="1" applyFill="1" applyBorder="1" applyAlignment="1" applyProtection="1">
      <alignment horizontal="left" vertical="top"/>
      <protection locked="0"/>
    </xf>
    <xf numFmtId="0" fontId="5" fillId="3" borderId="25" xfId="0" applyFont="1" applyFill="1" applyBorder="1" applyAlignment="1" applyProtection="1">
      <alignment horizontal="left" vertical="top"/>
      <protection locked="0"/>
    </xf>
    <xf numFmtId="0" fontId="5" fillId="3" borderId="56" xfId="0" applyFont="1" applyFill="1" applyBorder="1" applyAlignment="1" applyProtection="1">
      <alignment horizontal="left" vertical="top"/>
      <protection locked="0"/>
    </xf>
    <xf numFmtId="0" fontId="5" fillId="3" borderId="26" xfId="0" applyFont="1" applyFill="1" applyBorder="1" applyAlignment="1" applyProtection="1">
      <alignment horizontal="left" vertical="top"/>
      <protection locked="0"/>
    </xf>
    <xf numFmtId="0" fontId="5" fillId="3" borderId="27" xfId="0" applyFont="1" applyFill="1" applyBorder="1" applyAlignment="1" applyProtection="1">
      <alignment horizontal="left" vertical="top"/>
      <protection locked="0"/>
    </xf>
    <xf numFmtId="0" fontId="16" fillId="2" borderId="52" xfId="0" applyFont="1" applyFill="1" applyBorder="1" applyAlignment="1">
      <alignment horizontal="center" vertical="center"/>
    </xf>
    <xf numFmtId="0" fontId="16" fillId="2" borderId="53" xfId="0" applyFont="1" applyFill="1" applyBorder="1" applyAlignment="1">
      <alignment horizontal="center" vertical="center"/>
    </xf>
    <xf numFmtId="0" fontId="16" fillId="2" borderId="54" xfId="0" applyFont="1" applyFill="1" applyBorder="1" applyAlignment="1">
      <alignment horizontal="center" vertical="center"/>
    </xf>
    <xf numFmtId="0" fontId="16" fillId="2" borderId="56" xfId="0" applyFont="1" applyFill="1" applyBorder="1" applyAlignment="1">
      <alignment horizontal="center" vertical="center"/>
    </xf>
    <xf numFmtId="0" fontId="16" fillId="2" borderId="26" xfId="0" applyFont="1" applyFill="1" applyBorder="1" applyAlignment="1">
      <alignment horizontal="center" vertical="center"/>
    </xf>
    <xf numFmtId="0" fontId="16" fillId="2" borderId="27" xfId="0" applyFont="1" applyFill="1" applyBorder="1" applyAlignment="1">
      <alignment horizontal="center" vertical="center"/>
    </xf>
    <xf numFmtId="0" fontId="5" fillId="3" borderId="77" xfId="0" applyFont="1" applyFill="1" applyBorder="1" applyAlignment="1">
      <alignment horizontal="center" vertical="center"/>
    </xf>
    <xf numFmtId="0" fontId="5" fillId="3" borderId="78" xfId="0" applyFont="1" applyFill="1" applyBorder="1" applyAlignment="1">
      <alignment horizontal="center" vertical="center"/>
    </xf>
    <xf numFmtId="0" fontId="5" fillId="3" borderId="82" xfId="0" applyFont="1" applyFill="1" applyBorder="1" applyAlignment="1">
      <alignment horizontal="center" vertical="center"/>
    </xf>
    <xf numFmtId="0" fontId="5" fillId="3" borderId="83" xfId="0" applyFont="1" applyFill="1" applyBorder="1" applyAlignment="1">
      <alignment horizontal="center" vertical="center"/>
    </xf>
    <xf numFmtId="0" fontId="5" fillId="3" borderId="56" xfId="0" applyFont="1" applyFill="1" applyBorder="1" applyAlignment="1">
      <alignment horizontal="center" vertical="center"/>
    </xf>
    <xf numFmtId="0" fontId="5" fillId="3" borderId="79" xfId="0" applyFont="1" applyFill="1" applyBorder="1" applyAlignment="1">
      <alignment horizontal="center" vertical="center"/>
    </xf>
    <xf numFmtId="0" fontId="5" fillId="3" borderId="18" xfId="0" applyFont="1" applyFill="1" applyBorder="1" applyAlignment="1" applyProtection="1">
      <alignment horizontal="center" vertical="center"/>
    </xf>
    <xf numFmtId="0" fontId="5" fillId="3" borderId="57" xfId="0" applyFont="1" applyFill="1" applyBorder="1" applyAlignment="1" applyProtection="1">
      <alignment horizontal="center" vertical="center"/>
    </xf>
    <xf numFmtId="0" fontId="5" fillId="3" borderId="78" xfId="0" applyFont="1" applyFill="1" applyBorder="1" applyAlignment="1" applyProtection="1">
      <alignment horizontal="center" vertical="center"/>
    </xf>
    <xf numFmtId="0" fontId="5" fillId="3" borderId="44" xfId="0" applyFont="1" applyFill="1" applyBorder="1" applyAlignment="1" applyProtection="1">
      <alignment horizontal="center" vertical="center"/>
    </xf>
    <xf numFmtId="0" fontId="5" fillId="3" borderId="45" xfId="0" applyFont="1" applyFill="1" applyBorder="1" applyAlignment="1" applyProtection="1">
      <alignment horizontal="center" vertical="center"/>
    </xf>
    <xf numFmtId="0" fontId="5" fillId="3" borderId="83" xfId="0" applyFont="1" applyFill="1" applyBorder="1" applyAlignment="1" applyProtection="1">
      <alignment horizontal="center" vertical="center"/>
    </xf>
    <xf numFmtId="0" fontId="5" fillId="3" borderId="19" xfId="0" applyFont="1" applyFill="1" applyBorder="1" applyAlignment="1" applyProtection="1">
      <alignment horizontal="center" vertical="center"/>
    </xf>
    <xf numFmtId="0" fontId="5" fillId="3" borderId="26" xfId="0" applyFont="1" applyFill="1" applyBorder="1" applyAlignment="1" applyProtection="1">
      <alignment horizontal="center" vertical="center"/>
    </xf>
    <xf numFmtId="0" fontId="5" fillId="3" borderId="79" xfId="0" applyFont="1" applyFill="1" applyBorder="1" applyAlignment="1" applyProtection="1">
      <alignment horizontal="center" vertical="center"/>
    </xf>
    <xf numFmtId="0" fontId="16" fillId="3" borderId="96" xfId="0" applyFont="1" applyFill="1" applyBorder="1" applyAlignment="1">
      <alignment horizontal="center" vertical="center"/>
    </xf>
    <xf numFmtId="0" fontId="16" fillId="3" borderId="72" xfId="0" applyFont="1" applyFill="1" applyBorder="1" applyAlignment="1">
      <alignment horizontal="center" vertical="center"/>
    </xf>
    <xf numFmtId="0" fontId="5" fillId="3" borderId="87" xfId="0"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protection locked="0"/>
    </xf>
    <xf numFmtId="0" fontId="5" fillId="3" borderId="44" xfId="0" applyFont="1" applyFill="1" applyBorder="1" applyAlignment="1" applyProtection="1">
      <alignment horizontal="center" vertical="center"/>
      <protection locked="0"/>
    </xf>
    <xf numFmtId="0" fontId="5" fillId="3" borderId="83" xfId="0" applyFont="1" applyFill="1" applyBorder="1" applyAlignment="1" applyProtection="1">
      <alignment horizontal="center" vertical="center"/>
      <protection locked="0"/>
    </xf>
    <xf numFmtId="0" fontId="5" fillId="3" borderId="19" xfId="0" applyFont="1" applyFill="1" applyBorder="1" applyAlignment="1" applyProtection="1">
      <alignment horizontal="center" vertical="center"/>
      <protection locked="0"/>
    </xf>
    <xf numFmtId="0" fontId="5" fillId="3" borderId="79" xfId="0" applyFont="1" applyFill="1" applyBorder="1" applyAlignment="1" applyProtection="1">
      <alignment horizontal="center" vertical="center"/>
      <protection locked="0"/>
    </xf>
    <xf numFmtId="0" fontId="5" fillId="3" borderId="33" xfId="0" applyFont="1" applyFill="1" applyBorder="1" applyAlignment="1" applyProtection="1">
      <alignment horizontal="center" vertical="center"/>
      <protection locked="0"/>
    </xf>
    <xf numFmtId="0" fontId="5" fillId="3" borderId="58" xfId="0" applyFont="1" applyFill="1" applyBorder="1" applyAlignment="1" applyProtection="1">
      <alignment horizontal="center" vertical="center"/>
      <protection locked="0"/>
    </xf>
    <xf numFmtId="0" fontId="5" fillId="3" borderId="85" xfId="0" applyFont="1" applyFill="1" applyBorder="1" applyAlignment="1" applyProtection="1">
      <alignment horizontal="center" vertical="center"/>
      <protection locked="0"/>
    </xf>
    <xf numFmtId="0" fontId="15" fillId="3" borderId="77" xfId="0" applyFont="1" applyFill="1" applyBorder="1" applyAlignment="1">
      <alignment horizontal="center" vertical="center"/>
    </xf>
    <xf numFmtId="0" fontId="15" fillId="3" borderId="57" xfId="0" applyFont="1" applyFill="1" applyBorder="1" applyAlignment="1">
      <alignment horizontal="center" vertical="center"/>
    </xf>
    <xf numFmtId="0" fontId="15" fillId="3" borderId="49"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39" xfId="0" applyFont="1" applyFill="1" applyBorder="1" applyAlignment="1">
      <alignment horizontal="center" vertical="center"/>
    </xf>
    <xf numFmtId="0" fontId="16" fillId="3" borderId="16" xfId="0" applyFont="1" applyFill="1" applyBorder="1" applyAlignment="1">
      <alignment horizontal="center" vertical="center"/>
    </xf>
    <xf numFmtId="0" fontId="5" fillId="3" borderId="11" xfId="0" applyFont="1" applyFill="1" applyBorder="1" applyAlignment="1" applyProtection="1">
      <alignment horizontal="center" vertical="center"/>
      <protection locked="0"/>
    </xf>
    <xf numFmtId="0" fontId="5" fillId="3" borderId="95" xfId="0" applyFont="1" applyFill="1" applyBorder="1" applyAlignment="1" applyProtection="1">
      <alignment horizontal="center" vertical="center"/>
      <protection locked="0"/>
    </xf>
    <xf numFmtId="0" fontId="5" fillId="3" borderId="74" xfId="0" applyFont="1" applyFill="1" applyBorder="1" applyAlignment="1" applyProtection="1">
      <alignment horizontal="center" vertical="center"/>
      <protection locked="0"/>
    </xf>
    <xf numFmtId="0" fontId="5" fillId="3" borderId="94" xfId="0" applyFont="1" applyFill="1" applyBorder="1" applyAlignment="1" applyProtection="1">
      <alignment horizontal="center" vertical="center"/>
      <protection locked="0"/>
    </xf>
    <xf numFmtId="49" fontId="5" fillId="3" borderId="18" xfId="0" applyNumberFormat="1" applyFont="1" applyFill="1" applyBorder="1" applyAlignment="1" applyProtection="1">
      <alignment horizontal="center" vertical="center"/>
      <protection locked="0"/>
    </xf>
    <xf numFmtId="49" fontId="5" fillId="3" borderId="57" xfId="0" applyNumberFormat="1" applyFont="1" applyFill="1" applyBorder="1" applyAlignment="1" applyProtection="1">
      <alignment horizontal="center" vertical="center"/>
      <protection locked="0"/>
    </xf>
    <xf numFmtId="49" fontId="5" fillId="3" borderId="49" xfId="0" applyNumberFormat="1" applyFont="1" applyFill="1" applyBorder="1" applyAlignment="1" applyProtection="1">
      <alignment horizontal="center" vertical="center"/>
      <protection locked="0"/>
    </xf>
    <xf numFmtId="0" fontId="5" fillId="3" borderId="80" xfId="0" applyNumberFormat="1" applyFont="1" applyFill="1" applyBorder="1" applyAlignment="1" applyProtection="1">
      <alignment horizontal="center" vertical="center"/>
      <protection locked="0"/>
    </xf>
    <xf numFmtId="0" fontId="5" fillId="3" borderId="81" xfId="0" applyNumberFormat="1" applyFont="1" applyFill="1" applyBorder="1" applyAlignment="1" applyProtection="1">
      <alignment horizontal="center" vertical="center"/>
      <protection locked="0"/>
    </xf>
    <xf numFmtId="0" fontId="5" fillId="3" borderId="84" xfId="0" applyFont="1" applyFill="1" applyBorder="1" applyAlignment="1">
      <alignment horizontal="center" vertical="center"/>
    </xf>
    <xf numFmtId="0" fontId="5" fillId="3" borderId="85" xfId="0" applyFont="1" applyFill="1" applyBorder="1" applyAlignment="1">
      <alignment horizontal="center" vertical="center"/>
    </xf>
    <xf numFmtId="0" fontId="5" fillId="3" borderId="45" xfId="0" applyFont="1" applyFill="1" applyBorder="1" applyAlignment="1" applyProtection="1">
      <alignment horizontal="center" vertical="center"/>
      <protection locked="0"/>
    </xf>
    <xf numFmtId="0" fontId="5" fillId="3" borderId="46" xfId="0" applyFont="1" applyFill="1" applyBorder="1" applyAlignment="1" applyProtection="1">
      <alignment horizontal="center" vertical="center"/>
      <protection locked="0"/>
    </xf>
    <xf numFmtId="0" fontId="5" fillId="3" borderId="29" xfId="0" applyFont="1" applyFill="1" applyBorder="1" applyAlignment="1" applyProtection="1">
      <alignment horizontal="center" vertical="center"/>
      <protection locked="0"/>
    </xf>
    <xf numFmtId="0" fontId="5" fillId="3" borderId="50" xfId="0" applyFont="1" applyFill="1" applyBorder="1" applyAlignment="1" applyProtection="1">
      <alignment horizontal="center" vertical="center"/>
      <protection locked="0"/>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3" borderId="89" xfId="0" applyFont="1" applyFill="1" applyBorder="1" applyAlignment="1" applyProtection="1">
      <alignment horizontal="center" vertical="center"/>
      <protection locked="0"/>
    </xf>
    <xf numFmtId="0" fontId="5" fillId="3" borderId="90" xfId="0" applyFont="1" applyFill="1" applyBorder="1" applyAlignment="1" applyProtection="1">
      <alignment horizontal="center" vertical="center"/>
      <protection locked="0"/>
    </xf>
    <xf numFmtId="0" fontId="5" fillId="3" borderId="91" xfId="0" applyFont="1" applyFill="1" applyBorder="1" applyAlignment="1" applyProtection="1">
      <alignment horizontal="center" vertical="center"/>
      <protection locked="0"/>
    </xf>
    <xf numFmtId="0" fontId="5" fillId="3" borderId="26" xfId="0" applyFont="1" applyFill="1" applyBorder="1" applyAlignment="1" applyProtection="1">
      <alignment horizontal="center" vertical="center"/>
      <protection locked="0"/>
    </xf>
    <xf numFmtId="0" fontId="5" fillId="3" borderId="32" xfId="0" applyFont="1" applyFill="1" applyBorder="1" applyAlignment="1" applyProtection="1">
      <alignment horizontal="center" vertical="center"/>
      <protection locked="0"/>
    </xf>
    <xf numFmtId="0" fontId="16" fillId="3" borderId="17" xfId="0" applyFont="1" applyFill="1" applyBorder="1" applyAlignment="1">
      <alignment horizontal="center" vertical="center"/>
    </xf>
    <xf numFmtId="0" fontId="16" fillId="3" borderId="23" xfId="0" applyFont="1" applyFill="1" applyBorder="1" applyAlignment="1">
      <alignment horizontal="center" vertical="center"/>
    </xf>
    <xf numFmtId="0" fontId="5" fillId="3" borderId="7" xfId="0" applyFont="1" applyFill="1" applyBorder="1" applyAlignment="1" applyProtection="1">
      <alignment horizontal="center" vertical="center"/>
      <protection locked="0"/>
    </xf>
    <xf numFmtId="0" fontId="5" fillId="3" borderId="27" xfId="0" applyFont="1" applyFill="1" applyBorder="1" applyAlignment="1" applyProtection="1">
      <alignment horizontal="center" vertical="center"/>
      <protection locked="0"/>
    </xf>
    <xf numFmtId="0" fontId="17" fillId="2" borderId="0" xfId="0" applyFont="1" applyFill="1" applyAlignment="1">
      <alignment horizontal="center" vertical="center"/>
    </xf>
    <xf numFmtId="0" fontId="5" fillId="3" borderId="55" xfId="0" applyFont="1" applyFill="1" applyBorder="1" applyAlignment="1">
      <alignment horizontal="center" vertical="center"/>
    </xf>
    <xf numFmtId="0" fontId="5" fillId="3" borderId="75" xfId="0" applyFont="1" applyFill="1" applyBorder="1" applyAlignment="1">
      <alignment horizontal="center" vertical="center"/>
    </xf>
    <xf numFmtId="0" fontId="15" fillId="3" borderId="52" xfId="0" applyFont="1" applyFill="1" applyBorder="1" applyAlignment="1">
      <alignment horizontal="center" vertical="center"/>
    </xf>
    <xf numFmtId="0" fontId="15"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6" fillId="3" borderId="2" xfId="0" applyFont="1" applyFill="1" applyBorder="1" applyAlignment="1">
      <alignment horizontal="center" vertical="center"/>
    </xf>
    <xf numFmtId="49" fontId="20" fillId="3" borderId="36" xfId="0" applyNumberFormat="1" applyFont="1" applyFill="1" applyBorder="1" applyAlignment="1" applyProtection="1">
      <alignment horizontal="center" vertical="center"/>
      <protection locked="0"/>
    </xf>
    <xf numFmtId="49" fontId="20" fillId="3" borderId="47" xfId="0" applyNumberFormat="1" applyFont="1" applyFill="1" applyBorder="1" applyAlignment="1" applyProtection="1">
      <alignment horizontal="center" vertical="center"/>
      <protection locked="0"/>
    </xf>
    <xf numFmtId="49" fontId="20" fillId="3" borderId="37" xfId="0" applyNumberFormat="1" applyFont="1" applyFill="1" applyBorder="1" applyAlignment="1" applyProtection="1">
      <alignment horizontal="center" vertical="center"/>
      <protection locked="0"/>
    </xf>
    <xf numFmtId="0" fontId="21" fillId="3" borderId="43" xfId="0" applyFont="1" applyFill="1" applyBorder="1" applyAlignment="1" applyProtection="1">
      <alignment horizontal="center" vertical="center"/>
      <protection locked="0"/>
    </xf>
    <xf numFmtId="0" fontId="21" fillId="3" borderId="21" xfId="0" applyFont="1" applyFill="1" applyBorder="1" applyAlignment="1" applyProtection="1">
      <alignment horizontal="center" vertical="center"/>
      <protection locked="0"/>
    </xf>
    <xf numFmtId="0" fontId="21" fillId="3" borderId="42" xfId="0" applyFont="1" applyFill="1" applyBorder="1" applyAlignment="1" applyProtection="1">
      <alignment horizontal="center" vertical="center"/>
      <protection locked="0"/>
    </xf>
    <xf numFmtId="49" fontId="20" fillId="3" borderId="62" xfId="0" applyNumberFormat="1" applyFont="1" applyFill="1" applyBorder="1" applyAlignment="1" applyProtection="1">
      <alignment horizontal="center" vertical="center"/>
      <protection locked="0"/>
    </xf>
    <xf numFmtId="49" fontId="20" fillId="3" borderId="48" xfId="0" applyNumberFormat="1" applyFont="1" applyFill="1" applyBorder="1" applyAlignment="1" applyProtection="1">
      <alignment horizontal="center" vertical="center"/>
      <protection locked="0"/>
    </xf>
    <xf numFmtId="49" fontId="20" fillId="3" borderId="38" xfId="0" applyNumberFormat="1" applyFont="1" applyFill="1" applyBorder="1" applyAlignment="1" applyProtection="1">
      <alignment horizontal="center" vertical="center"/>
      <protection locked="0"/>
    </xf>
    <xf numFmtId="0" fontId="20" fillId="3" borderId="8" xfId="0" applyFont="1" applyFill="1" applyBorder="1" applyAlignment="1" applyProtection="1">
      <alignment horizontal="center" vertical="center"/>
      <protection locked="0"/>
    </xf>
    <xf numFmtId="0" fontId="20" fillId="3" borderId="12" xfId="0" applyFont="1" applyFill="1" applyBorder="1" applyAlignment="1" applyProtection="1">
      <alignment horizontal="center" vertical="center"/>
      <protection locked="0"/>
    </xf>
    <xf numFmtId="49" fontId="20" fillId="3" borderId="68" xfId="0" applyNumberFormat="1" applyFont="1" applyFill="1" applyBorder="1" applyAlignment="1" applyProtection="1">
      <alignment horizontal="center" vertical="center"/>
      <protection locked="0"/>
    </xf>
    <xf numFmtId="49" fontId="20" fillId="3" borderId="69" xfId="0" applyNumberFormat="1" applyFont="1" applyFill="1" applyBorder="1" applyAlignment="1" applyProtection="1">
      <alignment horizontal="center" vertical="center"/>
      <protection locked="0"/>
    </xf>
    <xf numFmtId="49" fontId="20" fillId="3" borderId="70" xfId="0" applyNumberFormat="1" applyFont="1" applyFill="1" applyBorder="1" applyAlignment="1" applyProtection="1">
      <alignment horizontal="center" vertical="center"/>
      <protection locked="0"/>
    </xf>
    <xf numFmtId="0" fontId="22" fillId="3" borderId="11" xfId="0" applyFont="1" applyFill="1" applyBorder="1" applyAlignment="1" applyProtection="1">
      <alignment horizontal="center" vertical="center"/>
      <protection locked="0"/>
    </xf>
    <xf numFmtId="0" fontId="22" fillId="3" borderId="3" xfId="0" applyFont="1" applyFill="1" applyBorder="1" applyAlignment="1" applyProtection="1">
      <alignment horizontal="center" vertical="center"/>
      <protection locked="0"/>
    </xf>
    <xf numFmtId="0" fontId="20" fillId="3" borderId="11" xfId="0" applyFont="1" applyFill="1" applyBorder="1" applyAlignment="1" applyProtection="1">
      <alignment horizontal="center" vertical="center"/>
      <protection locked="0"/>
    </xf>
    <xf numFmtId="0" fontId="20" fillId="3" borderId="3" xfId="0" applyFont="1" applyFill="1" applyBorder="1" applyAlignment="1" applyProtection="1">
      <alignment horizontal="center" vertical="center"/>
      <protection locked="0"/>
    </xf>
    <xf numFmtId="0" fontId="20" fillId="3" borderId="4" xfId="0" applyFont="1" applyFill="1" applyBorder="1" applyAlignment="1" applyProtection="1">
      <alignment horizontal="center" vertical="center"/>
      <protection locked="0"/>
    </xf>
    <xf numFmtId="0" fontId="20" fillId="3" borderId="76" xfId="0" applyFont="1" applyFill="1" applyBorder="1" applyAlignment="1" applyProtection="1">
      <alignment horizontal="center" vertical="center"/>
      <protection locked="0"/>
    </xf>
    <xf numFmtId="0" fontId="20" fillId="3" borderId="9" xfId="0" applyFont="1" applyFill="1" applyBorder="1" applyAlignment="1" applyProtection="1">
      <alignment horizontal="center" vertical="center"/>
      <protection locked="0"/>
    </xf>
    <xf numFmtId="0" fontId="12" fillId="4" borderId="0" xfId="0" applyFont="1" applyFill="1" applyAlignment="1" applyProtection="1">
      <alignment horizontal="center" vertical="center"/>
    </xf>
    <xf numFmtId="0" fontId="16" fillId="4" borderId="52" xfId="0" applyFont="1" applyFill="1" applyBorder="1" applyAlignment="1">
      <alignment horizontal="center" vertical="center"/>
    </xf>
    <xf numFmtId="0" fontId="16" fillId="4" borderId="53" xfId="0" applyFont="1" applyFill="1" applyBorder="1" applyAlignment="1">
      <alignment horizontal="center" vertical="center"/>
    </xf>
    <xf numFmtId="0" fontId="16" fillId="4" borderId="54" xfId="0" applyFont="1" applyFill="1" applyBorder="1" applyAlignment="1">
      <alignment horizontal="center" vertical="center"/>
    </xf>
    <xf numFmtId="0" fontId="16" fillId="4" borderId="56" xfId="0" applyFont="1" applyFill="1" applyBorder="1" applyAlignment="1">
      <alignment horizontal="center" vertical="center"/>
    </xf>
    <xf numFmtId="0" fontId="16" fillId="4" borderId="26" xfId="0" applyFont="1" applyFill="1" applyBorder="1" applyAlignment="1">
      <alignment horizontal="center" vertical="center"/>
    </xf>
    <xf numFmtId="0" fontId="16" fillId="4" borderId="27" xfId="0" applyFont="1" applyFill="1" applyBorder="1" applyAlignment="1">
      <alignment horizontal="center" vertical="center"/>
    </xf>
    <xf numFmtId="0" fontId="17" fillId="4" borderId="0" xfId="0" applyFont="1" applyFill="1" applyAlignment="1">
      <alignment horizontal="center" vertical="center"/>
    </xf>
    <xf numFmtId="0" fontId="5" fillId="3" borderId="0" xfId="0" applyFont="1" applyFill="1" applyAlignment="1">
      <alignment horizontal="center" vertical="center"/>
    </xf>
    <xf numFmtId="0" fontId="5" fillId="3" borderId="59" xfId="0" applyFont="1" applyFill="1" applyBorder="1" applyAlignment="1" applyProtection="1">
      <alignment horizontal="center" vertical="center"/>
      <protection locked="0"/>
    </xf>
    <xf numFmtId="0" fontId="5" fillId="3" borderId="38" xfId="0" applyFont="1" applyFill="1" applyBorder="1" applyAlignment="1" applyProtection="1">
      <alignment horizontal="center" vertical="center"/>
      <protection locked="0"/>
    </xf>
    <xf numFmtId="0" fontId="18" fillId="3" borderId="52" xfId="0" applyFont="1" applyFill="1" applyBorder="1" applyAlignment="1">
      <alignment horizontal="center" vertical="center" wrapText="1"/>
    </xf>
    <xf numFmtId="0" fontId="18" fillId="3" borderId="53" xfId="0" applyFont="1" applyFill="1" applyBorder="1" applyAlignment="1">
      <alignment horizontal="center" vertical="center"/>
    </xf>
    <xf numFmtId="0" fontId="18" fillId="3" borderId="54" xfId="0" applyFont="1" applyFill="1" applyBorder="1" applyAlignment="1">
      <alignment horizontal="center" vertical="center"/>
    </xf>
    <xf numFmtId="0" fontId="18" fillId="3" borderId="55" xfId="0" applyFont="1" applyFill="1" applyBorder="1" applyAlignment="1">
      <alignment horizontal="center" vertical="center"/>
    </xf>
    <xf numFmtId="0" fontId="18" fillId="3" borderId="0" xfId="0" applyFont="1" applyFill="1" applyBorder="1" applyAlignment="1">
      <alignment horizontal="center" vertical="center"/>
    </xf>
    <xf numFmtId="0" fontId="18" fillId="3" borderId="25" xfId="0" applyFont="1" applyFill="1" applyBorder="1" applyAlignment="1">
      <alignment horizontal="center" vertical="center"/>
    </xf>
    <xf numFmtId="0" fontId="18" fillId="3" borderId="56" xfId="0" applyFont="1" applyFill="1" applyBorder="1" applyAlignment="1">
      <alignment horizontal="center" vertical="center"/>
    </xf>
    <xf numFmtId="0" fontId="18" fillId="3" borderId="26" xfId="0" applyFont="1" applyFill="1" applyBorder="1" applyAlignment="1">
      <alignment horizontal="center" vertical="center"/>
    </xf>
    <xf numFmtId="0" fontId="18" fillId="3" borderId="27" xfId="0" applyFont="1" applyFill="1" applyBorder="1" applyAlignment="1">
      <alignment horizontal="center" vertical="center"/>
    </xf>
    <xf numFmtId="0" fontId="5" fillId="2" borderId="59"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38" xfId="0" applyFont="1" applyFill="1" applyBorder="1" applyAlignment="1">
      <alignment horizontal="center" vertical="center"/>
    </xf>
    <xf numFmtId="0" fontId="5" fillId="4" borderId="59"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38" xfId="0" applyFont="1" applyFill="1" applyBorder="1" applyAlignment="1">
      <alignment horizontal="center" vertical="center"/>
    </xf>
    <xf numFmtId="0" fontId="5" fillId="3" borderId="59" xfId="0" applyFont="1" applyFill="1" applyBorder="1" applyAlignment="1">
      <alignment horizontal="center" vertical="center"/>
    </xf>
    <xf numFmtId="0" fontId="5" fillId="3" borderId="38" xfId="0" applyFont="1" applyFill="1" applyBorder="1" applyAlignment="1">
      <alignment horizontal="center" vertical="center"/>
    </xf>
    <xf numFmtId="42" fontId="5" fillId="3" borderId="59" xfId="1" applyNumberFormat="1" applyFont="1" applyFill="1" applyBorder="1" applyAlignment="1">
      <alignment horizontal="right" vertical="center"/>
    </xf>
    <xf numFmtId="6" fontId="5" fillId="3" borderId="48" xfId="1" applyFont="1" applyFill="1" applyBorder="1" applyAlignment="1">
      <alignment horizontal="right" vertical="center"/>
    </xf>
    <xf numFmtId="6" fontId="5" fillId="3" borderId="38" xfId="1" applyFont="1" applyFill="1" applyBorder="1" applyAlignment="1">
      <alignment horizontal="right" vertical="center"/>
    </xf>
    <xf numFmtId="0" fontId="5" fillId="9" borderId="43" xfId="0" applyFont="1" applyFill="1" applyBorder="1" applyAlignment="1">
      <alignment horizontal="center" vertical="center"/>
    </xf>
    <xf numFmtId="0" fontId="5" fillId="9" borderId="65" xfId="0" applyFont="1" applyFill="1" applyBorder="1" applyAlignment="1">
      <alignment horizontal="center" vertical="center"/>
    </xf>
    <xf numFmtId="0" fontId="5" fillId="9" borderId="53" xfId="0" applyFont="1" applyFill="1" applyBorder="1" applyAlignment="1">
      <alignment horizontal="left" vertical="center"/>
    </xf>
    <xf numFmtId="0" fontId="5" fillId="9" borderId="54" xfId="0" applyFont="1" applyFill="1" applyBorder="1" applyAlignment="1">
      <alignment horizontal="left" vertical="center"/>
    </xf>
    <xf numFmtId="0" fontId="5" fillId="9" borderId="26" xfId="0" applyFont="1" applyFill="1" applyBorder="1" applyAlignment="1">
      <alignment horizontal="left" vertical="center"/>
    </xf>
    <xf numFmtId="0" fontId="5" fillId="9" borderId="27" xfId="0" applyFont="1" applyFill="1" applyBorder="1" applyAlignment="1">
      <alignment horizontal="left" vertical="center"/>
    </xf>
    <xf numFmtId="0" fontId="5" fillId="5" borderId="59" xfId="0" applyFont="1" applyFill="1" applyBorder="1" applyAlignment="1">
      <alignment horizontal="center" vertical="center"/>
    </xf>
    <xf numFmtId="0" fontId="5" fillId="5" borderId="48" xfId="0" applyFont="1" applyFill="1" applyBorder="1" applyAlignment="1">
      <alignment horizontal="center" vertical="center"/>
    </xf>
    <xf numFmtId="0" fontId="5" fillId="5" borderId="38" xfId="0" applyFont="1" applyFill="1" applyBorder="1" applyAlignment="1">
      <alignment horizontal="center" vertical="center"/>
    </xf>
    <xf numFmtId="0" fontId="5" fillId="3" borderId="48" xfId="0" applyFont="1" applyFill="1" applyBorder="1" applyAlignment="1">
      <alignment horizontal="center" vertical="center"/>
    </xf>
    <xf numFmtId="178" fontId="5" fillId="3" borderId="59" xfId="0" applyNumberFormat="1" applyFont="1" applyFill="1" applyBorder="1" applyAlignment="1">
      <alignment horizontal="right" vertical="center"/>
    </xf>
    <xf numFmtId="178" fontId="5" fillId="3" borderId="38" xfId="0" applyNumberFormat="1" applyFont="1" applyFill="1" applyBorder="1" applyAlignment="1">
      <alignment horizontal="right" vertical="center"/>
    </xf>
    <xf numFmtId="0" fontId="5" fillId="3" borderId="0" xfId="0" applyFont="1" applyFill="1" applyAlignment="1">
      <alignment horizontal="right" vertical="center"/>
    </xf>
    <xf numFmtId="0" fontId="5" fillId="3" borderId="26" xfId="0" applyFont="1" applyFill="1" applyBorder="1" applyAlignment="1">
      <alignment horizontal="center" vertical="center"/>
    </xf>
    <xf numFmtId="0" fontId="6" fillId="8" borderId="0" xfId="0" applyFont="1" applyFill="1" applyAlignment="1">
      <alignment horizontal="center" vertical="center"/>
    </xf>
    <xf numFmtId="0" fontId="5" fillId="3" borderId="29" xfId="0" applyFont="1" applyFill="1" applyBorder="1" applyAlignment="1">
      <alignment horizontal="center" vertical="center"/>
    </xf>
    <xf numFmtId="0" fontId="5" fillId="3" borderId="29" xfId="0" applyNumberFormat="1" applyFont="1" applyFill="1" applyBorder="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179" fontId="24" fillId="0" borderId="44" xfId="0" applyNumberFormat="1" applyFont="1" applyBorder="1" applyAlignment="1" applyProtection="1">
      <alignment horizontal="center" vertical="center"/>
    </xf>
    <xf numFmtId="179" fontId="24" fillId="0" borderId="45" xfId="0" applyNumberFormat="1" applyFont="1" applyBorder="1" applyAlignment="1" applyProtection="1">
      <alignment horizontal="center" vertical="center"/>
    </xf>
    <xf numFmtId="179" fontId="24" fillId="0" borderId="83" xfId="0" applyNumberFormat="1" applyFont="1" applyBorder="1" applyAlignment="1" applyProtection="1">
      <alignment horizontal="center" vertical="center"/>
    </xf>
    <xf numFmtId="179" fontId="24" fillId="0" borderId="58" xfId="0" applyNumberFormat="1" applyFont="1" applyBorder="1" applyAlignment="1" applyProtection="1">
      <alignment horizontal="center" vertical="center"/>
    </xf>
    <xf numFmtId="179" fontId="24" fillId="0" borderId="29" xfId="0" applyNumberFormat="1" applyFont="1" applyBorder="1" applyAlignment="1" applyProtection="1">
      <alignment horizontal="center" vertical="center"/>
    </xf>
    <xf numFmtId="179" fontId="24" fillId="0" borderId="85" xfId="0" applyNumberFormat="1" applyFont="1" applyBorder="1" applyAlignment="1" applyProtection="1">
      <alignment horizontal="center" vertical="center"/>
    </xf>
    <xf numFmtId="0" fontId="24" fillId="0" borderId="0" xfId="0" applyFont="1" applyBorder="1" applyAlignment="1">
      <alignment horizontal="center" wrapText="1"/>
    </xf>
    <xf numFmtId="0" fontId="24" fillId="0" borderId="0" xfId="0" applyFont="1" applyBorder="1" applyAlignment="1">
      <alignment horizontal="center"/>
    </xf>
    <xf numFmtId="0" fontId="24" fillId="0" borderId="29" xfId="0" applyFont="1" applyBorder="1" applyAlignment="1">
      <alignment horizontal="center"/>
    </xf>
    <xf numFmtId="0" fontId="33" fillId="0" borderId="0" xfId="0" applyFont="1" applyBorder="1" applyAlignment="1" applyProtection="1">
      <alignment horizontal="center" vertical="center" wrapText="1"/>
      <protection locked="0"/>
    </xf>
    <xf numFmtId="0" fontId="33" fillId="0" borderId="29" xfId="0" applyFont="1" applyBorder="1" applyAlignment="1" applyProtection="1">
      <alignment horizontal="center" vertical="center" wrapText="1"/>
      <protection locked="0"/>
    </xf>
    <xf numFmtId="179" fontId="27" fillId="0" borderId="0" xfId="0" quotePrefix="1" applyNumberFormat="1" applyFont="1" applyFill="1" applyBorder="1" applyAlignment="1" applyProtection="1">
      <alignment horizontal="center" vertical="center"/>
    </xf>
    <xf numFmtId="179" fontId="27" fillId="0" borderId="0" xfId="0" applyNumberFormat="1" applyFont="1" applyFill="1" applyBorder="1" applyAlignment="1" applyProtection="1">
      <alignment horizontal="center" vertical="center"/>
    </xf>
    <xf numFmtId="179" fontId="27" fillId="0" borderId="29" xfId="0" applyNumberFormat="1" applyFont="1" applyFill="1" applyBorder="1" applyAlignment="1" applyProtection="1">
      <alignment horizontal="center" vertical="center"/>
    </xf>
    <xf numFmtId="0" fontId="4" fillId="0" borderId="0" xfId="0" applyFont="1" applyAlignment="1" applyProtection="1">
      <alignment horizontal="left" vertical="center"/>
      <protection locked="0"/>
    </xf>
    <xf numFmtId="0" fontId="4" fillId="0" borderId="29" xfId="0" applyFont="1" applyBorder="1" applyAlignment="1" applyProtection="1">
      <alignment horizontal="center" vertical="center"/>
      <protection locked="0"/>
    </xf>
    <xf numFmtId="0" fontId="24" fillId="0" borderId="29" xfId="0" applyFont="1" applyBorder="1" applyAlignment="1" applyProtection="1">
      <alignment horizontal="center" vertical="center"/>
      <protection locked="0"/>
    </xf>
    <xf numFmtId="0" fontId="4" fillId="0" borderId="1" xfId="0" applyFont="1" applyBorder="1" applyAlignment="1">
      <alignment horizontal="center" vertical="center" wrapText="1"/>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4" fillId="0" borderId="83" xfId="0" applyFont="1" applyBorder="1" applyAlignment="1">
      <alignment horizontal="left" vertical="center"/>
    </xf>
    <xf numFmtId="0" fontId="4" fillId="0" borderId="58" xfId="0" applyFont="1" applyBorder="1" applyAlignment="1">
      <alignment horizontal="left" vertical="center"/>
    </xf>
    <xf numFmtId="0" fontId="4" fillId="0" borderId="29" xfId="0" applyFont="1" applyBorder="1" applyAlignment="1">
      <alignment horizontal="left" vertical="center"/>
    </xf>
    <xf numFmtId="0" fontId="4" fillId="0" borderId="85" xfId="0" applyFont="1" applyBorder="1" applyAlignment="1">
      <alignment horizontal="left" vertical="center"/>
    </xf>
    <xf numFmtId="0" fontId="4" fillId="0" borderId="8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4" xfId="0" applyFont="1" applyBorder="1" applyAlignment="1" applyProtection="1">
      <alignment horizontal="center"/>
      <protection locked="0"/>
    </xf>
    <xf numFmtId="0" fontId="4" fillId="0" borderId="83" xfId="0" applyFont="1" applyBorder="1" applyAlignment="1" applyProtection="1">
      <alignment horizontal="center"/>
      <protection locked="0"/>
    </xf>
    <xf numFmtId="0" fontId="4" fillId="0" borderId="58" xfId="0" applyFont="1" applyBorder="1" applyAlignment="1" applyProtection="1">
      <alignment horizontal="center"/>
      <protection locked="0"/>
    </xf>
    <xf numFmtId="0" fontId="4" fillId="0" borderId="85" xfId="0" applyFont="1" applyBorder="1" applyAlignment="1" applyProtection="1">
      <alignment horizontal="center"/>
      <protection locked="0"/>
    </xf>
    <xf numFmtId="0" fontId="4" fillId="0" borderId="58" xfId="0" applyFont="1" applyBorder="1" applyAlignment="1">
      <alignment horizontal="center" vertical="center"/>
    </xf>
    <xf numFmtId="0" fontId="4" fillId="0" borderId="29" xfId="0" applyFont="1" applyBorder="1" applyAlignment="1">
      <alignment horizontal="center" vertical="center"/>
    </xf>
    <xf numFmtId="0" fontId="4" fillId="0" borderId="85"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83" xfId="0" applyFont="1" applyBorder="1" applyAlignment="1">
      <alignment horizontal="center" vertical="center"/>
    </xf>
    <xf numFmtId="0" fontId="4" fillId="0" borderId="87" xfId="0" applyFont="1" applyBorder="1" applyAlignment="1">
      <alignment horizontal="center" vertical="center"/>
    </xf>
    <xf numFmtId="0" fontId="4" fillId="0" borderId="3" xfId="0" applyFont="1" applyBorder="1" applyAlignment="1">
      <alignment horizontal="center" vertical="center"/>
    </xf>
    <xf numFmtId="0" fontId="9" fillId="0" borderId="44" xfId="0" applyFont="1" applyBorder="1" applyAlignment="1">
      <alignment horizontal="center" vertical="center" wrapText="1"/>
    </xf>
    <xf numFmtId="0" fontId="9" fillId="0" borderId="83" xfId="0" applyFont="1" applyBorder="1" applyAlignment="1">
      <alignment horizontal="center" vertical="center"/>
    </xf>
    <xf numFmtId="0" fontId="9" fillId="0" borderId="58" xfId="0" applyFont="1" applyBorder="1" applyAlignment="1">
      <alignment horizontal="center" vertical="center"/>
    </xf>
    <xf numFmtId="0" fontId="9" fillId="0" borderId="85" xfId="0" applyFont="1" applyBorder="1" applyAlignment="1">
      <alignment horizontal="center" vertical="center"/>
    </xf>
    <xf numFmtId="0" fontId="4" fillId="0" borderId="44" xfId="0" applyFont="1" applyBorder="1" applyAlignment="1">
      <alignment horizontal="center" vertical="center"/>
    </xf>
    <xf numFmtId="179" fontId="4" fillId="0" borderId="87" xfId="0" applyNumberFormat="1" applyFont="1" applyBorder="1" applyAlignment="1">
      <alignment horizontal="center" vertical="center"/>
    </xf>
    <xf numFmtId="179" fontId="4" fillId="0" borderId="3" xfId="0" applyNumberFormat="1" applyFont="1" applyBorder="1" applyAlignment="1">
      <alignment horizontal="center" vertical="center"/>
    </xf>
    <xf numFmtId="179" fontId="27" fillId="0" borderId="29" xfId="0" quotePrefix="1" applyNumberFormat="1" applyFont="1" applyFill="1" applyBorder="1" applyAlignment="1" applyProtection="1">
      <alignment horizontal="center" vertical="center"/>
    </xf>
    <xf numFmtId="0" fontId="32" fillId="0" borderId="0" xfId="0" applyFont="1" applyAlignment="1">
      <alignment horizontal="left" vertical="center"/>
    </xf>
    <xf numFmtId="0" fontId="33" fillId="0" borderId="0" xfId="0" applyFont="1" applyAlignment="1">
      <alignment horizontal="right"/>
    </xf>
    <xf numFmtId="0" fontId="33" fillId="0" borderId="0"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4" fillId="2" borderId="0" xfId="0" applyFont="1" applyFill="1" applyAlignment="1">
      <alignment horizontal="center" vertical="center"/>
    </xf>
    <xf numFmtId="0" fontId="4" fillId="4" borderId="0" xfId="0" applyFont="1" applyFill="1" applyAlignment="1">
      <alignment horizontal="center" vertical="center"/>
    </xf>
    <xf numFmtId="0" fontId="4" fillId="5" borderId="13"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30" xfId="0" applyFont="1" applyFill="1" applyBorder="1" applyAlignment="1">
      <alignment horizontal="center" vertical="center"/>
    </xf>
  </cellXfs>
  <cellStyles count="3">
    <cellStyle name="ハイパーリンク" xfId="2" builtinId="8"/>
    <cellStyle name="通貨" xfId="1" builtinId="7"/>
    <cellStyle name="標準" xfId="0" builtinId="0"/>
  </cellStyles>
  <dxfs count="0"/>
  <tableStyles count="0" defaultTableStyle="TableStyleMedium2" defaultPivotStyle="PivotStyleLight16"/>
  <colors>
    <mruColors>
      <color rgb="FFFF6699"/>
      <color rgb="FFFF0066"/>
      <color rgb="FFFF3399"/>
      <color rgb="FFFF33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grrkiroku@yahoo.co.j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BE77"/>
  <sheetViews>
    <sheetView view="pageBreakPreview" zoomScale="60" zoomScaleNormal="89" workbookViewId="0">
      <selection activeCell="B40" sqref="B40:G40"/>
    </sheetView>
  </sheetViews>
  <sheetFormatPr defaultRowHeight="13.5"/>
  <cols>
    <col min="1" max="2" width="9" style="1"/>
    <col min="3" max="3" width="9" style="1" customWidth="1"/>
    <col min="4" max="57" width="9" style="1"/>
  </cols>
  <sheetData>
    <row r="1" spans="1:10" s="1" customFormat="1">
      <c r="A1" s="180" t="str">
        <f>CONCATENATE('加盟校情報&amp;大会設定'!G5,'加盟校情報&amp;大会設定'!H5,'加盟校情報&amp;大会設定'!I5,'加盟校情報&amp;大会設定'!J5)&amp;"　申込"</f>
        <v>第35回全日本大学女子駅伝東海地区選考会　申込</v>
      </c>
      <c r="B1" s="180"/>
      <c r="C1" s="180"/>
      <c r="D1" s="180"/>
      <c r="E1" s="180"/>
      <c r="F1" s="180"/>
      <c r="G1" s="180"/>
      <c r="H1" s="180"/>
      <c r="I1" s="180"/>
      <c r="J1" s="180"/>
    </row>
    <row r="2" spans="1:10" s="1" customFormat="1">
      <c r="A2" s="180"/>
      <c r="B2" s="180"/>
      <c r="C2" s="180"/>
      <c r="D2" s="180"/>
      <c r="E2" s="180"/>
      <c r="F2" s="180"/>
      <c r="G2" s="180"/>
      <c r="H2" s="180"/>
      <c r="I2" s="180"/>
      <c r="J2" s="180"/>
    </row>
    <row r="3" spans="1:10" s="1" customFormat="1">
      <c r="A3" s="180"/>
      <c r="B3" s="180"/>
      <c r="C3" s="180"/>
      <c r="D3" s="180"/>
      <c r="E3" s="180"/>
      <c r="F3" s="180"/>
      <c r="G3" s="180"/>
      <c r="H3" s="180"/>
      <c r="I3" s="180"/>
      <c r="J3" s="180"/>
    </row>
    <row r="4" spans="1:10" s="1" customFormat="1">
      <c r="A4" s="180"/>
      <c r="B4" s="180"/>
      <c r="C4" s="180"/>
      <c r="D4" s="180"/>
      <c r="E4" s="180"/>
      <c r="F4" s="180"/>
      <c r="G4" s="180"/>
      <c r="H4" s="180"/>
      <c r="I4" s="180"/>
      <c r="J4" s="180"/>
    </row>
    <row r="5" spans="1:10" s="1" customFormat="1" ht="14.25" thickBot="1">
      <c r="A5" s="2"/>
      <c r="B5" s="2"/>
      <c r="C5" s="2"/>
      <c r="D5" s="2"/>
      <c r="E5" s="2"/>
      <c r="F5" s="2"/>
      <c r="G5" s="2"/>
      <c r="H5" s="2"/>
      <c r="I5" s="2"/>
      <c r="J5" s="2"/>
    </row>
    <row r="6" spans="1:10" s="1" customFormat="1" ht="24.95" customHeight="1">
      <c r="A6" s="2"/>
      <c r="B6" s="166" t="s">
        <v>0</v>
      </c>
      <c r="C6" s="167"/>
      <c r="D6" s="174" t="str">
        <f>IF(D8&gt;0,VLOOKUP(D8,'加盟校情報&amp;大会設定'!$A$3:$B$48,2,0),"")</f>
        <v/>
      </c>
      <c r="E6" s="175"/>
      <c r="F6" s="175"/>
      <c r="G6" s="175"/>
      <c r="H6" s="175"/>
      <c r="I6" s="176"/>
      <c r="J6" s="2"/>
    </row>
    <row r="7" spans="1:10" s="1" customFormat="1" ht="24.95" customHeight="1">
      <c r="A7" s="2"/>
      <c r="B7" s="162"/>
      <c r="C7" s="163"/>
      <c r="D7" s="177"/>
      <c r="E7" s="178"/>
      <c r="F7" s="178"/>
      <c r="G7" s="178"/>
      <c r="H7" s="178"/>
      <c r="I7" s="179"/>
      <c r="J7" s="2"/>
    </row>
    <row r="8" spans="1:10" s="1" customFormat="1" ht="24.95" customHeight="1">
      <c r="A8" s="2"/>
      <c r="B8" s="162" t="s">
        <v>1</v>
      </c>
      <c r="C8" s="163"/>
      <c r="D8" s="168"/>
      <c r="E8" s="169"/>
      <c r="F8" s="169"/>
      <c r="G8" s="169"/>
      <c r="H8" s="169"/>
      <c r="I8" s="170"/>
      <c r="J8" s="2"/>
    </row>
    <row r="9" spans="1:10" s="1" customFormat="1" ht="24.95" customHeight="1" thickBot="1">
      <c r="A9" s="2"/>
      <c r="B9" s="164"/>
      <c r="C9" s="165"/>
      <c r="D9" s="171"/>
      <c r="E9" s="172"/>
      <c r="F9" s="172"/>
      <c r="G9" s="172"/>
      <c r="H9" s="172"/>
      <c r="I9" s="173"/>
      <c r="J9" s="2"/>
    </row>
    <row r="10" spans="1:10" s="1" customFormat="1" ht="14.25" hidden="1" thickBot="1">
      <c r="A10" s="2"/>
      <c r="B10" s="157" t="s">
        <v>2</v>
      </c>
      <c r="C10" s="158"/>
      <c r="D10" s="159" t="str">
        <f>IF(D8&gt;0,VLOOKUP(D8,'加盟校情報&amp;大会設定'!A2:D94,3,0),"")</f>
        <v/>
      </c>
      <c r="E10" s="160"/>
      <c r="F10" s="160"/>
      <c r="G10" s="160"/>
      <c r="H10" s="160"/>
      <c r="I10" s="161"/>
      <c r="J10" s="2"/>
    </row>
    <row r="11" spans="1:10" s="1" customFormat="1" ht="14.25" hidden="1" thickBot="1">
      <c r="A11" s="2"/>
      <c r="B11" s="157" t="s">
        <v>3</v>
      </c>
      <c r="C11" s="158"/>
      <c r="D11" s="159" t="str">
        <f>IF(D8&gt;0,VLOOKUP(D8,'加盟校情報&amp;大会設定'!A2:D94,4,0),"")</f>
        <v/>
      </c>
      <c r="E11" s="160"/>
      <c r="F11" s="160"/>
      <c r="G11" s="160"/>
      <c r="H11" s="160"/>
      <c r="I11" s="161"/>
      <c r="J11" s="2"/>
    </row>
    <row r="12" spans="1:10" s="1" customFormat="1" ht="14.25" hidden="1" thickBot="1">
      <c r="A12" s="2"/>
      <c r="B12" s="157" t="s">
        <v>4</v>
      </c>
      <c r="C12" s="158"/>
      <c r="D12" s="159">
        <v>49</v>
      </c>
      <c r="E12" s="160"/>
      <c r="F12" s="160"/>
      <c r="G12" s="160"/>
      <c r="H12" s="160"/>
      <c r="I12" s="161"/>
      <c r="J12" s="2"/>
    </row>
    <row r="13" spans="1:10" s="1" customFormat="1" ht="12.75" customHeight="1">
      <c r="A13" s="2"/>
      <c r="B13" s="2"/>
      <c r="C13" s="2"/>
      <c r="D13" s="2"/>
      <c r="E13" s="2"/>
      <c r="F13" s="2"/>
      <c r="G13" s="2"/>
      <c r="H13" s="2"/>
      <c r="I13" s="2"/>
      <c r="J13" s="2"/>
    </row>
    <row r="14" spans="1:10" s="1" customFormat="1" ht="13.15" customHeight="1" thickBot="1">
      <c r="A14" s="2"/>
      <c r="B14" s="2"/>
      <c r="C14" s="2"/>
      <c r="D14" s="2"/>
      <c r="E14" s="2"/>
      <c r="F14" s="2"/>
      <c r="G14" s="2"/>
      <c r="H14" s="2"/>
      <c r="I14" s="2"/>
      <c r="J14" s="2"/>
    </row>
    <row r="15" spans="1:10" s="1" customFormat="1" ht="20.100000000000001" customHeight="1">
      <c r="A15" s="2"/>
      <c r="B15" s="191" t="s">
        <v>6586</v>
      </c>
      <c r="C15" s="192"/>
      <c r="D15" s="181" t="str">
        <f>ASC(PHONETIC(D16))</f>
        <v/>
      </c>
      <c r="E15" s="181"/>
      <c r="F15" s="181"/>
      <c r="G15" s="181"/>
      <c r="H15" s="181"/>
      <c r="I15" s="188" t="s">
        <v>5</v>
      </c>
      <c r="J15" s="2"/>
    </row>
    <row r="16" spans="1:10" s="1" customFormat="1" ht="20.100000000000001" customHeight="1">
      <c r="A16" s="2"/>
      <c r="B16" s="182" t="s">
        <v>6585</v>
      </c>
      <c r="C16" s="183"/>
      <c r="D16" s="186"/>
      <c r="E16" s="186"/>
      <c r="F16" s="186"/>
      <c r="G16" s="186"/>
      <c r="H16" s="186"/>
      <c r="I16" s="189"/>
      <c r="J16" s="2"/>
    </row>
    <row r="17" spans="1:10" s="1" customFormat="1" ht="20.100000000000001" customHeight="1" thickBot="1">
      <c r="A17" s="2"/>
      <c r="B17" s="184"/>
      <c r="C17" s="185"/>
      <c r="D17" s="187"/>
      <c r="E17" s="187"/>
      <c r="F17" s="187"/>
      <c r="G17" s="187"/>
      <c r="H17" s="187"/>
      <c r="I17" s="190"/>
      <c r="J17" s="2"/>
    </row>
    <row r="18" spans="1:10" s="1" customFormat="1" ht="20.100000000000001" customHeight="1" thickTop="1">
      <c r="A18" s="2"/>
      <c r="B18" s="193" t="s">
        <v>1180</v>
      </c>
      <c r="C18" s="194"/>
      <c r="D18" s="195" t="str">
        <f>ASC(PHONETIC(D19))</f>
        <v/>
      </c>
      <c r="E18" s="195"/>
      <c r="F18" s="195"/>
      <c r="G18" s="195"/>
      <c r="H18" s="195"/>
      <c r="I18" s="199" t="s">
        <v>5</v>
      </c>
      <c r="J18" s="2"/>
    </row>
    <row r="19" spans="1:10" s="1" customFormat="1" ht="20.100000000000001" customHeight="1">
      <c r="A19" s="2"/>
      <c r="B19" s="182" t="s">
        <v>6</v>
      </c>
      <c r="C19" s="183"/>
      <c r="D19" s="186"/>
      <c r="E19" s="186"/>
      <c r="F19" s="186"/>
      <c r="G19" s="186"/>
      <c r="H19" s="186"/>
      <c r="I19" s="189"/>
      <c r="J19" s="2"/>
    </row>
    <row r="20" spans="1:10" s="1" customFormat="1" ht="20.100000000000001" customHeight="1" thickBot="1">
      <c r="A20" s="2"/>
      <c r="B20" s="196"/>
      <c r="C20" s="197"/>
      <c r="D20" s="198"/>
      <c r="E20" s="198"/>
      <c r="F20" s="198"/>
      <c r="G20" s="198"/>
      <c r="H20" s="198"/>
      <c r="I20" s="200"/>
      <c r="J20" s="2"/>
    </row>
    <row r="21" spans="1:10" s="1" customFormat="1" ht="18.75">
      <c r="A21" s="2"/>
      <c r="B21" s="3"/>
      <c r="C21" s="3"/>
      <c r="D21" s="3"/>
      <c r="E21" s="3"/>
      <c r="F21" s="3"/>
      <c r="G21" s="3"/>
      <c r="H21" s="3"/>
      <c r="I21" s="3"/>
      <c r="J21" s="2"/>
    </row>
    <row r="22" spans="1:10" s="1" customFormat="1" ht="19.5" thickBot="1">
      <c r="A22" s="2"/>
      <c r="B22" s="4"/>
      <c r="C22" s="4"/>
      <c r="D22" s="4"/>
      <c r="E22" s="4"/>
      <c r="F22" s="4"/>
      <c r="G22" s="4"/>
      <c r="H22" s="4"/>
      <c r="I22" s="4"/>
      <c r="J22" s="2"/>
    </row>
    <row r="23" spans="1:10" s="1" customFormat="1" ht="20.100000000000001" customHeight="1">
      <c r="A23" s="2"/>
      <c r="B23" s="214" t="s">
        <v>1181</v>
      </c>
      <c r="C23" s="215"/>
      <c r="D23" s="181" t="str">
        <f>ASC(PHONETIC(D24))</f>
        <v/>
      </c>
      <c r="E23" s="181"/>
      <c r="F23" s="181"/>
      <c r="G23" s="181"/>
      <c r="H23" s="181"/>
      <c r="I23" s="201" t="s">
        <v>5</v>
      </c>
      <c r="J23" s="2"/>
    </row>
    <row r="24" spans="1:10" s="1" customFormat="1" ht="20.100000000000001" customHeight="1">
      <c r="A24" s="2"/>
      <c r="B24" s="182" t="s">
        <v>7</v>
      </c>
      <c r="C24" s="183"/>
      <c r="D24" s="186"/>
      <c r="E24" s="186"/>
      <c r="F24" s="186"/>
      <c r="G24" s="186"/>
      <c r="H24" s="186"/>
      <c r="I24" s="202"/>
      <c r="J24" s="2"/>
    </row>
    <row r="25" spans="1:10" s="1" customFormat="1" ht="20.100000000000001" customHeight="1">
      <c r="A25" s="2"/>
      <c r="B25" s="182"/>
      <c r="C25" s="183"/>
      <c r="D25" s="186"/>
      <c r="E25" s="186"/>
      <c r="F25" s="186"/>
      <c r="G25" s="186"/>
      <c r="H25" s="186"/>
      <c r="I25" s="202"/>
      <c r="J25" s="2"/>
    </row>
    <row r="26" spans="1:10" s="1" customFormat="1" ht="20.100000000000001" customHeight="1">
      <c r="A26" s="2"/>
      <c r="B26" s="182" t="s">
        <v>8</v>
      </c>
      <c r="C26" s="183"/>
      <c r="D26" s="212"/>
      <c r="E26" s="212"/>
      <c r="F26" s="212"/>
      <c r="G26" s="212"/>
      <c r="H26" s="212"/>
      <c r="I26" s="213"/>
      <c r="J26" s="2"/>
    </row>
    <row r="27" spans="1:10" s="1" customFormat="1" ht="20.100000000000001" customHeight="1">
      <c r="A27" s="2"/>
      <c r="B27" s="182" t="s">
        <v>9</v>
      </c>
      <c r="C27" s="183"/>
      <c r="D27" s="212"/>
      <c r="E27" s="212"/>
      <c r="F27" s="212"/>
      <c r="G27" s="212"/>
      <c r="H27" s="212"/>
      <c r="I27" s="213"/>
      <c r="J27" s="2"/>
    </row>
    <row r="28" spans="1:10" s="1" customFormat="1" ht="20.100000000000001" hidden="1" customHeight="1">
      <c r="A28" s="2"/>
      <c r="B28" s="182" t="s">
        <v>10</v>
      </c>
      <c r="C28" s="183"/>
      <c r="D28" s="212"/>
      <c r="E28" s="212"/>
      <c r="F28" s="212"/>
      <c r="G28" s="212"/>
      <c r="H28" s="212"/>
      <c r="I28" s="213"/>
      <c r="J28" s="2"/>
    </row>
    <row r="29" spans="1:10" s="1" customFormat="1" ht="20.100000000000001" hidden="1" customHeight="1">
      <c r="A29" s="2"/>
      <c r="B29" s="182" t="s">
        <v>11</v>
      </c>
      <c r="C29" s="183"/>
      <c r="D29" s="203"/>
      <c r="E29" s="204"/>
      <c r="F29" s="204"/>
      <c r="G29" s="204"/>
      <c r="H29" s="204"/>
      <c r="I29" s="205"/>
      <c r="J29" s="2"/>
    </row>
    <row r="30" spans="1:10" s="1" customFormat="1" ht="20.100000000000001" hidden="1" customHeight="1">
      <c r="A30" s="2"/>
      <c r="B30" s="182"/>
      <c r="C30" s="183"/>
      <c r="D30" s="206"/>
      <c r="E30" s="207"/>
      <c r="F30" s="207"/>
      <c r="G30" s="207"/>
      <c r="H30" s="207"/>
      <c r="I30" s="208"/>
      <c r="J30" s="2"/>
    </row>
    <row r="31" spans="1:10" s="1" customFormat="1" ht="20.100000000000001" hidden="1" customHeight="1">
      <c r="A31" s="2"/>
      <c r="B31" s="182"/>
      <c r="C31" s="183"/>
      <c r="D31" s="206"/>
      <c r="E31" s="207"/>
      <c r="F31" s="207"/>
      <c r="G31" s="207"/>
      <c r="H31" s="207"/>
      <c r="I31" s="208"/>
      <c r="J31" s="2"/>
    </row>
    <row r="32" spans="1:10" s="1" customFormat="1" ht="20.100000000000001" hidden="1" customHeight="1">
      <c r="A32" s="2"/>
      <c r="B32" s="182"/>
      <c r="C32" s="183"/>
      <c r="D32" s="206"/>
      <c r="E32" s="207"/>
      <c r="F32" s="207"/>
      <c r="G32" s="207"/>
      <c r="H32" s="207"/>
      <c r="I32" s="208"/>
      <c r="J32" s="2"/>
    </row>
    <row r="33" spans="1:10" s="1" customFormat="1" ht="20.100000000000001" hidden="1" customHeight="1" thickBot="1">
      <c r="A33" s="2"/>
      <c r="B33" s="196"/>
      <c r="C33" s="197"/>
      <c r="D33" s="209"/>
      <c r="E33" s="210"/>
      <c r="F33" s="210"/>
      <c r="G33" s="210"/>
      <c r="H33" s="210"/>
      <c r="I33" s="211"/>
      <c r="J33" s="2"/>
    </row>
    <row r="34" spans="1:10" s="1" customFormat="1">
      <c r="A34" s="2"/>
      <c r="B34" s="2"/>
      <c r="C34" s="2"/>
      <c r="D34" s="2"/>
      <c r="E34" s="2"/>
      <c r="F34" s="2"/>
      <c r="G34" s="2"/>
      <c r="H34" s="2"/>
      <c r="I34" s="2"/>
      <c r="J34" s="2"/>
    </row>
    <row r="35" spans="1:10" s="1" customFormat="1" ht="14.25">
      <c r="A35" s="2"/>
      <c r="B35" s="216" t="s">
        <v>6536</v>
      </c>
      <c r="C35" s="216"/>
      <c r="D35" s="216"/>
      <c r="E35" s="216"/>
      <c r="F35" s="216"/>
      <c r="G35" s="216"/>
      <c r="H35" s="216"/>
      <c r="I35" s="216"/>
      <c r="J35" s="2"/>
    </row>
    <row r="36" spans="1:10" s="1" customFormat="1">
      <c r="A36" s="2"/>
      <c r="B36" s="2"/>
      <c r="C36" s="2"/>
      <c r="D36" s="2"/>
      <c r="E36" s="2"/>
      <c r="F36" s="2"/>
      <c r="G36" s="2"/>
      <c r="H36" s="2"/>
      <c r="I36" s="2"/>
      <c r="J36" s="2"/>
    </row>
    <row r="37" spans="1:10" s="1" customFormat="1">
      <c r="A37" s="2"/>
      <c r="B37" s="2"/>
      <c r="C37" s="2"/>
      <c r="D37" s="218" t="s">
        <v>6538</v>
      </c>
      <c r="E37" s="218"/>
      <c r="F37" s="217"/>
      <c r="G37" s="217"/>
      <c r="H37" s="217"/>
      <c r="I37" s="133" t="s">
        <v>6537</v>
      </c>
      <c r="J37" s="2"/>
    </row>
    <row r="38" spans="1:10" s="1" customFormat="1">
      <c r="A38" s="2"/>
      <c r="B38" s="2"/>
      <c r="C38" s="2"/>
      <c r="D38" s="2"/>
      <c r="E38" s="2"/>
      <c r="F38" s="2"/>
      <c r="G38" s="2"/>
      <c r="H38" s="2"/>
      <c r="I38" s="2"/>
      <c r="J38" s="2"/>
    </row>
    <row r="39" spans="1:10" s="1" customFormat="1" ht="17.25">
      <c r="A39" s="2"/>
      <c r="B39" s="153" t="s">
        <v>6576</v>
      </c>
      <c r="C39" s="153"/>
      <c r="D39" s="153" t="s">
        <v>6577</v>
      </c>
      <c r="E39" s="2"/>
      <c r="F39" s="2"/>
      <c r="G39" s="2"/>
      <c r="H39" s="2"/>
      <c r="I39" s="2"/>
      <c r="J39" s="2"/>
    </row>
    <row r="40" spans="1:10" s="1" customFormat="1" ht="17.25">
      <c r="A40" s="2"/>
      <c r="B40" s="156" t="s">
        <v>6541</v>
      </c>
      <c r="C40" s="156"/>
      <c r="D40" s="156"/>
      <c r="E40" s="156"/>
      <c r="F40" s="156"/>
      <c r="G40" s="156"/>
      <c r="H40" s="2"/>
      <c r="I40" s="2"/>
      <c r="J40" s="2"/>
    </row>
    <row r="41" spans="1:10" s="1" customFormat="1" ht="17.25" hidden="1">
      <c r="A41" s="2"/>
      <c r="B41" s="220" t="s">
        <v>6571</v>
      </c>
      <c r="C41" s="220"/>
      <c r="D41" s="220"/>
      <c r="E41" s="220"/>
      <c r="F41" s="2"/>
      <c r="G41" s="2"/>
      <c r="H41" s="2"/>
      <c r="I41" s="2"/>
      <c r="J41" s="2"/>
    </row>
    <row r="42" spans="1:10" s="1" customFormat="1" ht="17.25">
      <c r="A42" s="2"/>
      <c r="B42" s="222" t="s">
        <v>6572</v>
      </c>
      <c r="C42" s="222"/>
      <c r="D42" s="222"/>
      <c r="E42" s="222"/>
      <c r="F42" s="222"/>
      <c r="G42" s="222"/>
      <c r="H42" s="2"/>
      <c r="I42" s="2"/>
      <c r="J42" s="2"/>
    </row>
    <row r="43" spans="1:10" s="1" customFormat="1" ht="15" hidden="1" customHeight="1">
      <c r="A43" s="2"/>
      <c r="B43" s="219" t="s">
        <v>6573</v>
      </c>
      <c r="C43" s="219"/>
      <c r="D43" s="219"/>
      <c r="E43" s="219"/>
      <c r="F43" s="2"/>
      <c r="G43" s="2"/>
      <c r="H43" s="2"/>
      <c r="I43" s="2"/>
      <c r="J43" s="2"/>
    </row>
    <row r="44" spans="1:10" s="1" customFormat="1" ht="17.25">
      <c r="A44" s="2"/>
      <c r="B44" s="221" t="s">
        <v>6574</v>
      </c>
      <c r="C44" s="221"/>
      <c r="D44" s="221"/>
      <c r="E44" s="221"/>
      <c r="F44" s="221"/>
      <c r="G44" s="221"/>
      <c r="H44" s="2"/>
      <c r="I44" s="2"/>
      <c r="J44" s="2"/>
    </row>
    <row r="45" spans="1:10" s="1" customFormat="1">
      <c r="A45" s="2"/>
      <c r="B45" s="2"/>
      <c r="C45" s="2"/>
      <c r="D45" s="2"/>
      <c r="E45" s="2"/>
      <c r="F45" s="2"/>
      <c r="G45" s="2"/>
      <c r="H45" s="2"/>
      <c r="I45" s="2"/>
      <c r="J45" s="2"/>
    </row>
    <row r="46" spans="1:10" s="1" customFormat="1">
      <c r="A46" s="2"/>
      <c r="B46" s="2" t="s">
        <v>6578</v>
      </c>
      <c r="C46" s="2"/>
      <c r="D46" s="2"/>
      <c r="E46" s="2"/>
      <c r="F46" s="2"/>
      <c r="G46" s="2" t="s">
        <v>6583</v>
      </c>
      <c r="H46" s="2"/>
      <c r="I46" s="2"/>
      <c r="J46" s="2"/>
    </row>
    <row r="47" spans="1:10" s="1" customFormat="1" ht="14.25">
      <c r="A47" s="2"/>
      <c r="B47" s="154" t="s">
        <v>6579</v>
      </c>
      <c r="C47" s="154"/>
      <c r="D47" s="154"/>
      <c r="E47" s="154"/>
      <c r="F47" s="154"/>
      <c r="G47" s="155" t="s">
        <v>6584</v>
      </c>
      <c r="H47" s="154"/>
      <c r="I47" s="2"/>
      <c r="J47" s="2"/>
    </row>
    <row r="48" spans="1:10" s="1" customFormat="1" ht="14.25">
      <c r="A48" s="2"/>
      <c r="B48" s="154" t="s">
        <v>6580</v>
      </c>
      <c r="C48" s="154"/>
      <c r="D48" s="154"/>
      <c r="E48" s="154"/>
      <c r="F48" s="154"/>
      <c r="G48" s="154"/>
      <c r="H48" s="154"/>
      <c r="I48" s="2"/>
      <c r="J48" s="2"/>
    </row>
    <row r="49" spans="1:10" s="1" customFormat="1" ht="14.25">
      <c r="A49" s="2"/>
      <c r="B49" s="154" t="s">
        <v>6581</v>
      </c>
      <c r="C49" s="154"/>
      <c r="D49" s="154"/>
      <c r="E49" s="154"/>
      <c r="F49" s="154"/>
      <c r="G49" s="154"/>
      <c r="H49" s="154"/>
      <c r="I49" s="2"/>
      <c r="J49" s="2"/>
    </row>
    <row r="50" spans="1:10" s="1" customFormat="1" ht="14.25">
      <c r="A50" s="2"/>
      <c r="B50" s="154" t="s">
        <v>6582</v>
      </c>
      <c r="C50" s="154"/>
      <c r="D50" s="154"/>
      <c r="E50" s="154"/>
      <c r="F50" s="154"/>
      <c r="G50" s="154"/>
      <c r="H50" s="154"/>
      <c r="I50" s="2"/>
      <c r="J50" s="2"/>
    </row>
    <row r="51" spans="1:10" s="1" customFormat="1" ht="14.25">
      <c r="A51" s="2"/>
      <c r="B51" s="154"/>
      <c r="C51" s="154"/>
      <c r="D51" s="154"/>
      <c r="E51" s="154"/>
      <c r="F51" s="154"/>
      <c r="G51" s="154"/>
      <c r="H51" s="154"/>
      <c r="I51" s="2"/>
      <c r="J51" s="2"/>
    </row>
    <row r="52" spans="1:10" s="1" customFormat="1">
      <c r="A52" s="2"/>
      <c r="B52" s="2"/>
      <c r="C52" s="2"/>
      <c r="D52" s="2"/>
      <c r="E52" s="2"/>
      <c r="F52" s="2"/>
      <c r="G52" s="2"/>
      <c r="H52" s="2"/>
      <c r="I52" s="2"/>
      <c r="J52" s="2"/>
    </row>
    <row r="53" spans="1:10" s="1" customFormat="1">
      <c r="A53" s="2"/>
      <c r="B53" s="2"/>
      <c r="C53" s="2"/>
      <c r="D53" s="2"/>
      <c r="E53" s="2"/>
      <c r="F53" s="2"/>
      <c r="G53" s="2"/>
      <c r="H53" s="2"/>
      <c r="I53" s="2"/>
      <c r="J53" s="2"/>
    </row>
    <row r="54" spans="1:10" s="1" customFormat="1"/>
    <row r="55" spans="1:10" s="1" customFormat="1"/>
    <row r="56" spans="1:10" s="1" customFormat="1"/>
    <row r="57" spans="1:10" s="1" customFormat="1"/>
    <row r="58" spans="1:10" s="1" customFormat="1"/>
    <row r="59" spans="1:10" s="1" customFormat="1"/>
    <row r="60" spans="1:10" s="1" customFormat="1"/>
    <row r="61" spans="1:10" s="1" customFormat="1"/>
    <row r="62" spans="1:10" s="1" customFormat="1"/>
    <row r="63" spans="1:10" s="1" customFormat="1"/>
    <row r="64" spans="1:10"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sheetData>
  <sheetProtection password="E027" sheet="1" objects="1" scenarios="1"/>
  <mergeCells count="42">
    <mergeCell ref="B44:G44"/>
    <mergeCell ref="B42:G42"/>
    <mergeCell ref="B35:I35"/>
    <mergeCell ref="F37:H37"/>
    <mergeCell ref="D37:E37"/>
    <mergeCell ref="B43:E43"/>
    <mergeCell ref="B41:E41"/>
    <mergeCell ref="I18:I20"/>
    <mergeCell ref="D24:H25"/>
    <mergeCell ref="I23:I25"/>
    <mergeCell ref="D29:I33"/>
    <mergeCell ref="B29:C33"/>
    <mergeCell ref="B26:C26"/>
    <mergeCell ref="B27:C27"/>
    <mergeCell ref="D26:I26"/>
    <mergeCell ref="D27:I27"/>
    <mergeCell ref="B28:C28"/>
    <mergeCell ref="D28:I28"/>
    <mergeCell ref="B23:C23"/>
    <mergeCell ref="B24:C25"/>
    <mergeCell ref="D23:H23"/>
    <mergeCell ref="B8:C9"/>
    <mergeCell ref="B6:C7"/>
    <mergeCell ref="D8:I9"/>
    <mergeCell ref="D6:I7"/>
    <mergeCell ref="A1:J4"/>
    <mergeCell ref="B40:G40"/>
    <mergeCell ref="B10:C10"/>
    <mergeCell ref="D10:I10"/>
    <mergeCell ref="B11:C11"/>
    <mergeCell ref="D11:I11"/>
    <mergeCell ref="B12:C12"/>
    <mergeCell ref="D12:I12"/>
    <mergeCell ref="D15:H15"/>
    <mergeCell ref="B16:C17"/>
    <mergeCell ref="D16:H17"/>
    <mergeCell ref="I15:I17"/>
    <mergeCell ref="B15:C15"/>
    <mergeCell ref="B18:C18"/>
    <mergeCell ref="D18:H18"/>
    <mergeCell ref="B19:C20"/>
    <mergeCell ref="D19:H20"/>
  </mergeCells>
  <phoneticPr fontId="1"/>
  <dataValidations count="2">
    <dataValidation imeMode="halfKatakana" allowBlank="1" showInputMessage="1" showErrorMessage="1" sqref="D15:H15 D18:H18 D23:H23"/>
    <dataValidation imeMode="halfAlpha" allowBlank="1" showInputMessage="1" showErrorMessage="1" sqref="D26:I27"/>
  </dataValidations>
  <hyperlinks>
    <hyperlink ref="G47" r:id="rId1"/>
  </hyperlinks>
  <pageMargins left="0.7" right="0.7" top="0.75" bottom="0.75" header="0.3" footer="0.3"/>
  <pageSetup paperSize="9" scale="99" fitToHeight="0" orientation="portrait" horizontalDpi="4294967293"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'加盟校情報&amp;大会設定'!$A$2:$A$50</xm:f>
          </x14:formula1>
          <xm:sqref>D8:I9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S157"/>
  <sheetViews>
    <sheetView zoomScale="93" zoomScaleNormal="93" workbookViewId="0">
      <selection activeCell="A2" sqref="A2"/>
    </sheetView>
  </sheetViews>
  <sheetFormatPr defaultRowHeight="13.5"/>
  <cols>
    <col min="1" max="1" width="7.375" style="21" bestFit="1" customWidth="1"/>
    <col min="2" max="2" width="10.5" style="25" bestFit="1" customWidth="1"/>
    <col min="3" max="3" width="16.125" style="25" bestFit="1" customWidth="1"/>
    <col min="4" max="4" width="10.5" style="25" bestFit="1" customWidth="1"/>
    <col min="5" max="5" width="3.5" style="25" bestFit="1" customWidth="1"/>
    <col min="6" max="6" width="13.875" style="25" bestFit="1" customWidth="1"/>
    <col min="7" max="7" width="7.5" style="25" bestFit="1" customWidth="1"/>
    <col min="8" max="9" width="5.5" style="25" bestFit="1" customWidth="1"/>
    <col min="10" max="10" width="9" style="25"/>
    <col min="11" max="11" width="15" style="25" bestFit="1" customWidth="1"/>
    <col min="12" max="12" width="9" style="25"/>
    <col min="13" max="13" width="15" style="25" bestFit="1" customWidth="1"/>
    <col min="14" max="14" width="9" style="25"/>
    <col min="15" max="15" width="15" style="25" bestFit="1" customWidth="1"/>
  </cols>
  <sheetData>
    <row r="1" spans="1:15">
      <c r="A1" s="21" t="s">
        <v>1316</v>
      </c>
      <c r="B1" s="44" t="s">
        <v>42</v>
      </c>
      <c r="C1" s="44" t="s">
        <v>1005</v>
      </c>
      <c r="D1" s="44" t="s">
        <v>1006</v>
      </c>
      <c r="E1" s="44" t="s">
        <v>1007</v>
      </c>
      <c r="F1" s="44" t="s">
        <v>1008</v>
      </c>
      <c r="G1" s="44" t="s">
        <v>1009</v>
      </c>
      <c r="H1" s="44" t="s">
        <v>4</v>
      </c>
      <c r="I1" s="44" t="s">
        <v>1010</v>
      </c>
      <c r="J1" s="44" t="s">
        <v>1011</v>
      </c>
      <c r="K1" s="44" t="s">
        <v>1012</v>
      </c>
      <c r="L1" s="44" t="s">
        <v>1013</v>
      </c>
      <c r="M1" s="44" t="s">
        <v>1014</v>
      </c>
      <c r="N1" s="44" t="s">
        <v>1015</v>
      </c>
      <c r="O1" s="44" t="s">
        <v>6542</v>
      </c>
    </row>
    <row r="2" spans="1:15">
      <c r="A2" s="21">
        <v>1</v>
      </c>
      <c r="B2" s="25" t="str">
        <f>'様式Ⅱ(男子)'!H14</f>
        <v/>
      </c>
      <c r="C2" s="25" t="str">
        <f>CONCATENATE('様式Ⅱ(男子)'!D14," (",'様式Ⅱ(男子)'!F14,")")</f>
        <v xml:space="preserve"> ()</v>
      </c>
      <c r="D2" s="25" t="str">
        <f>'様式Ⅱ(男子)'!E14</f>
        <v/>
      </c>
      <c r="E2" s="25">
        <v>1</v>
      </c>
      <c r="F2" s="25">
        <f>基本情報登録!$D$8</f>
        <v>0</v>
      </c>
      <c r="G2" s="25" t="str">
        <f>基本情報登録!$D$10</f>
        <v/>
      </c>
      <c r="H2" s="25" t="e">
        <f>'様式Ⅱ(男子)'!G14</f>
        <v>#N/A</v>
      </c>
      <c r="I2" s="25">
        <f>'様式Ⅱ(男子)'!C14</f>
        <v>0</v>
      </c>
      <c r="J2" s="25">
        <f>'様式Ⅱ(男子)'!J14</f>
        <v>0</v>
      </c>
      <c r="K2" s="25" t="str">
        <f>'様式Ⅱ(男子)'!N14</f>
        <v/>
      </c>
      <c r="L2" s="25">
        <f>'様式Ⅱ(男子)'!J15</f>
        <v>0</v>
      </c>
      <c r="M2" s="25" t="str">
        <f>'様式Ⅱ(男子)'!N15</f>
        <v/>
      </c>
      <c r="N2" s="25">
        <f>'様式Ⅱ(男子)'!J16</f>
        <v>0</v>
      </c>
      <c r="O2" s="25" t="str">
        <f>'様式Ⅱ(男子)'!N16</f>
        <v/>
      </c>
    </row>
    <row r="3" spans="1:15">
      <c r="A3" s="21">
        <v>2</v>
      </c>
      <c r="B3" s="25" t="str">
        <f>'様式Ⅱ(男子)'!H17</f>
        <v/>
      </c>
      <c r="C3" s="25" t="str">
        <f>CONCATENATE('様式Ⅱ(男子)'!D17," (",'様式Ⅱ(男子)'!F17,")")</f>
        <v xml:space="preserve"> ()</v>
      </c>
      <c r="D3" s="25" t="str">
        <f>'様式Ⅱ(男子)'!E17</f>
        <v/>
      </c>
      <c r="E3" s="25">
        <v>1</v>
      </c>
      <c r="F3" s="25">
        <f>基本情報登録!$D$8</f>
        <v>0</v>
      </c>
      <c r="G3" s="25" t="str">
        <f>基本情報登録!$D$10</f>
        <v/>
      </c>
      <c r="H3" s="25" t="e">
        <f>'様式Ⅱ(男子)'!G17</f>
        <v>#N/A</v>
      </c>
      <c r="I3" s="25">
        <f>'様式Ⅱ(男子)'!C17</f>
        <v>0</v>
      </c>
      <c r="J3" s="25">
        <f>'様式Ⅱ(男子)'!J17</f>
        <v>0</v>
      </c>
      <c r="K3" s="25" t="str">
        <f>'様式Ⅱ(男子)'!N17</f>
        <v/>
      </c>
      <c r="L3" s="25">
        <f>'様式Ⅱ(男子)'!J18</f>
        <v>0</v>
      </c>
      <c r="M3" s="25" t="str">
        <f>'様式Ⅱ(男子)'!N18</f>
        <v/>
      </c>
      <c r="N3" s="25">
        <f>'様式Ⅱ(男子)'!J19</f>
        <v>0</v>
      </c>
      <c r="O3" s="25" t="str">
        <f>'様式Ⅱ(男子)'!N19</f>
        <v/>
      </c>
    </row>
    <row r="4" spans="1:15">
      <c r="A4" s="21">
        <v>3</v>
      </c>
      <c r="B4" s="25" t="str">
        <f>'様式Ⅱ(男子)'!H20</f>
        <v/>
      </c>
      <c r="C4" s="25" t="str">
        <f>CONCATENATE('様式Ⅱ(男子)'!D20," (",'様式Ⅱ(男子)'!F20,")")</f>
        <v xml:space="preserve"> ()</v>
      </c>
      <c r="D4" s="25" t="str">
        <f>'様式Ⅱ(男子)'!E20</f>
        <v/>
      </c>
      <c r="E4" s="25">
        <v>1</v>
      </c>
      <c r="F4" s="25">
        <f>基本情報登録!$D$8</f>
        <v>0</v>
      </c>
      <c r="G4" s="25" t="str">
        <f>基本情報登録!$D$10</f>
        <v/>
      </c>
      <c r="H4" s="25" t="e">
        <f>'様式Ⅱ(男子)'!G20</f>
        <v>#N/A</v>
      </c>
      <c r="I4" s="25">
        <f>'様式Ⅱ(男子)'!C20</f>
        <v>0</v>
      </c>
      <c r="J4" s="25">
        <f>'様式Ⅱ(男子)'!J20</f>
        <v>0</v>
      </c>
      <c r="K4" s="25" t="str">
        <f>'様式Ⅱ(男子)'!N20</f>
        <v/>
      </c>
      <c r="L4" s="25">
        <f>'様式Ⅱ(男子)'!J21</f>
        <v>0</v>
      </c>
      <c r="M4" s="25" t="str">
        <f>'様式Ⅱ(男子)'!N21</f>
        <v/>
      </c>
      <c r="N4" s="25">
        <f>'様式Ⅱ(男子)'!J22</f>
        <v>0</v>
      </c>
      <c r="O4" s="25" t="str">
        <f>'様式Ⅱ(男子)'!N22</f>
        <v/>
      </c>
    </row>
    <row r="5" spans="1:15">
      <c r="A5" s="21">
        <v>4</v>
      </c>
      <c r="B5" s="25" t="str">
        <f>'様式Ⅱ(男子)'!H23</f>
        <v/>
      </c>
      <c r="C5" s="25" t="str">
        <f>CONCATENATE('様式Ⅱ(男子)'!D23," (",'様式Ⅱ(男子)'!F23,")")</f>
        <v xml:space="preserve"> ()</v>
      </c>
      <c r="D5" s="25" t="str">
        <f>'様式Ⅱ(男子)'!E23</f>
        <v/>
      </c>
      <c r="E5" s="25">
        <v>1</v>
      </c>
      <c r="F5" s="25">
        <f>基本情報登録!$D$8</f>
        <v>0</v>
      </c>
      <c r="G5" s="25" t="str">
        <f>基本情報登録!$D$10</f>
        <v/>
      </c>
      <c r="H5" s="25" t="e">
        <f>'様式Ⅱ(男子)'!G23</f>
        <v>#N/A</v>
      </c>
      <c r="I5" s="25">
        <f>'様式Ⅱ(男子)'!C23</f>
        <v>0</v>
      </c>
      <c r="J5" s="25">
        <f>'様式Ⅱ(男子)'!J23</f>
        <v>0</v>
      </c>
      <c r="K5" s="25" t="str">
        <f>'様式Ⅱ(男子)'!N23</f>
        <v/>
      </c>
      <c r="L5" s="25">
        <f>'様式Ⅱ(男子)'!J24</f>
        <v>0</v>
      </c>
      <c r="M5" s="25" t="str">
        <f>'様式Ⅱ(男子)'!N24</f>
        <v/>
      </c>
      <c r="N5" s="25">
        <f>'様式Ⅱ(男子)'!J25</f>
        <v>0</v>
      </c>
      <c r="O5" s="25" t="str">
        <f>'様式Ⅱ(男子)'!N25</f>
        <v/>
      </c>
    </row>
    <row r="6" spans="1:15">
      <c r="A6" s="21">
        <v>5</v>
      </c>
      <c r="B6" s="25" t="str">
        <f>'様式Ⅱ(男子)'!H26</f>
        <v/>
      </c>
      <c r="C6" s="25" t="str">
        <f>CONCATENATE('様式Ⅱ(男子)'!D26," (",'様式Ⅱ(男子)'!F26,")")</f>
        <v xml:space="preserve"> ()</v>
      </c>
      <c r="D6" s="25" t="str">
        <f>'様式Ⅱ(男子)'!E26</f>
        <v/>
      </c>
      <c r="E6" s="25">
        <v>1</v>
      </c>
      <c r="F6" s="25">
        <f>基本情報登録!$D$8</f>
        <v>0</v>
      </c>
      <c r="G6" s="25" t="str">
        <f>基本情報登録!$D$10</f>
        <v/>
      </c>
      <c r="H6" s="25" t="e">
        <f>'様式Ⅱ(男子)'!G26</f>
        <v>#N/A</v>
      </c>
      <c r="I6" s="25">
        <f>'様式Ⅱ(男子)'!C26</f>
        <v>0</v>
      </c>
      <c r="J6" s="25">
        <f>'様式Ⅱ(男子)'!J26</f>
        <v>0</v>
      </c>
      <c r="K6" s="25" t="str">
        <f>'様式Ⅱ(男子)'!N26</f>
        <v/>
      </c>
      <c r="L6" s="25">
        <f>'様式Ⅱ(男子)'!J27</f>
        <v>0</v>
      </c>
      <c r="M6" s="25" t="str">
        <f>'様式Ⅱ(男子)'!N27</f>
        <v/>
      </c>
      <c r="N6" s="25">
        <f>'様式Ⅱ(男子)'!J28</f>
        <v>0</v>
      </c>
      <c r="O6" s="25" t="str">
        <f>'様式Ⅱ(男子)'!N28</f>
        <v/>
      </c>
    </row>
    <row r="7" spans="1:15">
      <c r="A7" s="21">
        <v>6</v>
      </c>
      <c r="B7" s="25" t="str">
        <f>'様式Ⅱ(男子)'!H29</f>
        <v/>
      </c>
      <c r="C7" s="25" t="str">
        <f>CONCATENATE('様式Ⅱ(男子)'!D29," (",'様式Ⅱ(男子)'!F29,")")</f>
        <v xml:space="preserve"> ()</v>
      </c>
      <c r="D7" s="25" t="str">
        <f>'様式Ⅱ(男子)'!E29</f>
        <v/>
      </c>
      <c r="E7" s="25">
        <v>1</v>
      </c>
      <c r="F7" s="25">
        <f>基本情報登録!$D$8</f>
        <v>0</v>
      </c>
      <c r="G7" s="25" t="str">
        <f>基本情報登録!$D$10</f>
        <v/>
      </c>
      <c r="H7" s="25" t="e">
        <f>'様式Ⅱ(男子)'!G29</f>
        <v>#N/A</v>
      </c>
      <c r="I7" s="25">
        <f>'様式Ⅱ(男子)'!C29</f>
        <v>0</v>
      </c>
      <c r="J7" s="25">
        <f>'様式Ⅱ(男子)'!J29</f>
        <v>0</v>
      </c>
      <c r="K7" s="25" t="str">
        <f>'様式Ⅱ(男子)'!N29</f>
        <v/>
      </c>
      <c r="L7" s="25">
        <f>'様式Ⅱ(男子)'!J30</f>
        <v>0</v>
      </c>
      <c r="M7" s="25" t="str">
        <f>'様式Ⅱ(男子)'!N30</f>
        <v/>
      </c>
      <c r="N7" s="25">
        <f>'様式Ⅱ(男子)'!J31</f>
        <v>0</v>
      </c>
      <c r="O7" s="25" t="str">
        <f>'様式Ⅱ(男子)'!N31</f>
        <v/>
      </c>
    </row>
    <row r="8" spans="1:15">
      <c r="A8" s="21">
        <v>7</v>
      </c>
      <c r="B8" s="25" t="str">
        <f>'様式Ⅱ(男子)'!H32</f>
        <v/>
      </c>
      <c r="C8" s="25" t="str">
        <f>CONCATENATE('様式Ⅱ(男子)'!D32," (",'様式Ⅱ(男子)'!F32,")")</f>
        <v xml:space="preserve"> ()</v>
      </c>
      <c r="D8" s="25" t="str">
        <f>'様式Ⅱ(男子)'!E32</f>
        <v/>
      </c>
      <c r="E8" s="25">
        <v>1</v>
      </c>
      <c r="F8" s="25">
        <f>基本情報登録!$D$8</f>
        <v>0</v>
      </c>
      <c r="G8" s="25" t="str">
        <f>基本情報登録!$D$10</f>
        <v/>
      </c>
      <c r="H8" s="25" t="e">
        <f>'様式Ⅱ(男子)'!G32</f>
        <v>#N/A</v>
      </c>
      <c r="I8" s="25">
        <f>'様式Ⅱ(男子)'!C32</f>
        <v>0</v>
      </c>
      <c r="J8" s="25">
        <f>'様式Ⅱ(男子)'!J32</f>
        <v>0</v>
      </c>
      <c r="K8" s="25" t="str">
        <f>'様式Ⅱ(男子)'!N32</f>
        <v/>
      </c>
      <c r="L8" s="25">
        <f>'様式Ⅱ(男子)'!J33</f>
        <v>0</v>
      </c>
      <c r="M8" s="25" t="str">
        <f>'様式Ⅱ(男子)'!N33</f>
        <v/>
      </c>
      <c r="N8" s="25">
        <f>'様式Ⅱ(男子)'!J34</f>
        <v>0</v>
      </c>
      <c r="O8" s="25" t="str">
        <f>'様式Ⅱ(男子)'!N34</f>
        <v/>
      </c>
    </row>
    <row r="9" spans="1:15">
      <c r="A9" s="21">
        <v>8</v>
      </c>
      <c r="B9" s="25" t="str">
        <f>'様式Ⅱ(男子)'!H35</f>
        <v/>
      </c>
      <c r="C9" s="25" t="str">
        <f>CONCATENATE('様式Ⅱ(男子)'!D35," (",'様式Ⅱ(男子)'!F35,")")</f>
        <v xml:space="preserve"> ()</v>
      </c>
      <c r="D9" s="25" t="str">
        <f>'様式Ⅱ(男子)'!E35</f>
        <v/>
      </c>
      <c r="E9" s="25">
        <v>1</v>
      </c>
      <c r="F9" s="25">
        <f>基本情報登録!$D$8</f>
        <v>0</v>
      </c>
      <c r="G9" s="25" t="str">
        <f>基本情報登録!$D$10</f>
        <v/>
      </c>
      <c r="H9" s="25" t="e">
        <f>'様式Ⅱ(男子)'!G35</f>
        <v>#N/A</v>
      </c>
      <c r="I9" s="25">
        <f>'様式Ⅱ(男子)'!C35</f>
        <v>0</v>
      </c>
      <c r="J9" s="25">
        <f>'様式Ⅱ(男子)'!J35</f>
        <v>0</v>
      </c>
      <c r="K9" s="25" t="str">
        <f>'様式Ⅱ(男子)'!N35</f>
        <v/>
      </c>
      <c r="L9" s="25">
        <f>'様式Ⅱ(男子)'!J36</f>
        <v>0</v>
      </c>
      <c r="M9" s="25" t="str">
        <f>'様式Ⅱ(男子)'!N36</f>
        <v/>
      </c>
      <c r="N9" s="25">
        <f>'様式Ⅱ(男子)'!J37</f>
        <v>0</v>
      </c>
      <c r="O9" s="25" t="str">
        <f>'様式Ⅱ(男子)'!N37</f>
        <v/>
      </c>
    </row>
    <row r="10" spans="1:15">
      <c r="A10" s="21">
        <v>9</v>
      </c>
      <c r="B10" s="25" t="str">
        <f>'様式Ⅱ(男子)'!H38</f>
        <v/>
      </c>
      <c r="C10" s="25" t="str">
        <f>CONCATENATE('様式Ⅱ(男子)'!D38," (",'様式Ⅱ(男子)'!F38,")")</f>
        <v xml:space="preserve"> ()</v>
      </c>
      <c r="D10" s="25" t="str">
        <f>'様式Ⅱ(男子)'!E38</f>
        <v/>
      </c>
      <c r="E10" s="25">
        <v>1</v>
      </c>
      <c r="F10" s="25">
        <f>基本情報登録!$D$8</f>
        <v>0</v>
      </c>
      <c r="G10" s="25" t="str">
        <f>基本情報登録!$D$10</f>
        <v/>
      </c>
      <c r="H10" s="25" t="e">
        <f>'様式Ⅱ(男子)'!G38</f>
        <v>#N/A</v>
      </c>
      <c r="I10" s="25">
        <f>'様式Ⅱ(男子)'!C38</f>
        <v>0</v>
      </c>
      <c r="J10" s="25">
        <f>'様式Ⅱ(男子)'!J38</f>
        <v>0</v>
      </c>
      <c r="K10" s="25" t="str">
        <f>'様式Ⅱ(男子)'!N38</f>
        <v/>
      </c>
      <c r="L10" s="25">
        <f>'様式Ⅱ(男子)'!J39</f>
        <v>0</v>
      </c>
      <c r="M10" s="25" t="str">
        <f>'様式Ⅱ(男子)'!N39</f>
        <v/>
      </c>
      <c r="N10" s="25">
        <f>'様式Ⅱ(男子)'!J40</f>
        <v>0</v>
      </c>
      <c r="O10" s="25" t="str">
        <f>'様式Ⅱ(男子)'!N40</f>
        <v/>
      </c>
    </row>
    <row r="11" spans="1:15">
      <c r="A11" s="21">
        <v>10</v>
      </c>
      <c r="B11" s="25" t="str">
        <f>'様式Ⅱ(男子)'!H41</f>
        <v/>
      </c>
      <c r="C11" s="25" t="str">
        <f>CONCATENATE('様式Ⅱ(男子)'!D41," (",'様式Ⅱ(男子)'!F41,")")</f>
        <v xml:space="preserve"> ()</v>
      </c>
      <c r="D11" s="25" t="str">
        <f>'様式Ⅱ(男子)'!E41</f>
        <v/>
      </c>
      <c r="E11" s="25">
        <v>1</v>
      </c>
      <c r="F11" s="25">
        <f>基本情報登録!$D$8</f>
        <v>0</v>
      </c>
      <c r="G11" s="25" t="str">
        <f>基本情報登録!$D$10</f>
        <v/>
      </c>
      <c r="H11" s="25" t="e">
        <f>'様式Ⅱ(男子)'!G41</f>
        <v>#N/A</v>
      </c>
      <c r="I11" s="25">
        <f>'様式Ⅱ(男子)'!C41</f>
        <v>0</v>
      </c>
      <c r="J11" s="25">
        <f>'様式Ⅱ(男子)'!J41</f>
        <v>0</v>
      </c>
      <c r="K11" s="25" t="str">
        <f>'様式Ⅱ(男子)'!N41</f>
        <v/>
      </c>
      <c r="L11" s="25">
        <f>'様式Ⅱ(男子)'!J42</f>
        <v>0</v>
      </c>
      <c r="M11" s="25" t="str">
        <f>'様式Ⅱ(男子)'!N42</f>
        <v/>
      </c>
      <c r="N11" s="25">
        <f>'様式Ⅱ(男子)'!J43</f>
        <v>0</v>
      </c>
      <c r="O11" s="25" t="str">
        <f>'様式Ⅱ(男子)'!N43</f>
        <v/>
      </c>
    </row>
    <row r="12" spans="1:15">
      <c r="A12" s="21">
        <v>11</v>
      </c>
      <c r="B12" s="25" t="str">
        <f>'様式Ⅱ(男子)'!H44</f>
        <v/>
      </c>
      <c r="C12" s="25" t="str">
        <f>CONCATENATE('様式Ⅱ(男子)'!D44," (",'様式Ⅱ(男子)'!F44,")")</f>
        <v xml:space="preserve"> ()</v>
      </c>
      <c r="D12" s="25" t="str">
        <f>'様式Ⅱ(男子)'!E44</f>
        <v/>
      </c>
      <c r="E12" s="25">
        <v>1</v>
      </c>
      <c r="F12" s="25">
        <f>基本情報登録!$D$8</f>
        <v>0</v>
      </c>
      <c r="G12" s="25" t="str">
        <f>基本情報登録!$D$10</f>
        <v/>
      </c>
      <c r="H12" s="25" t="e">
        <f>'様式Ⅱ(男子)'!G44</f>
        <v>#N/A</v>
      </c>
      <c r="I12" s="25">
        <f>'様式Ⅱ(男子)'!C44</f>
        <v>0</v>
      </c>
      <c r="J12" s="25">
        <f>'様式Ⅱ(男子)'!J44</f>
        <v>0</v>
      </c>
      <c r="K12" s="25" t="str">
        <f>'様式Ⅱ(男子)'!N44</f>
        <v/>
      </c>
      <c r="L12" s="25">
        <f>'様式Ⅱ(男子)'!J45</f>
        <v>0</v>
      </c>
      <c r="M12" s="25" t="str">
        <f>'様式Ⅱ(男子)'!N45</f>
        <v/>
      </c>
      <c r="N12" s="25">
        <f>'様式Ⅱ(男子)'!J46</f>
        <v>0</v>
      </c>
      <c r="O12" s="25" t="str">
        <f>'様式Ⅱ(男子)'!N46</f>
        <v/>
      </c>
    </row>
    <row r="13" spans="1:15">
      <c r="A13" s="21">
        <v>12</v>
      </c>
      <c r="B13" s="25" t="str">
        <f>'様式Ⅱ(男子)'!H47</f>
        <v/>
      </c>
      <c r="C13" s="25" t="str">
        <f>CONCATENATE('様式Ⅱ(男子)'!D47," (",'様式Ⅱ(男子)'!F47,")")</f>
        <v xml:space="preserve"> ()</v>
      </c>
      <c r="D13" s="25" t="str">
        <f>'様式Ⅱ(男子)'!E47</f>
        <v/>
      </c>
      <c r="E13" s="25">
        <v>1</v>
      </c>
      <c r="F13" s="25">
        <f>基本情報登録!$D$8</f>
        <v>0</v>
      </c>
      <c r="G13" s="25" t="str">
        <f>基本情報登録!$D$10</f>
        <v/>
      </c>
      <c r="H13" s="25" t="e">
        <f>'様式Ⅱ(男子)'!G47</f>
        <v>#N/A</v>
      </c>
      <c r="I13" s="25">
        <f>'様式Ⅱ(男子)'!C47</f>
        <v>0</v>
      </c>
      <c r="J13" s="25">
        <f>'様式Ⅱ(男子)'!J47</f>
        <v>0</v>
      </c>
      <c r="K13" s="25" t="str">
        <f>'様式Ⅱ(男子)'!N47</f>
        <v/>
      </c>
      <c r="L13" s="25">
        <f>'様式Ⅱ(男子)'!J48</f>
        <v>0</v>
      </c>
      <c r="M13" s="25" t="str">
        <f>'様式Ⅱ(男子)'!N48</f>
        <v/>
      </c>
      <c r="N13" s="25">
        <f>'様式Ⅱ(男子)'!J49</f>
        <v>0</v>
      </c>
      <c r="O13" s="25" t="str">
        <f>'様式Ⅱ(男子)'!N49</f>
        <v/>
      </c>
    </row>
    <row r="14" spans="1:15">
      <c r="A14" s="21">
        <v>13</v>
      </c>
      <c r="B14" s="25" t="str">
        <f>'様式Ⅱ(男子)'!H50</f>
        <v/>
      </c>
      <c r="C14" s="25" t="str">
        <f>CONCATENATE('様式Ⅱ(男子)'!D50," (",'様式Ⅱ(男子)'!F50,")")</f>
        <v xml:space="preserve"> ()</v>
      </c>
      <c r="D14" s="25" t="str">
        <f>'様式Ⅱ(男子)'!E50</f>
        <v/>
      </c>
      <c r="E14" s="25">
        <v>1</v>
      </c>
      <c r="F14" s="25">
        <f>基本情報登録!$D$8</f>
        <v>0</v>
      </c>
      <c r="G14" s="25" t="str">
        <f>基本情報登録!$D$10</f>
        <v/>
      </c>
      <c r="H14" s="25" t="e">
        <f>'様式Ⅱ(男子)'!G50</f>
        <v>#N/A</v>
      </c>
      <c r="I14" s="25">
        <f>'様式Ⅱ(男子)'!C50</f>
        <v>0</v>
      </c>
      <c r="J14" s="25">
        <f>'様式Ⅱ(男子)'!J50</f>
        <v>0</v>
      </c>
      <c r="K14" s="25" t="str">
        <f>'様式Ⅱ(男子)'!N50</f>
        <v/>
      </c>
      <c r="L14" s="25">
        <f>'様式Ⅱ(男子)'!J51</f>
        <v>0</v>
      </c>
      <c r="M14" s="25" t="str">
        <f>'様式Ⅱ(男子)'!N51</f>
        <v/>
      </c>
      <c r="N14" s="25">
        <f>'様式Ⅱ(男子)'!J52</f>
        <v>0</v>
      </c>
      <c r="O14" s="25" t="str">
        <f>'様式Ⅱ(男子)'!N52</f>
        <v/>
      </c>
    </row>
    <row r="15" spans="1:15">
      <c r="A15" s="21">
        <v>14</v>
      </c>
      <c r="B15" s="25" t="str">
        <f>'様式Ⅱ(男子)'!H53</f>
        <v/>
      </c>
      <c r="C15" s="25" t="str">
        <f>CONCATENATE('様式Ⅱ(男子)'!D53," (",'様式Ⅱ(男子)'!F53,")")</f>
        <v xml:space="preserve"> ()</v>
      </c>
      <c r="D15" s="25" t="str">
        <f>'様式Ⅱ(男子)'!E53</f>
        <v/>
      </c>
      <c r="E15" s="25">
        <v>1</v>
      </c>
      <c r="F15" s="25">
        <f>基本情報登録!$D$8</f>
        <v>0</v>
      </c>
      <c r="G15" s="25" t="str">
        <f>基本情報登録!$D$10</f>
        <v/>
      </c>
      <c r="H15" s="25" t="e">
        <f>'様式Ⅱ(男子)'!G53</f>
        <v>#N/A</v>
      </c>
      <c r="I15" s="25">
        <f>'様式Ⅱ(男子)'!C53</f>
        <v>0</v>
      </c>
      <c r="J15" s="25">
        <f>'様式Ⅱ(男子)'!J53</f>
        <v>0</v>
      </c>
      <c r="K15" s="25" t="str">
        <f>'様式Ⅱ(男子)'!N53</f>
        <v/>
      </c>
      <c r="L15" s="25">
        <f>'様式Ⅱ(男子)'!J54</f>
        <v>0</v>
      </c>
      <c r="M15" s="25" t="str">
        <f>'様式Ⅱ(男子)'!N54</f>
        <v/>
      </c>
      <c r="N15" s="25">
        <f>'様式Ⅱ(男子)'!J55</f>
        <v>0</v>
      </c>
      <c r="O15" s="25" t="str">
        <f>'様式Ⅱ(男子)'!N55</f>
        <v/>
      </c>
    </row>
    <row r="16" spans="1:15">
      <c r="A16" s="21">
        <v>15</v>
      </c>
      <c r="B16" s="25" t="str">
        <f>'様式Ⅱ(男子)'!H56</f>
        <v/>
      </c>
      <c r="C16" s="25" t="str">
        <f>CONCATENATE('様式Ⅱ(男子)'!D56," (",'様式Ⅱ(男子)'!F56,")")</f>
        <v xml:space="preserve"> ()</v>
      </c>
      <c r="D16" s="25" t="str">
        <f>'様式Ⅱ(男子)'!E56</f>
        <v/>
      </c>
      <c r="E16" s="25">
        <v>1</v>
      </c>
      <c r="F16" s="25">
        <f>基本情報登録!$D$8</f>
        <v>0</v>
      </c>
      <c r="G16" s="25" t="str">
        <f>基本情報登録!$D$10</f>
        <v/>
      </c>
      <c r="H16" s="25" t="e">
        <f>'様式Ⅱ(男子)'!G56</f>
        <v>#N/A</v>
      </c>
      <c r="I16" s="25">
        <f>'様式Ⅱ(男子)'!C56</f>
        <v>0</v>
      </c>
      <c r="J16" s="25">
        <f>'様式Ⅱ(男子)'!J56</f>
        <v>0</v>
      </c>
      <c r="K16" s="25" t="str">
        <f>'様式Ⅱ(男子)'!N56</f>
        <v/>
      </c>
      <c r="L16" s="25">
        <f>'様式Ⅱ(男子)'!J57</f>
        <v>0</v>
      </c>
      <c r="M16" s="25" t="str">
        <f>'様式Ⅱ(男子)'!N57</f>
        <v/>
      </c>
      <c r="N16" s="25">
        <f>'様式Ⅱ(男子)'!J58</f>
        <v>0</v>
      </c>
      <c r="O16" s="25" t="str">
        <f>'様式Ⅱ(男子)'!N58</f>
        <v/>
      </c>
    </row>
    <row r="17" spans="1:15">
      <c r="A17" s="21">
        <v>16</v>
      </c>
      <c r="B17" s="25" t="str">
        <f>'様式Ⅱ(男子)'!H59</f>
        <v/>
      </c>
      <c r="C17" s="25" t="str">
        <f>CONCATENATE('様式Ⅱ(男子)'!D59," (",'様式Ⅱ(男子)'!F59,")")</f>
        <v xml:space="preserve"> ()</v>
      </c>
      <c r="D17" s="25" t="str">
        <f>'様式Ⅱ(男子)'!E59</f>
        <v/>
      </c>
      <c r="E17" s="25">
        <v>1</v>
      </c>
      <c r="F17" s="25">
        <f>基本情報登録!$D$8</f>
        <v>0</v>
      </c>
      <c r="G17" s="25" t="str">
        <f>基本情報登録!$D$10</f>
        <v/>
      </c>
      <c r="H17" s="25" t="e">
        <f>'様式Ⅱ(男子)'!G59</f>
        <v>#N/A</v>
      </c>
      <c r="I17" s="25">
        <f>'様式Ⅱ(男子)'!C59</f>
        <v>0</v>
      </c>
      <c r="J17" s="25">
        <f>'様式Ⅱ(男子)'!J59</f>
        <v>0</v>
      </c>
      <c r="K17" s="25" t="str">
        <f>'様式Ⅱ(男子)'!N59</f>
        <v/>
      </c>
      <c r="L17" s="25">
        <f>'様式Ⅱ(男子)'!J60</f>
        <v>0</v>
      </c>
      <c r="M17" s="25" t="str">
        <f>'様式Ⅱ(男子)'!N60</f>
        <v/>
      </c>
      <c r="N17" s="25">
        <f>'様式Ⅱ(男子)'!J61</f>
        <v>0</v>
      </c>
      <c r="O17" s="25" t="str">
        <f>'様式Ⅱ(男子)'!N61</f>
        <v/>
      </c>
    </row>
    <row r="18" spans="1:15">
      <c r="A18" s="21">
        <v>17</v>
      </c>
      <c r="B18" s="25" t="str">
        <f>'様式Ⅱ(男子)'!H62</f>
        <v/>
      </c>
      <c r="C18" s="25" t="str">
        <f>CONCATENATE('様式Ⅱ(男子)'!D62," (",'様式Ⅱ(男子)'!F62,")")</f>
        <v xml:space="preserve"> ()</v>
      </c>
      <c r="D18" s="25" t="str">
        <f>'様式Ⅱ(男子)'!E62</f>
        <v/>
      </c>
      <c r="E18" s="25">
        <v>1</v>
      </c>
      <c r="F18" s="25">
        <f>基本情報登録!$D$8</f>
        <v>0</v>
      </c>
      <c r="G18" s="25" t="str">
        <f>基本情報登録!$D$10</f>
        <v/>
      </c>
      <c r="H18" s="25" t="e">
        <f>'様式Ⅱ(男子)'!G62</f>
        <v>#N/A</v>
      </c>
      <c r="I18" s="25">
        <f>'様式Ⅱ(男子)'!C62</f>
        <v>0</v>
      </c>
      <c r="J18" s="25">
        <f>'様式Ⅱ(男子)'!J62</f>
        <v>0</v>
      </c>
      <c r="K18" s="25" t="str">
        <f>'様式Ⅱ(男子)'!N62</f>
        <v/>
      </c>
      <c r="L18" s="25">
        <f>'様式Ⅱ(男子)'!J63</f>
        <v>0</v>
      </c>
      <c r="M18" s="25" t="str">
        <f>'様式Ⅱ(男子)'!N63</f>
        <v/>
      </c>
      <c r="N18" s="25">
        <f>'様式Ⅱ(男子)'!J64</f>
        <v>0</v>
      </c>
      <c r="O18" s="25" t="str">
        <f>'様式Ⅱ(男子)'!N64</f>
        <v/>
      </c>
    </row>
    <row r="19" spans="1:15">
      <c r="A19" s="21">
        <v>18</v>
      </c>
      <c r="B19" s="25" t="str">
        <f>'様式Ⅱ(男子)'!H65</f>
        <v/>
      </c>
      <c r="C19" s="25" t="str">
        <f>CONCATENATE('様式Ⅱ(男子)'!D65," (",'様式Ⅱ(男子)'!F65,")")</f>
        <v xml:space="preserve"> ()</v>
      </c>
      <c r="D19" s="25" t="str">
        <f>'様式Ⅱ(男子)'!E65</f>
        <v/>
      </c>
      <c r="E19" s="25">
        <v>1</v>
      </c>
      <c r="F19" s="25">
        <f>基本情報登録!$D$8</f>
        <v>0</v>
      </c>
      <c r="G19" s="25" t="str">
        <f>基本情報登録!$D$10</f>
        <v/>
      </c>
      <c r="H19" s="25" t="e">
        <f>'様式Ⅱ(男子)'!G65</f>
        <v>#N/A</v>
      </c>
      <c r="I19" s="25">
        <f>'様式Ⅱ(男子)'!C65</f>
        <v>0</v>
      </c>
      <c r="J19" s="25">
        <f>'様式Ⅱ(男子)'!J65</f>
        <v>0</v>
      </c>
      <c r="K19" s="25" t="str">
        <f>'様式Ⅱ(男子)'!N65</f>
        <v/>
      </c>
      <c r="L19" s="25">
        <f>'様式Ⅱ(男子)'!J66</f>
        <v>0</v>
      </c>
      <c r="M19" s="25" t="str">
        <f>'様式Ⅱ(男子)'!N66</f>
        <v/>
      </c>
      <c r="N19" s="25">
        <f>'様式Ⅱ(男子)'!J67</f>
        <v>0</v>
      </c>
      <c r="O19" s="25" t="str">
        <f>'様式Ⅱ(男子)'!N67</f>
        <v/>
      </c>
    </row>
    <row r="20" spans="1:15">
      <c r="A20" s="21">
        <v>19</v>
      </c>
      <c r="B20" s="25" t="str">
        <f>'様式Ⅱ(男子)'!H68</f>
        <v/>
      </c>
      <c r="C20" s="25" t="str">
        <f>CONCATENATE('様式Ⅱ(男子)'!D68," (",'様式Ⅱ(男子)'!F68,")")</f>
        <v xml:space="preserve"> ()</v>
      </c>
      <c r="D20" s="25" t="str">
        <f>'様式Ⅱ(男子)'!E68</f>
        <v/>
      </c>
      <c r="E20" s="25">
        <v>1</v>
      </c>
      <c r="F20" s="25">
        <f>基本情報登録!$D$8</f>
        <v>0</v>
      </c>
      <c r="G20" s="25" t="str">
        <f>基本情報登録!$D$10</f>
        <v/>
      </c>
      <c r="H20" s="25" t="e">
        <f>'様式Ⅱ(男子)'!G68</f>
        <v>#N/A</v>
      </c>
      <c r="I20" s="25">
        <f>'様式Ⅱ(男子)'!C68</f>
        <v>0</v>
      </c>
      <c r="J20" s="25">
        <f>'様式Ⅱ(男子)'!J68</f>
        <v>0</v>
      </c>
      <c r="K20" s="25" t="str">
        <f>'様式Ⅱ(男子)'!N68</f>
        <v/>
      </c>
      <c r="L20" s="25">
        <f>'様式Ⅱ(男子)'!J69</f>
        <v>0</v>
      </c>
      <c r="M20" s="25" t="str">
        <f>'様式Ⅱ(男子)'!N69</f>
        <v/>
      </c>
      <c r="N20" s="25">
        <f>'様式Ⅱ(男子)'!J70</f>
        <v>0</v>
      </c>
      <c r="O20" s="25" t="str">
        <f>'様式Ⅱ(男子)'!N70</f>
        <v/>
      </c>
    </row>
    <row r="21" spans="1:15">
      <c r="A21" s="21">
        <v>20</v>
      </c>
      <c r="B21" s="25" t="str">
        <f>'様式Ⅱ(男子)'!H71</f>
        <v/>
      </c>
      <c r="C21" s="25" t="str">
        <f>CONCATENATE('様式Ⅱ(男子)'!D71," (",'様式Ⅱ(男子)'!F71,")")</f>
        <v xml:space="preserve"> ()</v>
      </c>
      <c r="D21" s="25" t="str">
        <f>'様式Ⅱ(男子)'!E71</f>
        <v/>
      </c>
      <c r="E21" s="25">
        <v>1</v>
      </c>
      <c r="F21" s="25">
        <f>基本情報登録!$D$8</f>
        <v>0</v>
      </c>
      <c r="G21" s="25" t="str">
        <f>基本情報登録!$D$10</f>
        <v/>
      </c>
      <c r="H21" s="25" t="e">
        <f>'様式Ⅱ(男子)'!G71</f>
        <v>#N/A</v>
      </c>
      <c r="I21" s="25">
        <f>'様式Ⅱ(男子)'!C71</f>
        <v>0</v>
      </c>
      <c r="J21" s="25">
        <f>'様式Ⅱ(男子)'!J71</f>
        <v>0</v>
      </c>
      <c r="K21" s="25" t="str">
        <f>'様式Ⅱ(男子)'!N71</f>
        <v/>
      </c>
      <c r="L21" s="25">
        <f>'様式Ⅱ(男子)'!J72</f>
        <v>0</v>
      </c>
      <c r="M21" s="25" t="str">
        <f>'様式Ⅱ(男子)'!N72</f>
        <v/>
      </c>
      <c r="N21" s="25">
        <f>'様式Ⅱ(男子)'!J73</f>
        <v>0</v>
      </c>
      <c r="O21" s="25" t="str">
        <f>'様式Ⅱ(男子)'!N73</f>
        <v/>
      </c>
    </row>
    <row r="22" spans="1:15">
      <c r="A22" s="21">
        <v>21</v>
      </c>
      <c r="B22" s="25" t="str">
        <f>'様式Ⅱ(男子)'!H74</f>
        <v/>
      </c>
      <c r="C22" s="25" t="str">
        <f>CONCATENATE('様式Ⅱ(男子)'!D74," (",'様式Ⅱ(男子)'!F74,")")</f>
        <v xml:space="preserve"> ()</v>
      </c>
      <c r="D22" s="25" t="str">
        <f>'様式Ⅱ(男子)'!E74</f>
        <v/>
      </c>
      <c r="E22" s="25">
        <v>1</v>
      </c>
      <c r="F22" s="25">
        <f>基本情報登録!$D$8</f>
        <v>0</v>
      </c>
      <c r="G22" s="25" t="str">
        <f>基本情報登録!$D$10</f>
        <v/>
      </c>
      <c r="H22" s="25" t="e">
        <f>'様式Ⅱ(男子)'!G74</f>
        <v>#N/A</v>
      </c>
      <c r="I22" s="25">
        <f>'様式Ⅱ(男子)'!C74</f>
        <v>0</v>
      </c>
      <c r="J22" s="25">
        <f>'様式Ⅱ(男子)'!J74</f>
        <v>0</v>
      </c>
      <c r="K22" s="25" t="str">
        <f>'様式Ⅱ(男子)'!N74</f>
        <v/>
      </c>
      <c r="L22" s="25">
        <f>'様式Ⅱ(男子)'!J75</f>
        <v>0</v>
      </c>
      <c r="M22" s="25" t="str">
        <f>'様式Ⅱ(男子)'!N75</f>
        <v/>
      </c>
      <c r="N22" s="25">
        <f>'様式Ⅱ(男子)'!J76</f>
        <v>0</v>
      </c>
      <c r="O22" s="25" t="str">
        <f>'様式Ⅱ(男子)'!N76</f>
        <v/>
      </c>
    </row>
    <row r="23" spans="1:15">
      <c r="A23" s="21">
        <v>22</v>
      </c>
      <c r="B23" s="25" t="str">
        <f>'様式Ⅱ(男子)'!H77</f>
        <v/>
      </c>
      <c r="C23" s="25" t="str">
        <f>CONCATENATE('様式Ⅱ(男子)'!D77," (",'様式Ⅱ(男子)'!F77,")")</f>
        <v xml:space="preserve"> ()</v>
      </c>
      <c r="D23" s="25" t="str">
        <f>'様式Ⅱ(男子)'!E77</f>
        <v/>
      </c>
      <c r="E23" s="25">
        <v>1</v>
      </c>
      <c r="F23" s="25">
        <f>基本情報登録!$D$8</f>
        <v>0</v>
      </c>
      <c r="G23" s="25" t="str">
        <f>基本情報登録!$D$10</f>
        <v/>
      </c>
      <c r="H23" s="25" t="e">
        <f>'様式Ⅱ(男子)'!G77</f>
        <v>#N/A</v>
      </c>
      <c r="I23" s="25">
        <f>'様式Ⅱ(男子)'!C77</f>
        <v>0</v>
      </c>
      <c r="J23" s="25">
        <f>'様式Ⅱ(男子)'!J77</f>
        <v>0</v>
      </c>
      <c r="K23" s="25" t="str">
        <f>'様式Ⅱ(男子)'!N77</f>
        <v/>
      </c>
      <c r="L23" s="25">
        <f>'様式Ⅱ(男子)'!J78</f>
        <v>0</v>
      </c>
      <c r="M23" s="25" t="str">
        <f>'様式Ⅱ(男子)'!N78</f>
        <v/>
      </c>
      <c r="N23" s="25">
        <f>'様式Ⅱ(男子)'!J79</f>
        <v>0</v>
      </c>
      <c r="O23" s="25" t="str">
        <f>'様式Ⅱ(男子)'!N79</f>
        <v/>
      </c>
    </row>
    <row r="24" spans="1:15">
      <c r="A24" s="21">
        <v>23</v>
      </c>
      <c r="B24" s="25" t="str">
        <f>'様式Ⅱ(男子)'!H80</f>
        <v/>
      </c>
      <c r="C24" s="25" t="str">
        <f>CONCATENATE('様式Ⅱ(男子)'!D80," (",'様式Ⅱ(男子)'!F80,")")</f>
        <v xml:space="preserve"> ()</v>
      </c>
      <c r="D24" s="25" t="str">
        <f>'様式Ⅱ(男子)'!E80</f>
        <v/>
      </c>
      <c r="E24" s="25">
        <v>1</v>
      </c>
      <c r="F24" s="25">
        <f>基本情報登録!$D$8</f>
        <v>0</v>
      </c>
      <c r="G24" s="25" t="str">
        <f>基本情報登録!$D$10</f>
        <v/>
      </c>
      <c r="H24" s="25" t="e">
        <f>'様式Ⅱ(男子)'!G80</f>
        <v>#N/A</v>
      </c>
      <c r="I24" s="25">
        <f>'様式Ⅱ(男子)'!C80</f>
        <v>0</v>
      </c>
      <c r="J24" s="25">
        <f>'様式Ⅱ(男子)'!J80</f>
        <v>0</v>
      </c>
      <c r="K24" s="25" t="str">
        <f>'様式Ⅱ(男子)'!N80</f>
        <v/>
      </c>
      <c r="L24" s="25">
        <f>'様式Ⅱ(男子)'!J81</f>
        <v>0</v>
      </c>
      <c r="M24" s="25" t="str">
        <f>'様式Ⅱ(男子)'!N81</f>
        <v/>
      </c>
      <c r="N24" s="25">
        <f>'様式Ⅱ(男子)'!J82</f>
        <v>0</v>
      </c>
      <c r="O24" s="25" t="str">
        <f>'様式Ⅱ(男子)'!N82</f>
        <v/>
      </c>
    </row>
    <row r="25" spans="1:15">
      <c r="A25" s="21">
        <v>24</v>
      </c>
      <c r="B25" s="25" t="str">
        <f>'様式Ⅱ(男子)'!H83</f>
        <v/>
      </c>
      <c r="C25" s="25" t="str">
        <f>CONCATENATE('様式Ⅱ(男子)'!D83," (",'様式Ⅱ(男子)'!F83,")")</f>
        <v xml:space="preserve"> ()</v>
      </c>
      <c r="D25" s="25" t="str">
        <f>'様式Ⅱ(男子)'!E83</f>
        <v/>
      </c>
      <c r="E25" s="25">
        <v>1</v>
      </c>
      <c r="F25" s="25">
        <f>基本情報登録!$D$8</f>
        <v>0</v>
      </c>
      <c r="G25" s="25" t="str">
        <f>基本情報登録!$D$10</f>
        <v/>
      </c>
      <c r="H25" s="25" t="e">
        <f>'様式Ⅱ(男子)'!G83</f>
        <v>#N/A</v>
      </c>
      <c r="I25" s="25">
        <f>'様式Ⅱ(男子)'!C83</f>
        <v>0</v>
      </c>
      <c r="J25" s="25">
        <f>'様式Ⅱ(男子)'!J83</f>
        <v>0</v>
      </c>
      <c r="K25" s="25" t="str">
        <f>'様式Ⅱ(男子)'!N83</f>
        <v/>
      </c>
      <c r="L25" s="25">
        <f>'様式Ⅱ(男子)'!J84</f>
        <v>0</v>
      </c>
      <c r="M25" s="25" t="str">
        <f>'様式Ⅱ(男子)'!N84</f>
        <v/>
      </c>
      <c r="N25" s="25">
        <f>'様式Ⅱ(男子)'!J85</f>
        <v>0</v>
      </c>
      <c r="O25" s="25" t="str">
        <f>'様式Ⅱ(男子)'!N85</f>
        <v/>
      </c>
    </row>
    <row r="26" spans="1:15">
      <c r="A26" s="21">
        <v>25</v>
      </c>
      <c r="B26" s="25" t="str">
        <f>'様式Ⅱ(男子)'!H86</f>
        <v/>
      </c>
      <c r="C26" s="25" t="str">
        <f>CONCATENATE('様式Ⅱ(男子)'!D86," (",'様式Ⅱ(男子)'!F86,")")</f>
        <v xml:space="preserve"> ()</v>
      </c>
      <c r="D26" s="25" t="str">
        <f>'様式Ⅱ(男子)'!E86</f>
        <v/>
      </c>
      <c r="E26" s="25">
        <v>1</v>
      </c>
      <c r="F26" s="25">
        <f>基本情報登録!$D$8</f>
        <v>0</v>
      </c>
      <c r="G26" s="25" t="str">
        <f>基本情報登録!$D$10</f>
        <v/>
      </c>
      <c r="H26" s="25" t="e">
        <f>'様式Ⅱ(男子)'!G86</f>
        <v>#N/A</v>
      </c>
      <c r="I26" s="25">
        <f>'様式Ⅱ(男子)'!C86</f>
        <v>0</v>
      </c>
      <c r="J26" s="25">
        <f>'様式Ⅱ(男子)'!J86</f>
        <v>0</v>
      </c>
      <c r="K26" s="25" t="str">
        <f>'様式Ⅱ(男子)'!N86</f>
        <v/>
      </c>
      <c r="L26" s="25">
        <f>'様式Ⅱ(男子)'!J87</f>
        <v>0</v>
      </c>
      <c r="M26" s="25" t="str">
        <f>'様式Ⅱ(男子)'!N87</f>
        <v/>
      </c>
      <c r="N26" s="25">
        <f>'様式Ⅱ(男子)'!J88</f>
        <v>0</v>
      </c>
      <c r="O26" s="25" t="str">
        <f>'様式Ⅱ(男子)'!N88</f>
        <v/>
      </c>
    </row>
    <row r="27" spans="1:15">
      <c r="A27" s="21">
        <v>26</v>
      </c>
      <c r="B27" s="25" t="str">
        <f>'様式Ⅱ(男子)'!H89</f>
        <v/>
      </c>
      <c r="C27" s="25" t="str">
        <f>CONCATENATE('様式Ⅱ(男子)'!D89," (",'様式Ⅱ(男子)'!F89,")")</f>
        <v xml:space="preserve"> ()</v>
      </c>
      <c r="D27" s="25" t="str">
        <f>'様式Ⅱ(男子)'!E89</f>
        <v/>
      </c>
      <c r="E27" s="25">
        <v>1</v>
      </c>
      <c r="F27" s="25">
        <f>基本情報登録!$D$8</f>
        <v>0</v>
      </c>
      <c r="G27" s="25" t="str">
        <f>基本情報登録!$D$10</f>
        <v/>
      </c>
      <c r="H27" s="25" t="e">
        <f>'様式Ⅱ(男子)'!G89</f>
        <v>#N/A</v>
      </c>
      <c r="I27" s="25">
        <f>'様式Ⅱ(男子)'!C89</f>
        <v>0</v>
      </c>
      <c r="J27" s="25">
        <f>'様式Ⅱ(男子)'!J89</f>
        <v>0</v>
      </c>
      <c r="K27" s="25" t="str">
        <f>'様式Ⅱ(男子)'!N89</f>
        <v/>
      </c>
      <c r="L27" s="25">
        <f>'様式Ⅱ(男子)'!J90</f>
        <v>0</v>
      </c>
      <c r="M27" s="25" t="str">
        <f>'様式Ⅱ(男子)'!N90</f>
        <v/>
      </c>
      <c r="N27" s="25">
        <f>'様式Ⅱ(男子)'!J91</f>
        <v>0</v>
      </c>
      <c r="O27" s="25" t="str">
        <f>'様式Ⅱ(男子)'!N91</f>
        <v/>
      </c>
    </row>
    <row r="28" spans="1:15">
      <c r="A28" s="21">
        <v>27</v>
      </c>
      <c r="B28" s="25" t="str">
        <f>'様式Ⅱ(男子)'!H92</f>
        <v/>
      </c>
      <c r="C28" s="25" t="str">
        <f>CONCATENATE('様式Ⅱ(男子)'!D92," (",'様式Ⅱ(男子)'!F92,")")</f>
        <v xml:space="preserve"> ()</v>
      </c>
      <c r="D28" s="25" t="str">
        <f>'様式Ⅱ(男子)'!E92</f>
        <v/>
      </c>
      <c r="E28" s="25">
        <v>1</v>
      </c>
      <c r="F28" s="25">
        <f>基本情報登録!$D$8</f>
        <v>0</v>
      </c>
      <c r="G28" s="25" t="str">
        <f>基本情報登録!$D$10</f>
        <v/>
      </c>
      <c r="H28" s="25" t="e">
        <f>'様式Ⅱ(男子)'!G92</f>
        <v>#N/A</v>
      </c>
      <c r="I28" s="25">
        <f>'様式Ⅱ(男子)'!C92</f>
        <v>0</v>
      </c>
      <c r="J28" s="25">
        <f>'様式Ⅱ(男子)'!J92</f>
        <v>0</v>
      </c>
      <c r="K28" s="25" t="str">
        <f>'様式Ⅱ(男子)'!N92</f>
        <v/>
      </c>
      <c r="L28" s="25">
        <f>'様式Ⅱ(男子)'!J93</f>
        <v>0</v>
      </c>
      <c r="M28" s="25" t="str">
        <f>'様式Ⅱ(男子)'!N93</f>
        <v/>
      </c>
      <c r="N28" s="25">
        <f>'様式Ⅱ(男子)'!J94</f>
        <v>0</v>
      </c>
      <c r="O28" s="25" t="str">
        <f>'様式Ⅱ(男子)'!N94</f>
        <v/>
      </c>
    </row>
    <row r="29" spans="1:15">
      <c r="A29" s="21">
        <v>28</v>
      </c>
      <c r="B29" s="25" t="str">
        <f>'様式Ⅱ(男子)'!H95</f>
        <v/>
      </c>
      <c r="C29" s="25" t="str">
        <f>CONCATENATE('様式Ⅱ(男子)'!D95," (",'様式Ⅱ(男子)'!F95,")")</f>
        <v xml:space="preserve"> ()</v>
      </c>
      <c r="D29" s="25" t="str">
        <f>'様式Ⅱ(男子)'!E95</f>
        <v/>
      </c>
      <c r="E29" s="25">
        <v>1</v>
      </c>
      <c r="F29" s="25">
        <f>基本情報登録!$D$8</f>
        <v>0</v>
      </c>
      <c r="G29" s="25" t="str">
        <f>基本情報登録!$D$10</f>
        <v/>
      </c>
      <c r="H29" s="25" t="e">
        <f>'様式Ⅱ(男子)'!G95</f>
        <v>#N/A</v>
      </c>
      <c r="I29" s="25">
        <f>'様式Ⅱ(男子)'!C95</f>
        <v>0</v>
      </c>
      <c r="J29" s="25">
        <f>'様式Ⅱ(男子)'!J95</f>
        <v>0</v>
      </c>
      <c r="K29" s="25" t="str">
        <f>'様式Ⅱ(男子)'!N95</f>
        <v/>
      </c>
      <c r="L29" s="25">
        <f>'様式Ⅱ(男子)'!J96</f>
        <v>0</v>
      </c>
      <c r="M29" s="25" t="str">
        <f>'様式Ⅱ(男子)'!N96</f>
        <v/>
      </c>
      <c r="N29" s="25">
        <f>'様式Ⅱ(男子)'!J97</f>
        <v>0</v>
      </c>
      <c r="O29" s="25" t="str">
        <f>'様式Ⅱ(男子)'!N97</f>
        <v/>
      </c>
    </row>
    <row r="30" spans="1:15">
      <c r="A30" s="21">
        <v>29</v>
      </c>
      <c r="B30" s="25" t="str">
        <f>'様式Ⅱ(男子)'!H98</f>
        <v/>
      </c>
      <c r="C30" s="25" t="str">
        <f>CONCATENATE('様式Ⅱ(男子)'!D98," (",'様式Ⅱ(男子)'!F98,")")</f>
        <v xml:space="preserve"> ()</v>
      </c>
      <c r="D30" s="25" t="str">
        <f>'様式Ⅱ(男子)'!E98</f>
        <v/>
      </c>
      <c r="E30" s="25">
        <v>1</v>
      </c>
      <c r="F30" s="25">
        <f>基本情報登録!$D$8</f>
        <v>0</v>
      </c>
      <c r="G30" s="25" t="str">
        <f>基本情報登録!$D$10</f>
        <v/>
      </c>
      <c r="H30" s="25" t="e">
        <f>'様式Ⅱ(男子)'!G98</f>
        <v>#N/A</v>
      </c>
      <c r="I30" s="25">
        <f>'様式Ⅱ(男子)'!C98</f>
        <v>0</v>
      </c>
      <c r="J30" s="25">
        <f>'様式Ⅱ(男子)'!J98</f>
        <v>0</v>
      </c>
      <c r="K30" s="25" t="str">
        <f>'様式Ⅱ(男子)'!N98</f>
        <v/>
      </c>
      <c r="L30" s="25">
        <f>'様式Ⅱ(男子)'!J99</f>
        <v>0</v>
      </c>
      <c r="M30" s="25" t="str">
        <f>'様式Ⅱ(男子)'!N99</f>
        <v/>
      </c>
      <c r="N30" s="25">
        <f>'様式Ⅱ(男子)'!J100</f>
        <v>0</v>
      </c>
      <c r="O30" s="25" t="str">
        <f>'様式Ⅱ(男子)'!N100</f>
        <v/>
      </c>
    </row>
    <row r="31" spans="1:15">
      <c r="A31" s="21">
        <v>30</v>
      </c>
      <c r="B31" s="25" t="str">
        <f>'様式Ⅱ(男子)'!H101</f>
        <v/>
      </c>
      <c r="C31" s="25" t="str">
        <f>CONCATENATE('様式Ⅱ(男子)'!D101," (",'様式Ⅱ(男子)'!F101,")")</f>
        <v xml:space="preserve"> ()</v>
      </c>
      <c r="D31" s="25" t="str">
        <f>'様式Ⅱ(男子)'!E101</f>
        <v/>
      </c>
      <c r="E31" s="25">
        <v>1</v>
      </c>
      <c r="F31" s="25">
        <f>基本情報登録!$D$8</f>
        <v>0</v>
      </c>
      <c r="G31" s="25" t="str">
        <f>基本情報登録!$D$10</f>
        <v/>
      </c>
      <c r="H31" s="25" t="e">
        <f>'様式Ⅱ(男子)'!G101</f>
        <v>#N/A</v>
      </c>
      <c r="I31" s="25">
        <f>'様式Ⅱ(男子)'!C101</f>
        <v>0</v>
      </c>
      <c r="J31" s="25">
        <f>'様式Ⅱ(男子)'!J101</f>
        <v>0</v>
      </c>
      <c r="K31" s="25" t="str">
        <f>'様式Ⅱ(男子)'!N101</f>
        <v/>
      </c>
      <c r="L31" s="25">
        <f>'様式Ⅱ(男子)'!J102</f>
        <v>0</v>
      </c>
      <c r="M31" s="25" t="str">
        <f>'様式Ⅱ(男子)'!N102</f>
        <v/>
      </c>
      <c r="N31" s="25">
        <f>'様式Ⅱ(男子)'!J103</f>
        <v>0</v>
      </c>
      <c r="O31" s="25" t="str">
        <f>'様式Ⅱ(男子)'!N103</f>
        <v/>
      </c>
    </row>
    <row r="32" spans="1:15">
      <c r="A32" s="21">
        <v>31</v>
      </c>
      <c r="B32" s="25" t="str">
        <f>'様式Ⅱ(男子)'!H104</f>
        <v/>
      </c>
      <c r="C32" s="25" t="str">
        <f>CONCATENATE('様式Ⅱ(男子)'!D104," (",'様式Ⅱ(男子)'!F104,")")</f>
        <v xml:space="preserve"> ()</v>
      </c>
      <c r="D32" s="25" t="str">
        <f>'様式Ⅱ(男子)'!E104</f>
        <v/>
      </c>
      <c r="E32" s="25">
        <v>1</v>
      </c>
      <c r="F32" s="25">
        <f>基本情報登録!$D$8</f>
        <v>0</v>
      </c>
      <c r="G32" s="25" t="str">
        <f>基本情報登録!$D$10</f>
        <v/>
      </c>
      <c r="H32" s="25" t="e">
        <f>'様式Ⅱ(男子)'!G104</f>
        <v>#N/A</v>
      </c>
      <c r="I32" s="25">
        <f>'様式Ⅱ(男子)'!C104</f>
        <v>0</v>
      </c>
      <c r="J32" s="25">
        <f>'様式Ⅱ(男子)'!J104</f>
        <v>0</v>
      </c>
      <c r="K32" s="25" t="str">
        <f>'様式Ⅱ(男子)'!N104</f>
        <v/>
      </c>
      <c r="L32" s="25">
        <f>'様式Ⅱ(男子)'!J105</f>
        <v>0</v>
      </c>
      <c r="M32" s="25" t="str">
        <f>'様式Ⅱ(男子)'!N105</f>
        <v/>
      </c>
      <c r="N32" s="25">
        <f>'様式Ⅱ(男子)'!J106</f>
        <v>0</v>
      </c>
      <c r="O32" s="25" t="str">
        <f>'様式Ⅱ(男子)'!N106</f>
        <v/>
      </c>
    </row>
    <row r="33" spans="1:19">
      <c r="A33" s="21">
        <v>32</v>
      </c>
      <c r="B33" s="25" t="str">
        <f>'様式Ⅱ(男子)'!H107</f>
        <v/>
      </c>
      <c r="C33" s="25" t="str">
        <f>CONCATENATE('様式Ⅱ(男子)'!D107," (",'様式Ⅱ(男子)'!F107,")")</f>
        <v xml:space="preserve"> ()</v>
      </c>
      <c r="D33" s="25" t="str">
        <f>'様式Ⅱ(男子)'!E107</f>
        <v/>
      </c>
      <c r="E33" s="25">
        <v>1</v>
      </c>
      <c r="F33" s="25">
        <f>基本情報登録!$D$8</f>
        <v>0</v>
      </c>
      <c r="G33" s="25" t="str">
        <f>基本情報登録!$D$10</f>
        <v/>
      </c>
      <c r="H33" s="25" t="e">
        <f>'様式Ⅱ(男子)'!G107</f>
        <v>#N/A</v>
      </c>
      <c r="I33" s="25">
        <f>'様式Ⅱ(男子)'!C107</f>
        <v>0</v>
      </c>
      <c r="J33" s="25">
        <f>'様式Ⅱ(男子)'!J107</f>
        <v>0</v>
      </c>
      <c r="K33" s="25" t="str">
        <f>'様式Ⅱ(男子)'!N107</f>
        <v/>
      </c>
      <c r="L33" s="25">
        <f>'様式Ⅱ(男子)'!J108</f>
        <v>0</v>
      </c>
      <c r="M33" s="25" t="str">
        <f>'様式Ⅱ(男子)'!N108</f>
        <v/>
      </c>
      <c r="N33" s="25">
        <f>'様式Ⅱ(男子)'!J109</f>
        <v>0</v>
      </c>
      <c r="O33" s="25" t="str">
        <f>'様式Ⅱ(男子)'!N109</f>
        <v/>
      </c>
    </row>
    <row r="34" spans="1:19">
      <c r="A34" s="21">
        <v>33</v>
      </c>
      <c r="B34" s="25" t="str">
        <f>'様式Ⅱ(男子)'!H110</f>
        <v/>
      </c>
      <c r="C34" s="25" t="str">
        <f>CONCATENATE('様式Ⅱ(男子)'!D110," (",'様式Ⅱ(男子)'!F110,")")</f>
        <v xml:space="preserve"> ()</v>
      </c>
      <c r="D34" s="25" t="str">
        <f>'様式Ⅱ(男子)'!E110</f>
        <v/>
      </c>
      <c r="E34" s="25">
        <v>1</v>
      </c>
      <c r="F34" s="25">
        <f>基本情報登録!$D$8</f>
        <v>0</v>
      </c>
      <c r="G34" s="25" t="str">
        <f>基本情報登録!$D$10</f>
        <v/>
      </c>
      <c r="H34" s="25" t="e">
        <f>'様式Ⅱ(男子)'!G110</f>
        <v>#N/A</v>
      </c>
      <c r="I34" s="25">
        <f>'様式Ⅱ(男子)'!C110</f>
        <v>0</v>
      </c>
      <c r="J34" s="25">
        <f>'様式Ⅱ(男子)'!J110</f>
        <v>0</v>
      </c>
      <c r="K34" s="25" t="str">
        <f>'様式Ⅱ(男子)'!N110</f>
        <v/>
      </c>
      <c r="L34" s="25">
        <f>'様式Ⅱ(男子)'!J111</f>
        <v>0</v>
      </c>
      <c r="M34" s="25" t="str">
        <f>'様式Ⅱ(男子)'!N111</f>
        <v/>
      </c>
      <c r="N34" s="25">
        <f>'様式Ⅱ(男子)'!J112</f>
        <v>0</v>
      </c>
      <c r="O34" s="25" t="str">
        <f>'様式Ⅱ(男子)'!N112</f>
        <v/>
      </c>
    </row>
    <row r="35" spans="1:19">
      <c r="A35" s="21">
        <v>34</v>
      </c>
      <c r="B35" s="25" t="str">
        <f>'様式Ⅱ(男子)'!H113</f>
        <v/>
      </c>
      <c r="C35" s="25" t="str">
        <f>CONCATENATE('様式Ⅱ(男子)'!D113," (",'様式Ⅱ(男子)'!F113,")")</f>
        <v xml:space="preserve"> ()</v>
      </c>
      <c r="D35" s="25" t="str">
        <f>'様式Ⅱ(男子)'!E113</f>
        <v/>
      </c>
      <c r="E35" s="25">
        <v>1</v>
      </c>
      <c r="F35" s="25">
        <f>基本情報登録!$D$8</f>
        <v>0</v>
      </c>
      <c r="G35" s="25" t="str">
        <f>基本情報登録!$D$10</f>
        <v/>
      </c>
      <c r="H35" s="25" t="e">
        <f>'様式Ⅱ(男子)'!G113</f>
        <v>#N/A</v>
      </c>
      <c r="I35" s="25">
        <f>'様式Ⅱ(男子)'!C113</f>
        <v>0</v>
      </c>
      <c r="J35" s="25">
        <f>'様式Ⅱ(男子)'!J113</f>
        <v>0</v>
      </c>
      <c r="K35" s="25" t="str">
        <f>'様式Ⅱ(男子)'!N113</f>
        <v/>
      </c>
      <c r="L35" s="25">
        <f>'様式Ⅱ(男子)'!J114</f>
        <v>0</v>
      </c>
      <c r="M35" s="25" t="str">
        <f>'様式Ⅱ(男子)'!N114</f>
        <v/>
      </c>
      <c r="N35" s="25">
        <f>'様式Ⅱ(男子)'!J115</f>
        <v>0</v>
      </c>
      <c r="O35" s="25" t="str">
        <f>'様式Ⅱ(男子)'!N115</f>
        <v/>
      </c>
    </row>
    <row r="36" spans="1:19">
      <c r="A36" s="21">
        <v>35</v>
      </c>
      <c r="B36" s="25" t="str">
        <f>'様式Ⅱ(男子)'!H116</f>
        <v/>
      </c>
      <c r="C36" s="25" t="str">
        <f>CONCATENATE('様式Ⅱ(男子)'!D116," (",'様式Ⅱ(男子)'!F116,")")</f>
        <v xml:space="preserve"> ()</v>
      </c>
      <c r="D36" s="25" t="str">
        <f>'様式Ⅱ(男子)'!E116</f>
        <v/>
      </c>
      <c r="E36" s="25">
        <v>1</v>
      </c>
      <c r="F36" s="25">
        <f>基本情報登録!$D$8</f>
        <v>0</v>
      </c>
      <c r="G36" s="25" t="str">
        <f>基本情報登録!$D$10</f>
        <v/>
      </c>
      <c r="H36" s="25" t="e">
        <f>'様式Ⅱ(男子)'!G116</f>
        <v>#N/A</v>
      </c>
      <c r="I36" s="25">
        <f>'様式Ⅱ(男子)'!C116</f>
        <v>0</v>
      </c>
      <c r="J36" s="25">
        <f>'様式Ⅱ(男子)'!J116</f>
        <v>0</v>
      </c>
      <c r="K36" s="25" t="str">
        <f>'様式Ⅱ(男子)'!N116</f>
        <v/>
      </c>
      <c r="L36" s="25">
        <f>'様式Ⅱ(男子)'!J117</f>
        <v>0</v>
      </c>
      <c r="M36" s="25" t="str">
        <f>'様式Ⅱ(男子)'!N117</f>
        <v/>
      </c>
      <c r="N36" s="25">
        <f>'様式Ⅱ(男子)'!J118</f>
        <v>0</v>
      </c>
      <c r="O36" s="25" t="str">
        <f>'様式Ⅱ(男子)'!N118</f>
        <v/>
      </c>
    </row>
    <row r="37" spans="1:19">
      <c r="A37" s="21">
        <v>36</v>
      </c>
      <c r="B37" s="25" t="str">
        <f>'様式Ⅱ(男子)'!H119</f>
        <v/>
      </c>
      <c r="C37" s="25" t="str">
        <f>CONCATENATE('様式Ⅱ(男子)'!D119," (",'様式Ⅱ(男子)'!F119,")")</f>
        <v xml:space="preserve"> ()</v>
      </c>
      <c r="D37" s="25" t="str">
        <f>'様式Ⅱ(男子)'!E119</f>
        <v/>
      </c>
      <c r="E37" s="25">
        <v>1</v>
      </c>
      <c r="F37" s="25">
        <f>基本情報登録!$D$8</f>
        <v>0</v>
      </c>
      <c r="G37" s="25" t="str">
        <f>基本情報登録!$D$10</f>
        <v/>
      </c>
      <c r="H37" s="25" t="e">
        <f>'様式Ⅱ(男子)'!G119</f>
        <v>#N/A</v>
      </c>
      <c r="I37" s="25">
        <f>'様式Ⅱ(男子)'!C119</f>
        <v>0</v>
      </c>
      <c r="J37" s="25">
        <f>'様式Ⅱ(男子)'!J119</f>
        <v>0</v>
      </c>
      <c r="K37" s="25" t="str">
        <f>'様式Ⅱ(男子)'!N119</f>
        <v/>
      </c>
      <c r="L37" s="25">
        <f>'様式Ⅱ(男子)'!J120</f>
        <v>0</v>
      </c>
      <c r="M37" s="25" t="str">
        <f>'様式Ⅱ(男子)'!N120</f>
        <v/>
      </c>
      <c r="N37" s="25">
        <f>'様式Ⅱ(男子)'!J121</f>
        <v>0</v>
      </c>
      <c r="O37" s="25" t="str">
        <f>'様式Ⅱ(男子)'!N121</f>
        <v/>
      </c>
    </row>
    <row r="38" spans="1:19">
      <c r="A38" s="21">
        <v>37</v>
      </c>
      <c r="B38" s="25" t="str">
        <f>'様式Ⅱ(男子)'!H122</f>
        <v/>
      </c>
      <c r="C38" s="25" t="str">
        <f>CONCATENATE('様式Ⅱ(男子)'!D122," (",'様式Ⅱ(男子)'!F122,")")</f>
        <v xml:space="preserve"> ()</v>
      </c>
      <c r="D38" s="25" t="str">
        <f>'様式Ⅱ(男子)'!E122</f>
        <v/>
      </c>
      <c r="E38" s="25">
        <v>1</v>
      </c>
      <c r="F38" s="25">
        <f>基本情報登録!$D$8</f>
        <v>0</v>
      </c>
      <c r="G38" s="25" t="str">
        <f>基本情報登録!$D$10</f>
        <v/>
      </c>
      <c r="H38" s="25" t="e">
        <f>'様式Ⅱ(男子)'!G122</f>
        <v>#N/A</v>
      </c>
      <c r="I38" s="25">
        <f>'様式Ⅱ(男子)'!C122</f>
        <v>0</v>
      </c>
      <c r="J38" s="25">
        <f>'様式Ⅱ(男子)'!J122</f>
        <v>0</v>
      </c>
      <c r="K38" s="25" t="str">
        <f>'様式Ⅱ(男子)'!N122</f>
        <v/>
      </c>
      <c r="L38" s="25">
        <f>'様式Ⅱ(男子)'!J123</f>
        <v>0</v>
      </c>
      <c r="M38" s="25" t="str">
        <f>'様式Ⅱ(男子)'!N123</f>
        <v/>
      </c>
      <c r="N38" s="25">
        <f>'様式Ⅱ(男子)'!J124</f>
        <v>0</v>
      </c>
      <c r="O38" s="25" t="str">
        <f>'様式Ⅱ(男子)'!N124</f>
        <v/>
      </c>
    </row>
    <row r="39" spans="1:19" ht="12.75" customHeight="1">
      <c r="A39" s="21">
        <v>38</v>
      </c>
      <c r="B39" s="25" t="str">
        <f>'様式Ⅱ(男子)'!H125</f>
        <v/>
      </c>
      <c r="C39" s="25" t="str">
        <f>CONCATENATE('様式Ⅱ(男子)'!D125," (",'様式Ⅱ(男子)'!F125,")")</f>
        <v xml:space="preserve"> ()</v>
      </c>
      <c r="D39" s="25" t="str">
        <f>'様式Ⅱ(男子)'!E125</f>
        <v/>
      </c>
      <c r="E39" s="25">
        <v>1</v>
      </c>
      <c r="F39" s="25">
        <f>基本情報登録!$D$8</f>
        <v>0</v>
      </c>
      <c r="G39" s="25" t="str">
        <f>基本情報登録!$D$10</f>
        <v/>
      </c>
      <c r="H39" s="25" t="e">
        <f>'様式Ⅱ(男子)'!G125</f>
        <v>#N/A</v>
      </c>
      <c r="I39" s="25">
        <f>'様式Ⅱ(男子)'!C125</f>
        <v>0</v>
      </c>
      <c r="J39" s="25">
        <f>'様式Ⅱ(男子)'!J125</f>
        <v>0</v>
      </c>
      <c r="K39" s="25" t="str">
        <f>'様式Ⅱ(男子)'!N125</f>
        <v/>
      </c>
      <c r="L39" s="25">
        <f>'様式Ⅱ(男子)'!J126</f>
        <v>0</v>
      </c>
      <c r="M39" s="25" t="str">
        <f>'様式Ⅱ(男子)'!N126</f>
        <v/>
      </c>
      <c r="N39" s="25">
        <f>'様式Ⅱ(男子)'!J127</f>
        <v>0</v>
      </c>
      <c r="O39" s="25" t="str">
        <f>'様式Ⅱ(男子)'!N127</f>
        <v/>
      </c>
    </row>
    <row r="40" spans="1:19">
      <c r="A40" s="21">
        <v>39</v>
      </c>
      <c r="B40" s="25" t="str">
        <f>'様式Ⅱ(男子)'!H128</f>
        <v/>
      </c>
      <c r="C40" s="25" t="str">
        <f>CONCATENATE('様式Ⅱ(男子)'!D128," (",'様式Ⅱ(男子)'!F128,")")</f>
        <v xml:space="preserve"> ()</v>
      </c>
      <c r="D40" s="25" t="str">
        <f>'様式Ⅱ(男子)'!E128</f>
        <v/>
      </c>
      <c r="E40" s="25">
        <v>1</v>
      </c>
      <c r="F40" s="25">
        <f>基本情報登録!$D$8</f>
        <v>0</v>
      </c>
      <c r="G40" s="25" t="str">
        <f>基本情報登録!$D$10</f>
        <v/>
      </c>
      <c r="H40" s="25" t="e">
        <f>'様式Ⅱ(男子)'!G128</f>
        <v>#N/A</v>
      </c>
      <c r="I40" s="25">
        <f>'様式Ⅱ(男子)'!C128</f>
        <v>0</v>
      </c>
      <c r="J40" s="25">
        <f>'様式Ⅱ(男子)'!J128</f>
        <v>0</v>
      </c>
      <c r="K40" s="25" t="str">
        <f>'様式Ⅱ(男子)'!N128</f>
        <v/>
      </c>
      <c r="L40" s="25">
        <f>'様式Ⅱ(男子)'!J129</f>
        <v>0</v>
      </c>
      <c r="M40" s="25" t="str">
        <f>'様式Ⅱ(男子)'!N129</f>
        <v/>
      </c>
      <c r="N40" s="25">
        <f>'様式Ⅱ(男子)'!J130</f>
        <v>0</v>
      </c>
      <c r="O40" s="25" t="str">
        <f>'様式Ⅱ(男子)'!N130</f>
        <v/>
      </c>
    </row>
    <row r="41" spans="1:19">
      <c r="A41" s="21">
        <v>40</v>
      </c>
      <c r="B41" s="25" t="str">
        <f>'様式Ⅱ(男子)'!H131</f>
        <v/>
      </c>
      <c r="C41" s="25" t="str">
        <f>CONCATENATE('様式Ⅱ(男子)'!D131," (",'様式Ⅱ(男子)'!F131,")")</f>
        <v xml:space="preserve"> ()</v>
      </c>
      <c r="D41" s="25" t="str">
        <f>'様式Ⅱ(男子)'!E131</f>
        <v/>
      </c>
      <c r="E41" s="25">
        <v>1</v>
      </c>
      <c r="F41" s="25">
        <f>基本情報登録!$D$8</f>
        <v>0</v>
      </c>
      <c r="G41" s="25" t="str">
        <f>基本情報登録!$D$10</f>
        <v/>
      </c>
      <c r="H41" s="25" t="e">
        <f>'様式Ⅱ(男子)'!G131</f>
        <v>#N/A</v>
      </c>
      <c r="I41" s="25">
        <f>'様式Ⅱ(男子)'!C131</f>
        <v>0</v>
      </c>
      <c r="J41" s="25">
        <f>'様式Ⅱ(男子)'!J131</f>
        <v>0</v>
      </c>
      <c r="K41" s="25" t="str">
        <f>'様式Ⅱ(男子)'!N131</f>
        <v/>
      </c>
      <c r="L41" s="25">
        <f>'様式Ⅱ(男子)'!J132</f>
        <v>0</v>
      </c>
      <c r="M41" s="25" t="str">
        <f>'様式Ⅱ(男子)'!N132</f>
        <v/>
      </c>
      <c r="N41" s="25">
        <f>'様式Ⅱ(男子)'!J133</f>
        <v>0</v>
      </c>
      <c r="O41" s="25" t="str">
        <f>'様式Ⅱ(男子)'!N133</f>
        <v/>
      </c>
    </row>
    <row r="42" spans="1:19">
      <c r="A42" s="21">
        <v>41</v>
      </c>
      <c r="B42" s="25" t="str">
        <f>'様式Ⅱ(男子)'!H134</f>
        <v/>
      </c>
      <c r="C42" s="25" t="str">
        <f>CONCATENATE('様式Ⅱ(男子)'!D134," (",'様式Ⅱ(男子)'!F134,")")</f>
        <v xml:space="preserve"> ()</v>
      </c>
      <c r="D42" s="25" t="str">
        <f>'様式Ⅱ(男子)'!E134</f>
        <v/>
      </c>
      <c r="E42" s="25">
        <v>1</v>
      </c>
      <c r="F42" s="25">
        <f>基本情報登録!$D$8</f>
        <v>0</v>
      </c>
      <c r="G42" s="25" t="str">
        <f>基本情報登録!$D$10</f>
        <v/>
      </c>
      <c r="H42" s="25" t="e">
        <f>'様式Ⅱ(男子)'!G134</f>
        <v>#N/A</v>
      </c>
      <c r="I42" s="25">
        <f>'様式Ⅱ(男子)'!C134</f>
        <v>0</v>
      </c>
      <c r="J42" s="25">
        <f>'様式Ⅱ(男子)'!J134</f>
        <v>0</v>
      </c>
      <c r="K42" s="25" t="str">
        <f>'様式Ⅱ(男子)'!N134</f>
        <v/>
      </c>
      <c r="L42" s="25">
        <f>'様式Ⅱ(男子)'!J135</f>
        <v>0</v>
      </c>
      <c r="M42" s="25" t="str">
        <f>'様式Ⅱ(男子)'!N135</f>
        <v/>
      </c>
      <c r="N42" s="25">
        <f>'様式Ⅱ(男子)'!J136</f>
        <v>0</v>
      </c>
      <c r="O42" s="25" t="str">
        <f>'様式Ⅱ(男子)'!N136</f>
        <v/>
      </c>
    </row>
    <row r="43" spans="1:19">
      <c r="A43" s="21">
        <v>42</v>
      </c>
      <c r="B43" s="25" t="str">
        <f>'様式Ⅱ(男子)'!H137</f>
        <v/>
      </c>
      <c r="C43" s="25" t="str">
        <f>CONCATENATE('様式Ⅱ(男子)'!D137," (",'様式Ⅱ(男子)'!F137,")")</f>
        <v xml:space="preserve"> ()</v>
      </c>
      <c r="D43" s="25" t="str">
        <f>'様式Ⅱ(男子)'!E137</f>
        <v/>
      </c>
      <c r="E43" s="25">
        <v>1</v>
      </c>
      <c r="F43" s="25">
        <f>基本情報登録!$D$8</f>
        <v>0</v>
      </c>
      <c r="G43" s="25" t="str">
        <f>基本情報登録!$D$10</f>
        <v/>
      </c>
      <c r="H43" s="25" t="e">
        <f>'様式Ⅱ(男子)'!G137</f>
        <v>#N/A</v>
      </c>
      <c r="I43" s="25">
        <f>'様式Ⅱ(男子)'!C137</f>
        <v>0</v>
      </c>
      <c r="J43" s="25">
        <f>'様式Ⅱ(男子)'!J137</f>
        <v>0</v>
      </c>
      <c r="K43" s="25" t="str">
        <f>'様式Ⅱ(男子)'!N137</f>
        <v/>
      </c>
      <c r="L43" s="25">
        <f>'様式Ⅱ(男子)'!J138</f>
        <v>0</v>
      </c>
      <c r="M43" s="25" t="str">
        <f>'様式Ⅱ(男子)'!N138</f>
        <v/>
      </c>
      <c r="N43" s="25">
        <f>'様式Ⅱ(男子)'!J139</f>
        <v>0</v>
      </c>
      <c r="O43" s="25" t="str">
        <f>'様式Ⅱ(男子)'!N139</f>
        <v/>
      </c>
    </row>
    <row r="44" spans="1:19">
      <c r="A44" s="21">
        <v>43</v>
      </c>
      <c r="B44" s="25" t="str">
        <f>'様式Ⅱ(男子)'!H140</f>
        <v/>
      </c>
      <c r="C44" s="25" t="str">
        <f>CONCATENATE('様式Ⅱ(男子)'!D140," (",'様式Ⅱ(男子)'!F140,")")</f>
        <v xml:space="preserve"> ()</v>
      </c>
      <c r="D44" s="25" t="str">
        <f>'様式Ⅱ(男子)'!E140</f>
        <v/>
      </c>
      <c r="E44" s="25">
        <v>1</v>
      </c>
      <c r="F44" s="25">
        <f>基本情報登録!$D$8</f>
        <v>0</v>
      </c>
      <c r="G44" s="25" t="str">
        <f>基本情報登録!$D$10</f>
        <v/>
      </c>
      <c r="H44" s="25" t="e">
        <f>'様式Ⅱ(男子)'!G140</f>
        <v>#N/A</v>
      </c>
      <c r="I44" s="25">
        <f>'様式Ⅱ(男子)'!C140</f>
        <v>0</v>
      </c>
      <c r="J44" s="25">
        <f>'様式Ⅱ(男子)'!J140</f>
        <v>0</v>
      </c>
      <c r="K44" s="25" t="str">
        <f>'様式Ⅱ(男子)'!N140</f>
        <v/>
      </c>
      <c r="L44" s="25">
        <f>'様式Ⅱ(男子)'!J141</f>
        <v>0</v>
      </c>
      <c r="M44" s="25" t="str">
        <f>'様式Ⅱ(男子)'!N141</f>
        <v/>
      </c>
      <c r="N44" s="25">
        <f>'様式Ⅱ(男子)'!J142</f>
        <v>0</v>
      </c>
      <c r="O44" s="25" t="str">
        <f>'様式Ⅱ(男子)'!N142</f>
        <v/>
      </c>
    </row>
    <row r="45" spans="1:19">
      <c r="A45" s="21">
        <v>44</v>
      </c>
      <c r="B45" s="25" t="str">
        <f>'様式Ⅱ(男子)'!H143</f>
        <v/>
      </c>
      <c r="C45" s="25" t="str">
        <f>CONCATENATE('様式Ⅱ(男子)'!D143," (",'様式Ⅱ(男子)'!F143,")")</f>
        <v xml:space="preserve"> ()</v>
      </c>
      <c r="D45" s="25" t="str">
        <f>'様式Ⅱ(男子)'!E143</f>
        <v/>
      </c>
      <c r="E45" s="25">
        <v>1</v>
      </c>
      <c r="F45" s="25">
        <f>基本情報登録!$D$8</f>
        <v>0</v>
      </c>
      <c r="G45" s="25" t="str">
        <f>基本情報登録!$D$10</f>
        <v/>
      </c>
      <c r="H45" s="25" t="e">
        <f>'様式Ⅱ(男子)'!G143</f>
        <v>#N/A</v>
      </c>
      <c r="I45" s="25">
        <f>'様式Ⅱ(男子)'!C143</f>
        <v>0</v>
      </c>
      <c r="J45" s="25">
        <f>'様式Ⅱ(男子)'!J143</f>
        <v>0</v>
      </c>
      <c r="K45" s="25" t="str">
        <f>'様式Ⅱ(男子)'!N143</f>
        <v/>
      </c>
      <c r="L45" s="25">
        <f>'様式Ⅱ(男子)'!J144</f>
        <v>0</v>
      </c>
      <c r="M45" s="25" t="str">
        <f>'様式Ⅱ(男子)'!N144</f>
        <v/>
      </c>
      <c r="N45" s="25">
        <f>'様式Ⅱ(男子)'!J145</f>
        <v>0</v>
      </c>
      <c r="O45" s="25" t="str">
        <f>'様式Ⅱ(男子)'!N145</f>
        <v/>
      </c>
    </row>
    <row r="46" spans="1:19">
      <c r="A46" s="21">
        <v>45</v>
      </c>
      <c r="B46" s="25" t="str">
        <f>'様式Ⅱ(男子)'!H146</f>
        <v/>
      </c>
      <c r="C46" s="25" t="str">
        <f>CONCATENATE('様式Ⅱ(男子)'!D146," (",'様式Ⅱ(男子)'!F146,")")</f>
        <v xml:space="preserve"> ()</v>
      </c>
      <c r="D46" s="25" t="str">
        <f>'様式Ⅱ(男子)'!E146</f>
        <v/>
      </c>
      <c r="E46" s="25">
        <v>1</v>
      </c>
      <c r="F46" s="25">
        <f>基本情報登録!$D$8</f>
        <v>0</v>
      </c>
      <c r="G46" s="25" t="str">
        <f>基本情報登録!$D$10</f>
        <v/>
      </c>
      <c r="H46" s="25" t="e">
        <f>'様式Ⅱ(男子)'!G146</f>
        <v>#N/A</v>
      </c>
      <c r="I46" s="25">
        <f>'様式Ⅱ(男子)'!C146</f>
        <v>0</v>
      </c>
      <c r="J46" s="25">
        <f>'様式Ⅱ(男子)'!J146</f>
        <v>0</v>
      </c>
      <c r="K46" s="25" t="str">
        <f>'様式Ⅱ(男子)'!N146</f>
        <v/>
      </c>
      <c r="L46" s="25">
        <f>'様式Ⅱ(男子)'!J147</f>
        <v>0</v>
      </c>
      <c r="M46" s="25" t="str">
        <f>'様式Ⅱ(男子)'!N147</f>
        <v/>
      </c>
      <c r="N46" s="25">
        <f>'様式Ⅱ(男子)'!J148</f>
        <v>0</v>
      </c>
      <c r="O46" s="25" t="str">
        <f>'様式Ⅱ(男子)'!N148</f>
        <v/>
      </c>
    </row>
    <row r="47" spans="1:19">
      <c r="A47" s="21">
        <v>46</v>
      </c>
      <c r="B47" s="25" t="str">
        <f>'様式Ⅱ(男子)'!H149</f>
        <v/>
      </c>
      <c r="C47" s="25" t="str">
        <f>CONCATENATE('様式Ⅱ(男子)'!D149," (",'様式Ⅱ(男子)'!F149,")")</f>
        <v xml:space="preserve"> ()</v>
      </c>
      <c r="D47" s="25" t="str">
        <f>'様式Ⅱ(男子)'!E149</f>
        <v/>
      </c>
      <c r="E47" s="25">
        <v>1</v>
      </c>
      <c r="F47" s="25">
        <f>基本情報登録!$D$8</f>
        <v>0</v>
      </c>
      <c r="G47" s="25" t="str">
        <f>基本情報登録!$D$10</f>
        <v/>
      </c>
      <c r="H47" s="25" t="e">
        <f>'様式Ⅱ(男子)'!G149</f>
        <v>#N/A</v>
      </c>
      <c r="I47" s="25">
        <f>'様式Ⅱ(男子)'!C149</f>
        <v>0</v>
      </c>
      <c r="J47" s="25">
        <f>'様式Ⅱ(男子)'!J149</f>
        <v>0</v>
      </c>
      <c r="K47" s="25" t="str">
        <f>'様式Ⅱ(男子)'!N149</f>
        <v/>
      </c>
      <c r="L47" s="25">
        <f>'様式Ⅱ(男子)'!J150</f>
        <v>0</v>
      </c>
      <c r="M47" s="25" t="str">
        <f>'様式Ⅱ(男子)'!N150</f>
        <v/>
      </c>
      <c r="N47" s="25">
        <f>'様式Ⅱ(男子)'!J151</f>
        <v>0</v>
      </c>
      <c r="O47" s="25" t="str">
        <f>'様式Ⅱ(男子)'!N151</f>
        <v/>
      </c>
    </row>
    <row r="48" spans="1:19">
      <c r="A48" s="21">
        <v>47</v>
      </c>
      <c r="B48" s="25" t="str">
        <f>'様式Ⅱ(男子)'!H152</f>
        <v/>
      </c>
      <c r="C48" s="25" t="str">
        <f>CONCATENATE('様式Ⅱ(男子)'!D152," (",'様式Ⅱ(男子)'!F152,")")</f>
        <v xml:space="preserve"> ()</v>
      </c>
      <c r="D48" s="25" t="str">
        <f>'様式Ⅱ(男子)'!E152</f>
        <v/>
      </c>
      <c r="E48" s="25">
        <v>1</v>
      </c>
      <c r="F48" s="25">
        <f>基本情報登録!$D$8</f>
        <v>0</v>
      </c>
      <c r="G48" s="25" t="str">
        <f>基本情報登録!$D$10</f>
        <v/>
      </c>
      <c r="H48" s="25" t="e">
        <f>'様式Ⅱ(男子)'!G152</f>
        <v>#N/A</v>
      </c>
      <c r="I48" s="25">
        <f>'様式Ⅱ(男子)'!C152</f>
        <v>0</v>
      </c>
      <c r="J48" s="25">
        <f>'様式Ⅱ(男子)'!J152</f>
        <v>0</v>
      </c>
      <c r="K48" s="25" t="str">
        <f>'様式Ⅱ(男子)'!N152</f>
        <v/>
      </c>
      <c r="L48" s="25">
        <f>'様式Ⅱ(男子)'!J153</f>
        <v>0</v>
      </c>
      <c r="M48" s="25" t="str">
        <f>'様式Ⅱ(男子)'!N153</f>
        <v/>
      </c>
      <c r="N48" s="25">
        <f>'様式Ⅱ(男子)'!J154</f>
        <v>0</v>
      </c>
      <c r="O48" s="25" t="str">
        <f>'様式Ⅱ(男子)'!N154</f>
        <v/>
      </c>
      <c r="S48" s="25"/>
    </row>
    <row r="49" spans="1:19">
      <c r="A49" s="21">
        <v>48</v>
      </c>
      <c r="B49" s="25" t="str">
        <f>'様式Ⅱ(男子)'!H155</f>
        <v/>
      </c>
      <c r="C49" s="25" t="str">
        <f>CONCATENATE('様式Ⅱ(男子)'!D155," (",'様式Ⅱ(男子)'!F155,")")</f>
        <v xml:space="preserve"> ()</v>
      </c>
      <c r="D49" s="25" t="str">
        <f>'様式Ⅱ(男子)'!E155</f>
        <v/>
      </c>
      <c r="E49" s="25">
        <v>1</v>
      </c>
      <c r="F49" s="25">
        <f>基本情報登録!$D$8</f>
        <v>0</v>
      </c>
      <c r="G49" s="25" t="str">
        <f>基本情報登録!$D$10</f>
        <v/>
      </c>
      <c r="H49" s="25" t="e">
        <f>'様式Ⅱ(男子)'!G155</f>
        <v>#N/A</v>
      </c>
      <c r="I49" s="25">
        <f>'様式Ⅱ(男子)'!C155</f>
        <v>0</v>
      </c>
      <c r="J49" s="25">
        <f>'様式Ⅱ(男子)'!J155</f>
        <v>0</v>
      </c>
      <c r="K49" s="25" t="str">
        <f>'様式Ⅱ(男子)'!N155</f>
        <v/>
      </c>
      <c r="L49" s="25">
        <f>'様式Ⅱ(男子)'!J156</f>
        <v>0</v>
      </c>
      <c r="M49" s="25" t="str">
        <f>'様式Ⅱ(男子)'!N156</f>
        <v/>
      </c>
      <c r="N49" s="25">
        <f>'様式Ⅱ(男子)'!J157</f>
        <v>0</v>
      </c>
      <c r="O49" s="25" t="str">
        <f>'様式Ⅱ(男子)'!N157</f>
        <v/>
      </c>
      <c r="S49" s="25"/>
    </row>
    <row r="50" spans="1:19">
      <c r="A50" s="21">
        <v>49</v>
      </c>
      <c r="B50" s="25" t="str">
        <f>'様式Ⅱ(男子)'!H158</f>
        <v/>
      </c>
      <c r="C50" s="25" t="str">
        <f>CONCATENATE('様式Ⅱ(男子)'!D158," (",'様式Ⅱ(男子)'!F158,")")</f>
        <v xml:space="preserve"> ()</v>
      </c>
      <c r="D50" s="25" t="str">
        <f>'様式Ⅱ(男子)'!E158</f>
        <v/>
      </c>
      <c r="E50" s="25">
        <v>1</v>
      </c>
      <c r="F50" s="25">
        <f>基本情報登録!$D$8</f>
        <v>0</v>
      </c>
      <c r="G50" s="25" t="str">
        <f>基本情報登録!$D$10</f>
        <v/>
      </c>
      <c r="H50" s="25" t="e">
        <f>'様式Ⅱ(男子)'!G158</f>
        <v>#N/A</v>
      </c>
      <c r="I50" s="25">
        <f>'様式Ⅱ(男子)'!C158</f>
        <v>0</v>
      </c>
      <c r="J50" s="25">
        <f>'様式Ⅱ(男子)'!J158</f>
        <v>0</v>
      </c>
      <c r="K50" s="25" t="str">
        <f>'様式Ⅱ(男子)'!N158</f>
        <v/>
      </c>
      <c r="L50" s="25">
        <f>'様式Ⅱ(男子)'!J159</f>
        <v>0</v>
      </c>
      <c r="M50" s="25" t="str">
        <f>'様式Ⅱ(男子)'!N159</f>
        <v/>
      </c>
      <c r="N50" s="25">
        <f>'様式Ⅱ(男子)'!J160</f>
        <v>0</v>
      </c>
      <c r="O50" s="25" t="str">
        <f>'様式Ⅱ(男子)'!N160</f>
        <v/>
      </c>
      <c r="S50" s="25"/>
    </row>
    <row r="51" spans="1:19">
      <c r="A51" s="21">
        <v>50</v>
      </c>
      <c r="B51" s="25" t="str">
        <f>'様式Ⅱ(男子)'!H161</f>
        <v/>
      </c>
      <c r="C51" s="25" t="str">
        <f>CONCATENATE('様式Ⅱ(男子)'!D161," (",'様式Ⅱ(男子)'!F161,")")</f>
        <v xml:space="preserve"> ()</v>
      </c>
      <c r="D51" s="25" t="str">
        <f>'様式Ⅱ(男子)'!E161</f>
        <v/>
      </c>
      <c r="E51" s="25">
        <v>1</v>
      </c>
      <c r="F51" s="25">
        <f>基本情報登録!$D$8</f>
        <v>0</v>
      </c>
      <c r="G51" s="25" t="str">
        <f>基本情報登録!$D$10</f>
        <v/>
      </c>
      <c r="H51" s="25" t="e">
        <f>'様式Ⅱ(男子)'!G161</f>
        <v>#N/A</v>
      </c>
      <c r="I51" s="25">
        <f>'様式Ⅱ(男子)'!C161</f>
        <v>0</v>
      </c>
      <c r="J51" s="25">
        <f>'様式Ⅱ(男子)'!J161</f>
        <v>0</v>
      </c>
      <c r="K51" s="25" t="str">
        <f>'様式Ⅱ(男子)'!N161</f>
        <v/>
      </c>
      <c r="L51" s="25">
        <f>'様式Ⅱ(男子)'!J162</f>
        <v>0</v>
      </c>
      <c r="M51" s="25" t="str">
        <f>'様式Ⅱ(男子)'!N162</f>
        <v/>
      </c>
      <c r="N51" s="25">
        <f>'様式Ⅱ(男子)'!J163</f>
        <v>0</v>
      </c>
      <c r="O51" s="25" t="str">
        <f>'様式Ⅱ(男子)'!N163</f>
        <v/>
      </c>
      <c r="S51" s="25"/>
    </row>
    <row r="52" spans="1:19">
      <c r="A52" s="21">
        <v>51</v>
      </c>
      <c r="B52" s="25" t="str">
        <f>'様式Ⅱ(男子)'!H164</f>
        <v/>
      </c>
      <c r="C52" s="25" t="str">
        <f>CONCATENATE('様式Ⅱ(男子)'!D164," (",'様式Ⅱ(男子)'!F164,")")</f>
        <v xml:space="preserve"> ()</v>
      </c>
      <c r="D52" s="25" t="str">
        <f>'様式Ⅱ(男子)'!E164</f>
        <v/>
      </c>
      <c r="E52" s="25">
        <v>1</v>
      </c>
      <c r="F52" s="25">
        <f>基本情報登録!$D$8</f>
        <v>0</v>
      </c>
      <c r="G52" s="25" t="str">
        <f>基本情報登録!$D$10</f>
        <v/>
      </c>
      <c r="H52" s="25" t="e">
        <f>'様式Ⅱ(男子)'!G164</f>
        <v>#N/A</v>
      </c>
      <c r="I52" s="25">
        <f>'様式Ⅱ(男子)'!C164</f>
        <v>0</v>
      </c>
      <c r="J52" s="25">
        <f>'様式Ⅱ(男子)'!J164</f>
        <v>0</v>
      </c>
      <c r="K52" s="25" t="str">
        <f>'様式Ⅱ(男子)'!N164</f>
        <v/>
      </c>
      <c r="L52" s="25">
        <f>'様式Ⅱ(男子)'!J165</f>
        <v>0</v>
      </c>
      <c r="M52" s="25" t="str">
        <f>'様式Ⅱ(男子)'!N165</f>
        <v/>
      </c>
      <c r="N52" s="25">
        <f>'様式Ⅱ(男子)'!J166</f>
        <v>0</v>
      </c>
      <c r="O52" s="25" t="str">
        <f>'様式Ⅱ(男子)'!N166</f>
        <v/>
      </c>
    </row>
    <row r="53" spans="1:19">
      <c r="A53" s="21">
        <v>52</v>
      </c>
      <c r="B53" s="25" t="str">
        <f>'様式Ⅱ(男子)'!H167</f>
        <v/>
      </c>
      <c r="C53" s="25" t="str">
        <f>CONCATENATE('様式Ⅱ(男子)'!D167," (",'様式Ⅱ(男子)'!F167,")")</f>
        <v xml:space="preserve"> ()</v>
      </c>
      <c r="D53" s="25" t="str">
        <f>'様式Ⅱ(男子)'!E167</f>
        <v/>
      </c>
      <c r="E53" s="25">
        <v>1</v>
      </c>
      <c r="F53" s="25">
        <f>基本情報登録!$D$8</f>
        <v>0</v>
      </c>
      <c r="G53" s="25" t="str">
        <f>基本情報登録!$D$10</f>
        <v/>
      </c>
      <c r="H53" s="25" t="e">
        <f>'様式Ⅱ(男子)'!G167</f>
        <v>#N/A</v>
      </c>
      <c r="I53" s="25">
        <f>'様式Ⅱ(男子)'!C167</f>
        <v>0</v>
      </c>
      <c r="J53" s="25">
        <f>'様式Ⅱ(男子)'!J167</f>
        <v>0</v>
      </c>
      <c r="K53" s="25" t="str">
        <f>'様式Ⅱ(男子)'!N167</f>
        <v/>
      </c>
      <c r="L53" s="25">
        <f>'様式Ⅱ(男子)'!J168</f>
        <v>0</v>
      </c>
      <c r="M53" s="25" t="str">
        <f>'様式Ⅱ(男子)'!N168</f>
        <v/>
      </c>
      <c r="N53" s="25">
        <f>'様式Ⅱ(男子)'!J169</f>
        <v>0</v>
      </c>
      <c r="O53" s="25" t="str">
        <f>'様式Ⅱ(男子)'!N169</f>
        <v/>
      </c>
    </row>
    <row r="54" spans="1:19">
      <c r="A54" s="21">
        <v>53</v>
      </c>
      <c r="B54" s="25" t="str">
        <f>'様式Ⅱ(男子)'!H170</f>
        <v/>
      </c>
      <c r="C54" s="25" t="str">
        <f>CONCATENATE('様式Ⅱ(男子)'!D170," (",'様式Ⅱ(男子)'!F170,")")</f>
        <v xml:space="preserve"> ()</v>
      </c>
      <c r="D54" s="25" t="str">
        <f>'様式Ⅱ(男子)'!E170</f>
        <v/>
      </c>
      <c r="E54" s="25">
        <v>1</v>
      </c>
      <c r="F54" s="25">
        <f>基本情報登録!$D$8</f>
        <v>0</v>
      </c>
      <c r="G54" s="25" t="str">
        <f>基本情報登録!$D$10</f>
        <v/>
      </c>
      <c r="H54" s="25" t="e">
        <f>'様式Ⅱ(男子)'!G170</f>
        <v>#N/A</v>
      </c>
      <c r="I54" s="25">
        <f>'様式Ⅱ(男子)'!C170</f>
        <v>0</v>
      </c>
      <c r="J54" s="25">
        <f>'様式Ⅱ(男子)'!J170</f>
        <v>0</v>
      </c>
      <c r="K54" s="25" t="str">
        <f>'様式Ⅱ(男子)'!N170</f>
        <v/>
      </c>
      <c r="L54" s="25">
        <f>'様式Ⅱ(男子)'!J171</f>
        <v>0</v>
      </c>
      <c r="M54" s="25" t="str">
        <f>'様式Ⅱ(男子)'!N171</f>
        <v/>
      </c>
      <c r="N54" s="25">
        <f>'様式Ⅱ(男子)'!J172</f>
        <v>0</v>
      </c>
      <c r="O54" s="25" t="str">
        <f>'様式Ⅱ(男子)'!N172</f>
        <v/>
      </c>
      <c r="S54" s="25"/>
    </row>
    <row r="55" spans="1:19">
      <c r="A55" s="21">
        <v>54</v>
      </c>
      <c r="B55" s="25" t="str">
        <f>'様式Ⅱ(男子)'!H173</f>
        <v/>
      </c>
      <c r="C55" s="25" t="str">
        <f>CONCATENATE('様式Ⅱ(男子)'!D173," (",'様式Ⅱ(男子)'!F173,")")</f>
        <v xml:space="preserve"> ()</v>
      </c>
      <c r="D55" s="25" t="str">
        <f>'様式Ⅱ(男子)'!E173</f>
        <v/>
      </c>
      <c r="E55" s="25">
        <v>1</v>
      </c>
      <c r="F55" s="25">
        <f>基本情報登録!$D$8</f>
        <v>0</v>
      </c>
      <c r="G55" s="25" t="str">
        <f>基本情報登録!$D$10</f>
        <v/>
      </c>
      <c r="H55" s="25" t="e">
        <f>'様式Ⅱ(男子)'!G173</f>
        <v>#N/A</v>
      </c>
      <c r="I55" s="25">
        <f>'様式Ⅱ(男子)'!C173</f>
        <v>0</v>
      </c>
      <c r="J55" s="25">
        <f>'様式Ⅱ(男子)'!J173</f>
        <v>0</v>
      </c>
      <c r="K55" s="25" t="str">
        <f>'様式Ⅱ(男子)'!N173</f>
        <v/>
      </c>
      <c r="L55" s="25">
        <f>'様式Ⅱ(男子)'!J174</f>
        <v>0</v>
      </c>
      <c r="M55" s="25" t="str">
        <f>'様式Ⅱ(男子)'!N174</f>
        <v/>
      </c>
      <c r="N55" s="25">
        <f>'様式Ⅱ(男子)'!J175</f>
        <v>0</v>
      </c>
      <c r="O55" s="25" t="str">
        <f>'様式Ⅱ(男子)'!N175</f>
        <v/>
      </c>
    </row>
    <row r="56" spans="1:19">
      <c r="A56" s="21">
        <v>55</v>
      </c>
      <c r="B56" s="25" t="str">
        <f>'様式Ⅱ(男子)'!H176</f>
        <v/>
      </c>
      <c r="C56" s="25" t="str">
        <f>CONCATENATE('様式Ⅱ(男子)'!D176," (",'様式Ⅱ(男子)'!F176,")")</f>
        <v xml:space="preserve"> ()</v>
      </c>
      <c r="D56" s="25" t="str">
        <f>'様式Ⅱ(男子)'!E176</f>
        <v/>
      </c>
      <c r="E56" s="25">
        <v>1</v>
      </c>
      <c r="F56" s="25">
        <f>基本情報登録!$D$8</f>
        <v>0</v>
      </c>
      <c r="G56" s="25" t="str">
        <f>基本情報登録!$D$10</f>
        <v/>
      </c>
      <c r="H56" s="25" t="e">
        <f>'様式Ⅱ(男子)'!G176</f>
        <v>#N/A</v>
      </c>
      <c r="I56" s="25">
        <f>'様式Ⅱ(男子)'!C176</f>
        <v>0</v>
      </c>
      <c r="J56" s="25">
        <f>'様式Ⅱ(男子)'!J176</f>
        <v>0</v>
      </c>
      <c r="K56" s="25" t="str">
        <f>'様式Ⅱ(男子)'!N176</f>
        <v/>
      </c>
      <c r="L56" s="25">
        <f>'様式Ⅱ(男子)'!J177</f>
        <v>0</v>
      </c>
      <c r="M56" s="25" t="str">
        <f>'様式Ⅱ(男子)'!N177</f>
        <v/>
      </c>
      <c r="N56" s="25">
        <f>'様式Ⅱ(男子)'!J178</f>
        <v>0</v>
      </c>
      <c r="O56" s="25" t="str">
        <f>'様式Ⅱ(男子)'!N178</f>
        <v/>
      </c>
    </row>
    <row r="57" spans="1:19">
      <c r="A57" s="21">
        <v>56</v>
      </c>
      <c r="B57" s="25" t="str">
        <f>'様式Ⅱ(男子)'!H179</f>
        <v/>
      </c>
      <c r="C57" s="25" t="str">
        <f>CONCATENATE('様式Ⅱ(男子)'!D179," (",'様式Ⅱ(男子)'!F179,")")</f>
        <v xml:space="preserve"> ()</v>
      </c>
      <c r="D57" s="25" t="str">
        <f>'様式Ⅱ(男子)'!E179</f>
        <v/>
      </c>
      <c r="E57" s="25">
        <v>1</v>
      </c>
      <c r="F57" s="25">
        <f>基本情報登録!$D$8</f>
        <v>0</v>
      </c>
      <c r="G57" s="25" t="str">
        <f>基本情報登録!$D$10</f>
        <v/>
      </c>
      <c r="H57" s="25" t="e">
        <f>'様式Ⅱ(男子)'!G179</f>
        <v>#N/A</v>
      </c>
      <c r="I57" s="25">
        <f>'様式Ⅱ(男子)'!C179</f>
        <v>0</v>
      </c>
      <c r="J57" s="25">
        <f>'様式Ⅱ(男子)'!J179</f>
        <v>0</v>
      </c>
      <c r="K57" s="25" t="str">
        <f>'様式Ⅱ(男子)'!N179</f>
        <v/>
      </c>
      <c r="L57" s="25">
        <f>'様式Ⅱ(男子)'!J180</f>
        <v>0</v>
      </c>
      <c r="M57" s="25" t="str">
        <f>'様式Ⅱ(男子)'!N180</f>
        <v/>
      </c>
      <c r="N57" s="25">
        <f>'様式Ⅱ(男子)'!J181</f>
        <v>0</v>
      </c>
      <c r="O57" s="25" t="str">
        <f>'様式Ⅱ(男子)'!N181</f>
        <v/>
      </c>
      <c r="S57" s="25"/>
    </row>
    <row r="58" spans="1:19">
      <c r="A58" s="21">
        <v>57</v>
      </c>
      <c r="B58" s="25" t="str">
        <f>'様式Ⅱ(男子)'!H182</f>
        <v/>
      </c>
      <c r="C58" s="25" t="str">
        <f>CONCATENATE('様式Ⅱ(男子)'!D182," (",'様式Ⅱ(男子)'!F182,")")</f>
        <v xml:space="preserve"> ()</v>
      </c>
      <c r="D58" s="25" t="str">
        <f>'様式Ⅱ(男子)'!E182</f>
        <v/>
      </c>
      <c r="E58" s="25">
        <v>1</v>
      </c>
      <c r="F58" s="25">
        <f>基本情報登録!$D$8</f>
        <v>0</v>
      </c>
      <c r="G58" s="25" t="str">
        <f>基本情報登録!$D$10</f>
        <v/>
      </c>
      <c r="H58" s="25" t="e">
        <f>'様式Ⅱ(男子)'!G182</f>
        <v>#N/A</v>
      </c>
      <c r="I58" s="25">
        <f>'様式Ⅱ(男子)'!C182</f>
        <v>0</v>
      </c>
      <c r="J58" s="25">
        <f>'様式Ⅱ(男子)'!J182</f>
        <v>0</v>
      </c>
      <c r="K58" s="25" t="str">
        <f>'様式Ⅱ(男子)'!N182</f>
        <v/>
      </c>
      <c r="L58" s="25">
        <f>'様式Ⅱ(男子)'!J183</f>
        <v>0</v>
      </c>
      <c r="M58" s="25" t="str">
        <f>'様式Ⅱ(男子)'!N183</f>
        <v/>
      </c>
      <c r="N58" s="25">
        <f>'様式Ⅱ(男子)'!J184</f>
        <v>0</v>
      </c>
      <c r="O58" s="25" t="str">
        <f>'様式Ⅱ(男子)'!N184</f>
        <v/>
      </c>
    </row>
    <row r="59" spans="1:19">
      <c r="A59" s="21">
        <v>58</v>
      </c>
      <c r="B59" s="25" t="str">
        <f>'様式Ⅱ(男子)'!H185</f>
        <v/>
      </c>
      <c r="C59" s="25" t="str">
        <f>CONCATENATE('様式Ⅱ(男子)'!D185," (",'様式Ⅱ(男子)'!F185,")")</f>
        <v xml:space="preserve"> ()</v>
      </c>
      <c r="D59" s="25" t="str">
        <f>'様式Ⅱ(男子)'!E185</f>
        <v/>
      </c>
      <c r="E59" s="25">
        <v>1</v>
      </c>
      <c r="F59" s="25">
        <f>基本情報登録!$D$8</f>
        <v>0</v>
      </c>
      <c r="G59" s="25" t="str">
        <f>基本情報登録!$D$10</f>
        <v/>
      </c>
      <c r="H59" s="25" t="e">
        <f>'様式Ⅱ(男子)'!G185</f>
        <v>#N/A</v>
      </c>
      <c r="I59" s="25">
        <f>'様式Ⅱ(男子)'!C185</f>
        <v>0</v>
      </c>
      <c r="J59" s="25">
        <f>'様式Ⅱ(男子)'!J185</f>
        <v>0</v>
      </c>
      <c r="K59" s="25" t="str">
        <f>'様式Ⅱ(男子)'!N185</f>
        <v/>
      </c>
      <c r="L59" s="25">
        <f>'様式Ⅱ(男子)'!J186</f>
        <v>0</v>
      </c>
      <c r="M59" s="25" t="str">
        <f>'様式Ⅱ(男子)'!N186</f>
        <v/>
      </c>
      <c r="N59" s="25">
        <f>'様式Ⅱ(男子)'!J187</f>
        <v>0</v>
      </c>
      <c r="O59" s="25" t="str">
        <f>'様式Ⅱ(男子)'!N187</f>
        <v/>
      </c>
    </row>
    <row r="60" spans="1:19">
      <c r="A60" s="21">
        <v>59</v>
      </c>
      <c r="B60" s="25" t="str">
        <f>'様式Ⅱ(男子)'!H188</f>
        <v/>
      </c>
      <c r="C60" s="25" t="str">
        <f>CONCATENATE('様式Ⅱ(男子)'!D188," (",'様式Ⅱ(男子)'!F188,")")</f>
        <v xml:space="preserve"> ()</v>
      </c>
      <c r="D60" s="25" t="str">
        <f>'様式Ⅱ(男子)'!E188</f>
        <v/>
      </c>
      <c r="E60" s="25">
        <v>1</v>
      </c>
      <c r="F60" s="25">
        <f>基本情報登録!$D$8</f>
        <v>0</v>
      </c>
      <c r="G60" s="25" t="str">
        <f>基本情報登録!$D$10</f>
        <v/>
      </c>
      <c r="H60" s="25" t="e">
        <f>'様式Ⅱ(男子)'!G188</f>
        <v>#N/A</v>
      </c>
      <c r="I60" s="25">
        <f>'様式Ⅱ(男子)'!C188</f>
        <v>0</v>
      </c>
      <c r="J60" s="25">
        <f>'様式Ⅱ(男子)'!J188</f>
        <v>0</v>
      </c>
      <c r="K60" s="25" t="str">
        <f>'様式Ⅱ(男子)'!N188</f>
        <v/>
      </c>
      <c r="L60" s="25">
        <f>'様式Ⅱ(男子)'!J189</f>
        <v>0</v>
      </c>
      <c r="M60" s="25" t="str">
        <f>'様式Ⅱ(男子)'!N189</f>
        <v/>
      </c>
      <c r="N60" s="25">
        <f>'様式Ⅱ(男子)'!J190</f>
        <v>0</v>
      </c>
      <c r="O60" s="25" t="str">
        <f>'様式Ⅱ(男子)'!N190</f>
        <v/>
      </c>
      <c r="S60" s="25"/>
    </row>
    <row r="61" spans="1:19">
      <c r="A61" s="21">
        <v>60</v>
      </c>
      <c r="B61" s="25" t="str">
        <f>'様式Ⅱ(男子)'!H191</f>
        <v/>
      </c>
      <c r="C61" s="25" t="str">
        <f>CONCATENATE('様式Ⅱ(男子)'!D191," (",'様式Ⅱ(男子)'!F191,")")</f>
        <v xml:space="preserve"> ()</v>
      </c>
      <c r="D61" s="25" t="str">
        <f>'様式Ⅱ(男子)'!E191</f>
        <v/>
      </c>
      <c r="E61" s="25">
        <v>1</v>
      </c>
      <c r="F61" s="25">
        <f>基本情報登録!$D$8</f>
        <v>0</v>
      </c>
      <c r="G61" s="25" t="str">
        <f>基本情報登録!$D$10</f>
        <v/>
      </c>
      <c r="H61" s="25" t="e">
        <f>'様式Ⅱ(男子)'!G191</f>
        <v>#N/A</v>
      </c>
      <c r="I61" s="25">
        <f>'様式Ⅱ(男子)'!C191</f>
        <v>0</v>
      </c>
      <c r="J61" s="25">
        <f>'様式Ⅱ(男子)'!J191</f>
        <v>0</v>
      </c>
      <c r="K61" s="25" t="str">
        <f>'様式Ⅱ(男子)'!N191</f>
        <v/>
      </c>
      <c r="L61" s="25">
        <f>'様式Ⅱ(男子)'!J192</f>
        <v>0</v>
      </c>
      <c r="M61" s="25" t="str">
        <f>'様式Ⅱ(男子)'!N192</f>
        <v/>
      </c>
      <c r="N61" s="25">
        <f>'様式Ⅱ(男子)'!J193</f>
        <v>0</v>
      </c>
      <c r="O61" s="25" t="str">
        <f>'様式Ⅱ(男子)'!N193</f>
        <v/>
      </c>
    </row>
    <row r="62" spans="1:19">
      <c r="A62" s="21">
        <v>61</v>
      </c>
      <c r="B62" s="25" t="str">
        <f>'様式Ⅱ(男子)'!H194</f>
        <v/>
      </c>
      <c r="C62" s="25" t="str">
        <f>CONCATENATE('様式Ⅱ(男子)'!D194," (",'様式Ⅱ(男子)'!F194,")")</f>
        <v xml:space="preserve"> ()</v>
      </c>
      <c r="D62" s="25" t="str">
        <f>'様式Ⅱ(男子)'!E194</f>
        <v/>
      </c>
      <c r="E62" s="25">
        <v>1</v>
      </c>
      <c r="F62" s="25">
        <f>基本情報登録!$D$8</f>
        <v>0</v>
      </c>
      <c r="G62" s="25" t="str">
        <f>基本情報登録!$D$10</f>
        <v/>
      </c>
      <c r="H62" s="25" t="e">
        <f>'様式Ⅱ(男子)'!G194</f>
        <v>#N/A</v>
      </c>
      <c r="I62" s="25">
        <f>'様式Ⅱ(男子)'!C194</f>
        <v>0</v>
      </c>
      <c r="J62" s="25">
        <f>'様式Ⅱ(男子)'!J194</f>
        <v>0</v>
      </c>
      <c r="K62" s="25" t="str">
        <f>'様式Ⅱ(男子)'!N194</f>
        <v/>
      </c>
      <c r="L62" s="25">
        <f>'様式Ⅱ(男子)'!J195</f>
        <v>0</v>
      </c>
      <c r="M62" s="25" t="str">
        <f>'様式Ⅱ(男子)'!N195</f>
        <v/>
      </c>
      <c r="N62" s="25">
        <f>'様式Ⅱ(男子)'!J196</f>
        <v>0</v>
      </c>
      <c r="O62" s="25" t="str">
        <f>'様式Ⅱ(男子)'!N196</f>
        <v/>
      </c>
    </row>
    <row r="63" spans="1:19">
      <c r="A63" s="21">
        <v>62</v>
      </c>
      <c r="B63" s="25" t="str">
        <f>'様式Ⅱ(男子)'!H197</f>
        <v/>
      </c>
      <c r="C63" s="25" t="str">
        <f>CONCATENATE('様式Ⅱ(男子)'!D197," (",'様式Ⅱ(男子)'!F197,")")</f>
        <v xml:space="preserve"> ()</v>
      </c>
      <c r="D63" s="25" t="str">
        <f>'様式Ⅱ(男子)'!E197</f>
        <v/>
      </c>
      <c r="E63" s="25">
        <v>1</v>
      </c>
      <c r="F63" s="25">
        <f>基本情報登録!$D$8</f>
        <v>0</v>
      </c>
      <c r="G63" s="25" t="str">
        <f>基本情報登録!$D$10</f>
        <v/>
      </c>
      <c r="H63" s="25" t="e">
        <f>'様式Ⅱ(男子)'!G197</f>
        <v>#N/A</v>
      </c>
      <c r="I63" s="25">
        <f>'様式Ⅱ(男子)'!C197</f>
        <v>0</v>
      </c>
      <c r="J63" s="25">
        <f>'様式Ⅱ(男子)'!J197</f>
        <v>0</v>
      </c>
      <c r="K63" s="25" t="str">
        <f>'様式Ⅱ(男子)'!N197</f>
        <v/>
      </c>
      <c r="L63" s="25">
        <f>'様式Ⅱ(男子)'!J198</f>
        <v>0</v>
      </c>
      <c r="M63" s="25" t="str">
        <f>'様式Ⅱ(男子)'!N198</f>
        <v/>
      </c>
      <c r="N63" s="25">
        <f>'様式Ⅱ(男子)'!J199</f>
        <v>0</v>
      </c>
      <c r="O63" s="25" t="str">
        <f>'様式Ⅱ(男子)'!N199</f>
        <v/>
      </c>
      <c r="S63" s="25"/>
    </row>
    <row r="64" spans="1:19">
      <c r="A64" s="21">
        <v>63</v>
      </c>
      <c r="B64" s="25" t="str">
        <f>'様式Ⅱ(男子)'!H200</f>
        <v/>
      </c>
      <c r="C64" s="25" t="str">
        <f>CONCATENATE('様式Ⅱ(男子)'!D200," (",'様式Ⅱ(男子)'!F200,")")</f>
        <v xml:space="preserve"> ()</v>
      </c>
      <c r="D64" s="25" t="str">
        <f>'様式Ⅱ(男子)'!E200</f>
        <v/>
      </c>
      <c r="E64" s="25">
        <v>1</v>
      </c>
      <c r="F64" s="25">
        <f>基本情報登録!$D$8</f>
        <v>0</v>
      </c>
      <c r="G64" s="25" t="str">
        <f>基本情報登録!$D$10</f>
        <v/>
      </c>
      <c r="H64" s="25" t="e">
        <f>'様式Ⅱ(男子)'!G200</f>
        <v>#N/A</v>
      </c>
      <c r="I64" s="25">
        <f>'様式Ⅱ(男子)'!C200</f>
        <v>0</v>
      </c>
      <c r="J64" s="25">
        <f>'様式Ⅱ(男子)'!J200</f>
        <v>0</v>
      </c>
      <c r="K64" s="25" t="str">
        <f>'様式Ⅱ(男子)'!N200</f>
        <v/>
      </c>
      <c r="L64" s="25">
        <f>'様式Ⅱ(男子)'!J201</f>
        <v>0</v>
      </c>
      <c r="M64" s="25" t="str">
        <f>'様式Ⅱ(男子)'!N201</f>
        <v/>
      </c>
      <c r="N64" s="25">
        <f>'様式Ⅱ(男子)'!J202</f>
        <v>0</v>
      </c>
      <c r="O64" s="25" t="str">
        <f>'様式Ⅱ(男子)'!N202</f>
        <v/>
      </c>
    </row>
    <row r="65" spans="1:19">
      <c r="A65" s="21">
        <v>64</v>
      </c>
      <c r="B65" s="25" t="str">
        <f>'様式Ⅱ(男子)'!H203</f>
        <v/>
      </c>
      <c r="C65" s="25" t="str">
        <f>CONCATENATE('様式Ⅱ(男子)'!D203," (",'様式Ⅱ(男子)'!F203,")")</f>
        <v xml:space="preserve"> ()</v>
      </c>
      <c r="D65" s="25" t="str">
        <f>'様式Ⅱ(男子)'!E203</f>
        <v/>
      </c>
      <c r="E65" s="25">
        <v>1</v>
      </c>
      <c r="F65" s="25">
        <f>基本情報登録!$D$8</f>
        <v>0</v>
      </c>
      <c r="G65" s="25" t="str">
        <f>基本情報登録!$D$10</f>
        <v/>
      </c>
      <c r="H65" s="25" t="e">
        <f>'様式Ⅱ(男子)'!G203</f>
        <v>#N/A</v>
      </c>
      <c r="I65" s="25">
        <f>'様式Ⅱ(男子)'!C203</f>
        <v>0</v>
      </c>
      <c r="J65" s="25">
        <f>'様式Ⅱ(男子)'!J203</f>
        <v>0</v>
      </c>
      <c r="K65" s="25" t="str">
        <f>'様式Ⅱ(男子)'!N203</f>
        <v/>
      </c>
      <c r="L65" s="25">
        <f>'様式Ⅱ(男子)'!J204</f>
        <v>0</v>
      </c>
      <c r="M65" s="25" t="str">
        <f>'様式Ⅱ(男子)'!N204</f>
        <v/>
      </c>
      <c r="N65" s="25">
        <f>'様式Ⅱ(男子)'!J205</f>
        <v>0</v>
      </c>
      <c r="O65" s="25" t="str">
        <f>'様式Ⅱ(男子)'!N205</f>
        <v/>
      </c>
    </row>
    <row r="66" spans="1:19">
      <c r="A66" s="21">
        <v>65</v>
      </c>
      <c r="B66" s="25" t="str">
        <f>'様式Ⅱ(男子)'!H206</f>
        <v/>
      </c>
      <c r="C66" s="25" t="str">
        <f>CONCATENATE('様式Ⅱ(男子)'!D206," (",'様式Ⅱ(男子)'!F206,")")</f>
        <v xml:space="preserve"> ()</v>
      </c>
      <c r="D66" s="25" t="str">
        <f>'様式Ⅱ(男子)'!E206</f>
        <v/>
      </c>
      <c r="E66" s="25">
        <v>1</v>
      </c>
      <c r="F66" s="25">
        <f>基本情報登録!$D$8</f>
        <v>0</v>
      </c>
      <c r="G66" s="25" t="str">
        <f>基本情報登録!$D$10</f>
        <v/>
      </c>
      <c r="H66" s="25" t="e">
        <f>'様式Ⅱ(男子)'!G206</f>
        <v>#N/A</v>
      </c>
      <c r="I66" s="25">
        <f>'様式Ⅱ(男子)'!C206</f>
        <v>0</v>
      </c>
      <c r="J66" s="25">
        <f>'様式Ⅱ(男子)'!J206</f>
        <v>0</v>
      </c>
      <c r="K66" s="25" t="str">
        <f>'様式Ⅱ(男子)'!N206</f>
        <v/>
      </c>
      <c r="L66" s="25">
        <f>'様式Ⅱ(男子)'!J207</f>
        <v>0</v>
      </c>
      <c r="M66" s="25" t="str">
        <f>'様式Ⅱ(男子)'!N207</f>
        <v/>
      </c>
      <c r="N66" s="25">
        <f>'様式Ⅱ(男子)'!J208</f>
        <v>0</v>
      </c>
      <c r="O66" s="25" t="str">
        <f>'様式Ⅱ(男子)'!N208</f>
        <v/>
      </c>
      <c r="S66" s="25"/>
    </row>
    <row r="67" spans="1:19">
      <c r="A67" s="21">
        <v>66</v>
      </c>
      <c r="B67" s="25" t="str">
        <f>'様式Ⅱ(男子)'!H209</f>
        <v/>
      </c>
      <c r="C67" s="25" t="str">
        <f>CONCATENATE('様式Ⅱ(男子)'!D209," (",'様式Ⅱ(男子)'!F209,")")</f>
        <v xml:space="preserve"> ()</v>
      </c>
      <c r="D67" s="25" t="str">
        <f>'様式Ⅱ(男子)'!E209</f>
        <v/>
      </c>
      <c r="E67" s="25">
        <v>1</v>
      </c>
      <c r="F67" s="25">
        <f>基本情報登録!$D$8</f>
        <v>0</v>
      </c>
      <c r="G67" s="25" t="str">
        <f>基本情報登録!$D$10</f>
        <v/>
      </c>
      <c r="H67" s="25" t="e">
        <f>'様式Ⅱ(男子)'!G209</f>
        <v>#N/A</v>
      </c>
      <c r="I67" s="25">
        <f>'様式Ⅱ(男子)'!C209</f>
        <v>0</v>
      </c>
      <c r="J67" s="25">
        <f>'様式Ⅱ(男子)'!J209</f>
        <v>0</v>
      </c>
      <c r="K67" s="25" t="str">
        <f>'様式Ⅱ(男子)'!N209</f>
        <v/>
      </c>
      <c r="L67" s="25">
        <f>'様式Ⅱ(男子)'!J210</f>
        <v>0</v>
      </c>
      <c r="M67" s="25" t="str">
        <f>'様式Ⅱ(男子)'!N210</f>
        <v/>
      </c>
      <c r="N67" s="25">
        <f>'様式Ⅱ(男子)'!J211</f>
        <v>0</v>
      </c>
      <c r="O67" s="25" t="str">
        <f>'様式Ⅱ(男子)'!N211</f>
        <v/>
      </c>
    </row>
    <row r="68" spans="1:19">
      <c r="A68" s="21">
        <v>67</v>
      </c>
      <c r="B68" s="25" t="str">
        <f>'様式Ⅱ(男子)'!H212</f>
        <v/>
      </c>
      <c r="C68" s="25" t="str">
        <f>CONCATENATE('様式Ⅱ(男子)'!D212," (",'様式Ⅱ(男子)'!F212,")")</f>
        <v xml:space="preserve"> ()</v>
      </c>
      <c r="D68" s="25" t="str">
        <f>'様式Ⅱ(男子)'!E212</f>
        <v/>
      </c>
      <c r="E68" s="25">
        <v>1</v>
      </c>
      <c r="F68" s="25">
        <f>基本情報登録!$D$8</f>
        <v>0</v>
      </c>
      <c r="G68" s="25" t="str">
        <f>基本情報登録!$D$10</f>
        <v/>
      </c>
      <c r="H68" s="25" t="e">
        <f>'様式Ⅱ(男子)'!G212</f>
        <v>#N/A</v>
      </c>
      <c r="I68" s="25">
        <f>'様式Ⅱ(男子)'!C212</f>
        <v>0</v>
      </c>
      <c r="J68" s="25">
        <f>'様式Ⅱ(男子)'!J212</f>
        <v>0</v>
      </c>
      <c r="K68" s="25" t="str">
        <f>'様式Ⅱ(男子)'!N212</f>
        <v/>
      </c>
      <c r="L68" s="25">
        <f>'様式Ⅱ(男子)'!J213</f>
        <v>0</v>
      </c>
      <c r="M68" s="25" t="str">
        <f>'様式Ⅱ(男子)'!N213</f>
        <v/>
      </c>
      <c r="N68" s="25">
        <f>'様式Ⅱ(男子)'!J214</f>
        <v>0</v>
      </c>
      <c r="O68" s="25" t="str">
        <f>'様式Ⅱ(男子)'!N214</f>
        <v/>
      </c>
    </row>
    <row r="69" spans="1:19">
      <c r="A69" s="21">
        <v>68</v>
      </c>
      <c r="B69" s="25" t="str">
        <f>'様式Ⅱ(男子)'!H215</f>
        <v/>
      </c>
      <c r="C69" s="25" t="str">
        <f>CONCATENATE('様式Ⅱ(男子)'!D215," (",'様式Ⅱ(男子)'!F215,")")</f>
        <v xml:space="preserve"> ()</v>
      </c>
      <c r="D69" s="25" t="str">
        <f>'様式Ⅱ(男子)'!E215</f>
        <v/>
      </c>
      <c r="E69" s="25">
        <v>1</v>
      </c>
      <c r="F69" s="25">
        <f>基本情報登録!$D$8</f>
        <v>0</v>
      </c>
      <c r="G69" s="25" t="str">
        <f>基本情報登録!$D$10</f>
        <v/>
      </c>
      <c r="H69" s="25" t="e">
        <f>'様式Ⅱ(男子)'!G215</f>
        <v>#N/A</v>
      </c>
      <c r="I69" s="25">
        <f>'様式Ⅱ(男子)'!C215</f>
        <v>0</v>
      </c>
      <c r="J69" s="25">
        <f>'様式Ⅱ(男子)'!J215</f>
        <v>0</v>
      </c>
      <c r="K69" s="25" t="str">
        <f>'様式Ⅱ(男子)'!N215</f>
        <v/>
      </c>
      <c r="L69" s="25">
        <f>'様式Ⅱ(男子)'!J216</f>
        <v>0</v>
      </c>
      <c r="M69" s="25" t="str">
        <f>'様式Ⅱ(男子)'!N216</f>
        <v/>
      </c>
      <c r="N69" s="25">
        <f>'様式Ⅱ(男子)'!J217</f>
        <v>0</v>
      </c>
      <c r="O69" s="25" t="str">
        <f>'様式Ⅱ(男子)'!N217</f>
        <v/>
      </c>
      <c r="S69" s="25"/>
    </row>
    <row r="70" spans="1:19">
      <c r="A70" s="21">
        <v>69</v>
      </c>
      <c r="B70" s="25" t="str">
        <f>'様式Ⅱ(男子)'!H218</f>
        <v/>
      </c>
      <c r="C70" s="25" t="str">
        <f>CONCATENATE('様式Ⅱ(男子)'!D218," (",'様式Ⅱ(男子)'!F218,")")</f>
        <v xml:space="preserve"> ()</v>
      </c>
      <c r="D70" s="25" t="str">
        <f>'様式Ⅱ(男子)'!E218</f>
        <v/>
      </c>
      <c r="E70" s="25">
        <v>1</v>
      </c>
      <c r="F70" s="25">
        <f>基本情報登録!$D$8</f>
        <v>0</v>
      </c>
      <c r="G70" s="25" t="str">
        <f>基本情報登録!$D$10</f>
        <v/>
      </c>
      <c r="H70" s="25" t="e">
        <f>'様式Ⅱ(男子)'!G218</f>
        <v>#N/A</v>
      </c>
      <c r="I70" s="25">
        <f>'様式Ⅱ(男子)'!C218</f>
        <v>0</v>
      </c>
      <c r="J70" s="25">
        <f>'様式Ⅱ(男子)'!J218</f>
        <v>0</v>
      </c>
      <c r="K70" s="25" t="str">
        <f>'様式Ⅱ(男子)'!N218</f>
        <v/>
      </c>
      <c r="L70" s="25">
        <f>'様式Ⅱ(男子)'!J219</f>
        <v>0</v>
      </c>
      <c r="M70" s="25" t="str">
        <f>'様式Ⅱ(男子)'!N219</f>
        <v/>
      </c>
      <c r="N70" s="25">
        <f>'様式Ⅱ(男子)'!J220</f>
        <v>0</v>
      </c>
      <c r="O70" s="25" t="str">
        <f>'様式Ⅱ(男子)'!N220</f>
        <v/>
      </c>
    </row>
    <row r="71" spans="1:19">
      <c r="A71" s="21">
        <v>70</v>
      </c>
      <c r="B71" s="25" t="str">
        <f>'様式Ⅱ(男子)'!H221</f>
        <v/>
      </c>
      <c r="C71" s="25" t="str">
        <f>CONCATENATE('様式Ⅱ(男子)'!D221," (",'様式Ⅱ(男子)'!F221,")")</f>
        <v xml:space="preserve"> ()</v>
      </c>
      <c r="D71" s="25" t="str">
        <f>'様式Ⅱ(男子)'!E221</f>
        <v/>
      </c>
      <c r="E71" s="25">
        <v>1</v>
      </c>
      <c r="F71" s="25">
        <f>基本情報登録!$D$8</f>
        <v>0</v>
      </c>
      <c r="G71" s="25" t="str">
        <f>基本情報登録!$D$10</f>
        <v/>
      </c>
      <c r="H71" s="25" t="e">
        <f>'様式Ⅱ(男子)'!G221</f>
        <v>#N/A</v>
      </c>
      <c r="I71" s="25">
        <f>'様式Ⅱ(男子)'!C221</f>
        <v>0</v>
      </c>
      <c r="J71" s="25">
        <f>'様式Ⅱ(男子)'!J221</f>
        <v>0</v>
      </c>
      <c r="K71" s="25" t="str">
        <f>'様式Ⅱ(男子)'!N221</f>
        <v/>
      </c>
      <c r="L71" s="25">
        <f>'様式Ⅱ(男子)'!J222</f>
        <v>0</v>
      </c>
      <c r="M71" s="25" t="str">
        <f>'様式Ⅱ(男子)'!N222</f>
        <v/>
      </c>
      <c r="N71" s="25">
        <f>'様式Ⅱ(男子)'!J223</f>
        <v>0</v>
      </c>
      <c r="O71" s="25" t="str">
        <f>'様式Ⅱ(男子)'!N223</f>
        <v/>
      </c>
    </row>
    <row r="72" spans="1:19">
      <c r="A72" s="21">
        <v>71</v>
      </c>
      <c r="B72" s="25" t="str">
        <f>'様式Ⅱ(男子)'!H224</f>
        <v/>
      </c>
      <c r="C72" s="25" t="str">
        <f>CONCATENATE('様式Ⅱ(男子)'!D224," (",'様式Ⅱ(男子)'!F224,")")</f>
        <v xml:space="preserve"> ()</v>
      </c>
      <c r="D72" s="25" t="str">
        <f>'様式Ⅱ(男子)'!E224</f>
        <v/>
      </c>
      <c r="E72" s="25">
        <v>1</v>
      </c>
      <c r="F72" s="25">
        <f>基本情報登録!$D$8</f>
        <v>0</v>
      </c>
      <c r="G72" s="25" t="str">
        <f>基本情報登録!$D$10</f>
        <v/>
      </c>
      <c r="H72" s="25" t="e">
        <f>'様式Ⅱ(男子)'!G224</f>
        <v>#N/A</v>
      </c>
      <c r="I72" s="25">
        <f>'様式Ⅱ(男子)'!C224</f>
        <v>0</v>
      </c>
      <c r="J72" s="25">
        <f>'様式Ⅱ(男子)'!J224</f>
        <v>0</v>
      </c>
      <c r="K72" s="25" t="str">
        <f>'様式Ⅱ(男子)'!N224</f>
        <v/>
      </c>
      <c r="L72" s="25">
        <f>'様式Ⅱ(男子)'!J225</f>
        <v>0</v>
      </c>
      <c r="M72" s="25" t="str">
        <f>'様式Ⅱ(男子)'!N225</f>
        <v/>
      </c>
      <c r="N72" s="25">
        <f>'様式Ⅱ(男子)'!J226</f>
        <v>0</v>
      </c>
      <c r="O72" s="25" t="str">
        <f>'様式Ⅱ(男子)'!N226</f>
        <v/>
      </c>
    </row>
    <row r="73" spans="1:19">
      <c r="A73" s="21">
        <v>72</v>
      </c>
      <c r="B73" s="25" t="str">
        <f>'様式Ⅱ(男子)'!H227</f>
        <v/>
      </c>
      <c r="C73" s="25" t="str">
        <f>CONCATENATE('様式Ⅱ(男子)'!D227," (",'様式Ⅱ(男子)'!F227,")")</f>
        <v xml:space="preserve"> ()</v>
      </c>
      <c r="D73" s="25" t="str">
        <f>'様式Ⅱ(男子)'!E227</f>
        <v/>
      </c>
      <c r="E73" s="25">
        <v>1</v>
      </c>
      <c r="F73" s="25">
        <f>基本情報登録!$D$8</f>
        <v>0</v>
      </c>
      <c r="G73" s="25" t="str">
        <f>基本情報登録!$D$10</f>
        <v/>
      </c>
      <c r="H73" s="25" t="e">
        <f>'様式Ⅱ(男子)'!G227</f>
        <v>#N/A</v>
      </c>
      <c r="I73" s="25">
        <f>'様式Ⅱ(男子)'!C227</f>
        <v>0</v>
      </c>
      <c r="J73" s="25">
        <f>'様式Ⅱ(男子)'!J227</f>
        <v>0</v>
      </c>
      <c r="K73" s="25" t="str">
        <f>'様式Ⅱ(男子)'!N227</f>
        <v/>
      </c>
      <c r="L73" s="25">
        <f>'様式Ⅱ(男子)'!J228</f>
        <v>0</v>
      </c>
      <c r="M73" s="25" t="str">
        <f>'様式Ⅱ(男子)'!N228</f>
        <v/>
      </c>
      <c r="N73" s="25">
        <f>'様式Ⅱ(男子)'!J229</f>
        <v>0</v>
      </c>
      <c r="O73" s="25" t="str">
        <f>'様式Ⅱ(男子)'!N229</f>
        <v/>
      </c>
    </row>
    <row r="74" spans="1:19">
      <c r="A74" s="21">
        <v>73</v>
      </c>
      <c r="B74" s="25" t="str">
        <f>'様式Ⅱ(男子)'!H230</f>
        <v/>
      </c>
      <c r="C74" s="25" t="str">
        <f>CONCATENATE('様式Ⅱ(男子)'!D230," (",'様式Ⅱ(男子)'!F230,")")</f>
        <v xml:space="preserve"> ()</v>
      </c>
      <c r="D74" s="25" t="str">
        <f>'様式Ⅱ(男子)'!E230</f>
        <v/>
      </c>
      <c r="E74" s="25">
        <v>1</v>
      </c>
      <c r="F74" s="25">
        <f>基本情報登録!$D$8</f>
        <v>0</v>
      </c>
      <c r="G74" s="25" t="str">
        <f>基本情報登録!$D$10</f>
        <v/>
      </c>
      <c r="H74" s="25" t="e">
        <f>'様式Ⅱ(男子)'!G230</f>
        <v>#N/A</v>
      </c>
      <c r="I74" s="25">
        <f>'様式Ⅱ(男子)'!C230</f>
        <v>0</v>
      </c>
      <c r="J74" s="25">
        <f>'様式Ⅱ(男子)'!J230</f>
        <v>0</v>
      </c>
      <c r="K74" s="25" t="str">
        <f>'様式Ⅱ(男子)'!N230</f>
        <v/>
      </c>
      <c r="L74" s="25">
        <f>'様式Ⅱ(男子)'!J231</f>
        <v>0</v>
      </c>
      <c r="M74" s="25" t="str">
        <f>'様式Ⅱ(男子)'!N231</f>
        <v/>
      </c>
      <c r="N74" s="25">
        <f>'様式Ⅱ(男子)'!J232</f>
        <v>0</v>
      </c>
      <c r="O74" s="25" t="str">
        <f>'様式Ⅱ(男子)'!N232</f>
        <v/>
      </c>
    </row>
    <row r="75" spans="1:19">
      <c r="A75" s="21">
        <v>74</v>
      </c>
      <c r="B75" s="25" t="str">
        <f>'様式Ⅱ(男子)'!H233</f>
        <v/>
      </c>
      <c r="C75" s="25" t="str">
        <f>CONCATENATE('様式Ⅱ(男子)'!D233," (",'様式Ⅱ(男子)'!F233,")")</f>
        <v xml:space="preserve"> ()</v>
      </c>
      <c r="D75" s="25" t="str">
        <f>'様式Ⅱ(男子)'!E233</f>
        <v/>
      </c>
      <c r="E75" s="25">
        <v>1</v>
      </c>
      <c r="F75" s="25">
        <f>基本情報登録!$D$8</f>
        <v>0</v>
      </c>
      <c r="G75" s="25" t="str">
        <f>基本情報登録!$D$10</f>
        <v/>
      </c>
      <c r="H75" s="25" t="e">
        <f>'様式Ⅱ(男子)'!G233</f>
        <v>#N/A</v>
      </c>
      <c r="I75" s="25">
        <f>'様式Ⅱ(男子)'!C233</f>
        <v>0</v>
      </c>
      <c r="J75" s="25">
        <f>'様式Ⅱ(男子)'!J233</f>
        <v>0</v>
      </c>
      <c r="K75" s="25" t="str">
        <f>'様式Ⅱ(男子)'!N233</f>
        <v/>
      </c>
      <c r="L75" s="25">
        <f>'様式Ⅱ(男子)'!J234</f>
        <v>0</v>
      </c>
      <c r="M75" s="25" t="str">
        <f>'様式Ⅱ(男子)'!N234</f>
        <v/>
      </c>
      <c r="N75" s="25">
        <f>'様式Ⅱ(男子)'!J235</f>
        <v>0</v>
      </c>
      <c r="O75" s="25" t="str">
        <f>'様式Ⅱ(男子)'!N235</f>
        <v/>
      </c>
    </row>
    <row r="76" spans="1:19">
      <c r="A76" s="21">
        <v>75</v>
      </c>
      <c r="B76" s="25" t="str">
        <f>'様式Ⅱ(男子)'!H236</f>
        <v/>
      </c>
      <c r="C76" s="25" t="str">
        <f>CONCATENATE('様式Ⅱ(男子)'!D236," (",'様式Ⅱ(男子)'!F236,")")</f>
        <v xml:space="preserve"> ()</v>
      </c>
      <c r="D76" s="25" t="str">
        <f>'様式Ⅱ(男子)'!E236</f>
        <v/>
      </c>
      <c r="E76" s="25">
        <v>1</v>
      </c>
      <c r="F76" s="25">
        <f>基本情報登録!$D$8</f>
        <v>0</v>
      </c>
      <c r="G76" s="25" t="str">
        <f>基本情報登録!$D$10</f>
        <v/>
      </c>
      <c r="H76" s="25" t="e">
        <f>'様式Ⅱ(男子)'!G236</f>
        <v>#N/A</v>
      </c>
      <c r="I76" s="25">
        <f>'様式Ⅱ(男子)'!C236</f>
        <v>0</v>
      </c>
      <c r="J76" s="25">
        <f>'様式Ⅱ(男子)'!J236</f>
        <v>0</v>
      </c>
      <c r="K76" s="25" t="str">
        <f>'様式Ⅱ(男子)'!N236</f>
        <v/>
      </c>
      <c r="L76" s="25">
        <f>'様式Ⅱ(男子)'!J237</f>
        <v>0</v>
      </c>
      <c r="M76" s="25" t="str">
        <f>'様式Ⅱ(男子)'!N237</f>
        <v/>
      </c>
      <c r="N76" s="25">
        <f>'様式Ⅱ(男子)'!J238</f>
        <v>0</v>
      </c>
      <c r="O76" s="25" t="str">
        <f>'様式Ⅱ(男子)'!N238</f>
        <v/>
      </c>
    </row>
    <row r="77" spans="1:19">
      <c r="A77" s="21">
        <v>76</v>
      </c>
      <c r="B77" s="25" t="str">
        <f>'様式Ⅱ(男子)'!H239</f>
        <v/>
      </c>
      <c r="C77" s="25" t="str">
        <f>CONCATENATE('様式Ⅱ(男子)'!D239," (",'様式Ⅱ(男子)'!F239,")")</f>
        <v xml:space="preserve"> ()</v>
      </c>
      <c r="D77" s="25" t="str">
        <f>'様式Ⅱ(男子)'!E239</f>
        <v/>
      </c>
      <c r="E77" s="25">
        <v>1</v>
      </c>
      <c r="F77" s="25">
        <f>基本情報登録!$D$8</f>
        <v>0</v>
      </c>
      <c r="G77" s="25" t="str">
        <f>基本情報登録!$D$10</f>
        <v/>
      </c>
      <c r="H77" s="25" t="e">
        <f>'様式Ⅱ(男子)'!G239</f>
        <v>#N/A</v>
      </c>
      <c r="I77" s="25">
        <f>'様式Ⅱ(男子)'!C239</f>
        <v>0</v>
      </c>
      <c r="J77" s="25">
        <f>'様式Ⅱ(男子)'!J239</f>
        <v>0</v>
      </c>
      <c r="K77" s="25" t="str">
        <f>'様式Ⅱ(男子)'!N239</f>
        <v/>
      </c>
      <c r="L77" s="25">
        <f>'様式Ⅱ(男子)'!J240</f>
        <v>0</v>
      </c>
      <c r="M77" s="25" t="str">
        <f>'様式Ⅱ(男子)'!N240</f>
        <v/>
      </c>
      <c r="N77" s="25">
        <f>'様式Ⅱ(男子)'!J241</f>
        <v>0</v>
      </c>
      <c r="O77" s="25" t="str">
        <f>'様式Ⅱ(男子)'!N241</f>
        <v/>
      </c>
    </row>
    <row r="78" spans="1:19">
      <c r="A78" s="21">
        <v>77</v>
      </c>
      <c r="B78" s="25" t="str">
        <f>'様式Ⅱ(男子)'!H242</f>
        <v/>
      </c>
      <c r="C78" s="25" t="str">
        <f>CONCATENATE('様式Ⅱ(男子)'!D242," (",'様式Ⅱ(男子)'!F242,")")</f>
        <v xml:space="preserve"> ()</v>
      </c>
      <c r="D78" s="25" t="str">
        <f>'様式Ⅱ(男子)'!E242</f>
        <v/>
      </c>
      <c r="E78" s="25">
        <v>1</v>
      </c>
      <c r="F78" s="25">
        <f>基本情報登録!$D$8</f>
        <v>0</v>
      </c>
      <c r="G78" s="25" t="str">
        <f>基本情報登録!$D$10</f>
        <v/>
      </c>
      <c r="H78" s="25" t="e">
        <f>'様式Ⅱ(男子)'!G242</f>
        <v>#N/A</v>
      </c>
      <c r="I78" s="25">
        <f>'様式Ⅱ(男子)'!C242</f>
        <v>0</v>
      </c>
      <c r="J78" s="25">
        <f>'様式Ⅱ(男子)'!J242</f>
        <v>0</v>
      </c>
      <c r="K78" s="25" t="str">
        <f>'様式Ⅱ(男子)'!N242</f>
        <v/>
      </c>
      <c r="L78" s="25">
        <f>'様式Ⅱ(男子)'!J243</f>
        <v>0</v>
      </c>
      <c r="M78" s="25" t="str">
        <f>'様式Ⅱ(男子)'!N243</f>
        <v/>
      </c>
      <c r="N78" s="25">
        <f>'様式Ⅱ(男子)'!J244</f>
        <v>0</v>
      </c>
      <c r="O78" s="25" t="str">
        <f>'様式Ⅱ(男子)'!N244</f>
        <v/>
      </c>
    </row>
    <row r="79" spans="1:19">
      <c r="A79" s="21">
        <v>78</v>
      </c>
      <c r="B79" s="25" t="str">
        <f>'様式Ⅱ(男子)'!H245</f>
        <v/>
      </c>
      <c r="C79" s="25" t="str">
        <f>CONCATENATE('様式Ⅱ(男子)'!D245," (",'様式Ⅱ(男子)'!F245,")")</f>
        <v xml:space="preserve"> ()</v>
      </c>
      <c r="D79" s="25" t="str">
        <f>'様式Ⅱ(男子)'!E245</f>
        <v/>
      </c>
      <c r="E79" s="25">
        <v>1</v>
      </c>
      <c r="F79" s="25">
        <f>基本情報登録!$D$8</f>
        <v>0</v>
      </c>
      <c r="G79" s="25" t="str">
        <f>基本情報登録!$D$10</f>
        <v/>
      </c>
      <c r="H79" s="25" t="e">
        <f>'様式Ⅱ(男子)'!G245</f>
        <v>#N/A</v>
      </c>
      <c r="I79" s="25">
        <f>'様式Ⅱ(男子)'!C245</f>
        <v>0</v>
      </c>
      <c r="J79" s="25">
        <f>'様式Ⅱ(男子)'!J245</f>
        <v>0</v>
      </c>
      <c r="K79" s="25" t="str">
        <f>'様式Ⅱ(男子)'!N245</f>
        <v/>
      </c>
      <c r="L79" s="25">
        <f>'様式Ⅱ(男子)'!J246</f>
        <v>0</v>
      </c>
      <c r="M79" s="25" t="str">
        <f>'様式Ⅱ(男子)'!N246</f>
        <v/>
      </c>
      <c r="N79" s="25">
        <f>'様式Ⅱ(男子)'!J247</f>
        <v>0</v>
      </c>
      <c r="O79" s="25" t="str">
        <f>'様式Ⅱ(男子)'!N247</f>
        <v/>
      </c>
    </row>
    <row r="80" spans="1:19">
      <c r="A80" s="21">
        <v>79</v>
      </c>
      <c r="B80" s="25" t="str">
        <f>'様式Ⅱ(男子)'!H248</f>
        <v/>
      </c>
      <c r="C80" s="25" t="str">
        <f>CONCATENATE('様式Ⅱ(男子)'!D248," (",'様式Ⅱ(男子)'!F248,")")</f>
        <v xml:space="preserve"> ()</v>
      </c>
      <c r="D80" s="25" t="str">
        <f>'様式Ⅱ(男子)'!E248</f>
        <v/>
      </c>
      <c r="E80" s="25">
        <v>1</v>
      </c>
      <c r="F80" s="25">
        <f>基本情報登録!$D$8</f>
        <v>0</v>
      </c>
      <c r="G80" s="25" t="str">
        <f>基本情報登録!$D$10</f>
        <v/>
      </c>
      <c r="H80" s="25" t="e">
        <f>'様式Ⅱ(男子)'!G248</f>
        <v>#N/A</v>
      </c>
      <c r="I80" s="25">
        <f>'様式Ⅱ(男子)'!C248</f>
        <v>0</v>
      </c>
      <c r="J80" s="25">
        <f>'様式Ⅱ(男子)'!J248</f>
        <v>0</v>
      </c>
      <c r="K80" s="25" t="str">
        <f>'様式Ⅱ(男子)'!N248</f>
        <v/>
      </c>
      <c r="L80" s="25">
        <f>'様式Ⅱ(男子)'!J249</f>
        <v>0</v>
      </c>
      <c r="M80" s="25" t="str">
        <f>'様式Ⅱ(男子)'!N249</f>
        <v/>
      </c>
      <c r="N80" s="25">
        <f>'様式Ⅱ(男子)'!J250</f>
        <v>0</v>
      </c>
      <c r="O80" s="25" t="str">
        <f>'様式Ⅱ(男子)'!N250</f>
        <v/>
      </c>
    </row>
    <row r="81" spans="1:15">
      <c r="A81" s="21">
        <v>80</v>
      </c>
      <c r="B81" s="25" t="str">
        <f>'様式Ⅱ(男子)'!H251</f>
        <v/>
      </c>
      <c r="C81" s="25" t="str">
        <f>CONCATENATE('様式Ⅱ(男子)'!D251," (",'様式Ⅱ(男子)'!F251,")")</f>
        <v xml:space="preserve"> ()</v>
      </c>
      <c r="D81" s="25" t="str">
        <f>'様式Ⅱ(男子)'!E251</f>
        <v/>
      </c>
      <c r="E81" s="25">
        <v>1</v>
      </c>
      <c r="F81" s="25">
        <f>基本情報登録!$D$8</f>
        <v>0</v>
      </c>
      <c r="G81" s="25" t="str">
        <f>基本情報登録!$D$10</f>
        <v/>
      </c>
      <c r="H81" s="25" t="e">
        <f>'様式Ⅱ(男子)'!G251</f>
        <v>#N/A</v>
      </c>
      <c r="I81" s="25">
        <f>'様式Ⅱ(男子)'!C251</f>
        <v>0</v>
      </c>
      <c r="J81" s="25">
        <f>'様式Ⅱ(男子)'!J251</f>
        <v>0</v>
      </c>
      <c r="K81" s="25" t="str">
        <f>'様式Ⅱ(男子)'!N251</f>
        <v/>
      </c>
      <c r="L81" s="25">
        <f>'様式Ⅱ(男子)'!J252</f>
        <v>0</v>
      </c>
      <c r="M81" s="25" t="str">
        <f>'様式Ⅱ(男子)'!N252</f>
        <v/>
      </c>
      <c r="N81" s="25">
        <f>'様式Ⅱ(男子)'!J253</f>
        <v>0</v>
      </c>
      <c r="O81" s="25" t="str">
        <f>'様式Ⅱ(男子)'!N253</f>
        <v/>
      </c>
    </row>
    <row r="82" spans="1:15">
      <c r="A82" s="21">
        <v>81</v>
      </c>
      <c r="B82" s="25" t="str">
        <f>'様式Ⅱ(男子)'!H254</f>
        <v/>
      </c>
      <c r="C82" s="25" t="str">
        <f>CONCATENATE('様式Ⅱ(男子)'!D254," (",'様式Ⅱ(男子)'!F254,")")</f>
        <v xml:space="preserve"> ()</v>
      </c>
      <c r="D82" s="25" t="str">
        <f>'様式Ⅱ(男子)'!E254</f>
        <v/>
      </c>
      <c r="E82" s="25">
        <v>1</v>
      </c>
      <c r="F82" s="25">
        <f>基本情報登録!$D$8</f>
        <v>0</v>
      </c>
      <c r="G82" s="25" t="str">
        <f>基本情報登録!$D$10</f>
        <v/>
      </c>
      <c r="H82" s="25" t="e">
        <f>'様式Ⅱ(男子)'!G254</f>
        <v>#N/A</v>
      </c>
      <c r="I82" s="25">
        <f>'様式Ⅱ(男子)'!C254</f>
        <v>0</v>
      </c>
      <c r="J82" s="25">
        <f>'様式Ⅱ(男子)'!J254</f>
        <v>0</v>
      </c>
      <c r="K82" s="25" t="str">
        <f>'様式Ⅱ(男子)'!N254</f>
        <v/>
      </c>
      <c r="L82" s="25">
        <f>'様式Ⅱ(男子)'!J255</f>
        <v>0</v>
      </c>
      <c r="M82" s="25" t="str">
        <f>'様式Ⅱ(男子)'!N255</f>
        <v/>
      </c>
      <c r="N82" s="25">
        <f>'様式Ⅱ(男子)'!J256</f>
        <v>0</v>
      </c>
      <c r="O82" s="25" t="str">
        <f>'様式Ⅱ(男子)'!N256</f>
        <v/>
      </c>
    </row>
    <row r="83" spans="1:15">
      <c r="A83" s="21">
        <v>82</v>
      </c>
      <c r="B83" s="25" t="str">
        <f>'様式Ⅱ(男子)'!H257</f>
        <v/>
      </c>
      <c r="C83" s="25" t="str">
        <f>CONCATENATE('様式Ⅱ(男子)'!D257," (",'様式Ⅱ(男子)'!F257,")")</f>
        <v xml:space="preserve"> ()</v>
      </c>
      <c r="D83" s="25" t="str">
        <f>'様式Ⅱ(男子)'!E257</f>
        <v/>
      </c>
      <c r="E83" s="25">
        <v>1</v>
      </c>
      <c r="F83" s="25">
        <f>基本情報登録!$D$8</f>
        <v>0</v>
      </c>
      <c r="G83" s="25" t="str">
        <f>基本情報登録!$D$10</f>
        <v/>
      </c>
      <c r="H83" s="25" t="e">
        <f>'様式Ⅱ(男子)'!G257</f>
        <v>#N/A</v>
      </c>
      <c r="I83" s="25">
        <f>'様式Ⅱ(男子)'!C257</f>
        <v>0</v>
      </c>
      <c r="J83" s="25">
        <f>'様式Ⅱ(男子)'!J257</f>
        <v>0</v>
      </c>
      <c r="K83" s="25" t="str">
        <f>'様式Ⅱ(男子)'!N257</f>
        <v/>
      </c>
      <c r="L83" s="25">
        <f>'様式Ⅱ(男子)'!J258</f>
        <v>0</v>
      </c>
      <c r="M83" s="25" t="str">
        <f>'様式Ⅱ(男子)'!N258</f>
        <v/>
      </c>
      <c r="N83" s="25">
        <f>'様式Ⅱ(男子)'!J259</f>
        <v>0</v>
      </c>
      <c r="O83" s="25" t="str">
        <f>'様式Ⅱ(男子)'!N259</f>
        <v/>
      </c>
    </row>
    <row r="84" spans="1:15">
      <c r="A84" s="21">
        <v>83</v>
      </c>
      <c r="B84" s="25" t="str">
        <f>'様式Ⅱ(男子)'!H260</f>
        <v/>
      </c>
      <c r="C84" s="25" t="str">
        <f>CONCATENATE('様式Ⅱ(男子)'!D260," (",'様式Ⅱ(男子)'!F260,")")</f>
        <v xml:space="preserve"> ()</v>
      </c>
      <c r="D84" s="25" t="str">
        <f>'様式Ⅱ(男子)'!E260</f>
        <v/>
      </c>
      <c r="E84" s="25">
        <v>1</v>
      </c>
      <c r="F84" s="25">
        <f>基本情報登録!$D$8</f>
        <v>0</v>
      </c>
      <c r="G84" s="25" t="str">
        <f>基本情報登録!$D$10</f>
        <v/>
      </c>
      <c r="H84" s="25" t="e">
        <f>'様式Ⅱ(男子)'!G260</f>
        <v>#N/A</v>
      </c>
      <c r="I84" s="25">
        <f>'様式Ⅱ(男子)'!C260</f>
        <v>0</v>
      </c>
      <c r="J84" s="25">
        <f>'様式Ⅱ(男子)'!J260</f>
        <v>0</v>
      </c>
      <c r="K84" s="25" t="str">
        <f>'様式Ⅱ(男子)'!N260</f>
        <v/>
      </c>
      <c r="L84" s="25">
        <f>'様式Ⅱ(男子)'!J261</f>
        <v>0</v>
      </c>
      <c r="M84" s="25" t="str">
        <f>'様式Ⅱ(男子)'!N261</f>
        <v/>
      </c>
      <c r="N84" s="25">
        <f>'様式Ⅱ(男子)'!J262</f>
        <v>0</v>
      </c>
      <c r="O84" s="25" t="str">
        <f>'様式Ⅱ(男子)'!N262</f>
        <v/>
      </c>
    </row>
    <row r="85" spans="1:15">
      <c r="A85" s="21">
        <v>84</v>
      </c>
      <c r="B85" s="25" t="str">
        <f>'様式Ⅱ(男子)'!H263</f>
        <v/>
      </c>
      <c r="C85" s="25" t="str">
        <f>CONCATENATE('様式Ⅱ(男子)'!D263," (",'様式Ⅱ(男子)'!F263,")")</f>
        <v xml:space="preserve"> ()</v>
      </c>
      <c r="D85" s="25" t="str">
        <f>'様式Ⅱ(男子)'!E263</f>
        <v/>
      </c>
      <c r="E85" s="25">
        <v>1</v>
      </c>
      <c r="F85" s="25">
        <f>基本情報登録!$D$8</f>
        <v>0</v>
      </c>
      <c r="G85" s="25" t="str">
        <f>基本情報登録!$D$10</f>
        <v/>
      </c>
      <c r="H85" s="25" t="e">
        <f>'様式Ⅱ(男子)'!G263</f>
        <v>#N/A</v>
      </c>
      <c r="I85" s="25">
        <f>'様式Ⅱ(男子)'!C263</f>
        <v>0</v>
      </c>
      <c r="J85" s="25">
        <f>'様式Ⅱ(男子)'!J263</f>
        <v>0</v>
      </c>
      <c r="K85" s="25" t="str">
        <f>'様式Ⅱ(男子)'!N263</f>
        <v/>
      </c>
      <c r="L85" s="25">
        <f>'様式Ⅱ(男子)'!J264</f>
        <v>0</v>
      </c>
      <c r="M85" s="25" t="str">
        <f>'様式Ⅱ(男子)'!N264</f>
        <v/>
      </c>
      <c r="N85" s="25">
        <f>'様式Ⅱ(男子)'!J265</f>
        <v>0</v>
      </c>
      <c r="O85" s="25" t="str">
        <f>'様式Ⅱ(男子)'!N265</f>
        <v/>
      </c>
    </row>
    <row r="86" spans="1:15">
      <c r="A86" s="21">
        <v>85</v>
      </c>
      <c r="B86" s="25" t="str">
        <f>'様式Ⅱ(男子)'!H266</f>
        <v/>
      </c>
      <c r="C86" s="25" t="str">
        <f>CONCATENATE('様式Ⅱ(男子)'!D266," (",'様式Ⅱ(男子)'!F266,")")</f>
        <v xml:space="preserve"> ()</v>
      </c>
      <c r="D86" s="25" t="str">
        <f>'様式Ⅱ(男子)'!E266</f>
        <v/>
      </c>
      <c r="E86" s="25">
        <v>1</v>
      </c>
      <c r="F86" s="25">
        <f>基本情報登録!$D$8</f>
        <v>0</v>
      </c>
      <c r="G86" s="25" t="str">
        <f>基本情報登録!$D$10</f>
        <v/>
      </c>
      <c r="H86" s="25" t="e">
        <f>'様式Ⅱ(男子)'!G266</f>
        <v>#N/A</v>
      </c>
      <c r="I86" s="25">
        <f>'様式Ⅱ(男子)'!C266</f>
        <v>0</v>
      </c>
      <c r="J86" s="25">
        <f>'様式Ⅱ(男子)'!J266</f>
        <v>0</v>
      </c>
      <c r="K86" s="25" t="str">
        <f>'様式Ⅱ(男子)'!N266</f>
        <v/>
      </c>
      <c r="L86" s="25">
        <f>'様式Ⅱ(男子)'!J267</f>
        <v>0</v>
      </c>
      <c r="M86" s="25" t="str">
        <f>'様式Ⅱ(男子)'!N267</f>
        <v/>
      </c>
      <c r="N86" s="25">
        <f>'様式Ⅱ(男子)'!J268</f>
        <v>0</v>
      </c>
      <c r="O86" s="25" t="str">
        <f>'様式Ⅱ(男子)'!N268</f>
        <v/>
      </c>
    </row>
    <row r="87" spans="1:15">
      <c r="A87" s="21">
        <v>86</v>
      </c>
      <c r="B87" s="25" t="str">
        <f>'様式Ⅱ(男子)'!H269</f>
        <v/>
      </c>
      <c r="C87" s="25" t="str">
        <f>CONCATENATE('様式Ⅱ(男子)'!D269," (",'様式Ⅱ(男子)'!F269,")")</f>
        <v xml:space="preserve"> ()</v>
      </c>
      <c r="D87" s="25" t="str">
        <f>'様式Ⅱ(男子)'!E269</f>
        <v/>
      </c>
      <c r="E87" s="25">
        <v>1</v>
      </c>
      <c r="F87" s="25">
        <f>基本情報登録!$D$8</f>
        <v>0</v>
      </c>
      <c r="G87" s="25" t="str">
        <f>基本情報登録!$D$10</f>
        <v/>
      </c>
      <c r="H87" s="25" t="e">
        <f>'様式Ⅱ(男子)'!G269</f>
        <v>#N/A</v>
      </c>
      <c r="I87" s="25">
        <f>'様式Ⅱ(男子)'!C269</f>
        <v>0</v>
      </c>
      <c r="J87" s="25">
        <f>'様式Ⅱ(男子)'!J269</f>
        <v>0</v>
      </c>
      <c r="K87" s="25" t="str">
        <f>'様式Ⅱ(男子)'!N269</f>
        <v/>
      </c>
      <c r="L87" s="25">
        <f>'様式Ⅱ(男子)'!J270</f>
        <v>0</v>
      </c>
      <c r="M87" s="25" t="str">
        <f>'様式Ⅱ(男子)'!N270</f>
        <v/>
      </c>
      <c r="N87" s="25">
        <f>'様式Ⅱ(男子)'!J271</f>
        <v>0</v>
      </c>
      <c r="O87" s="25" t="str">
        <f>'様式Ⅱ(男子)'!N271</f>
        <v/>
      </c>
    </row>
    <row r="88" spans="1:15">
      <c r="A88" s="21">
        <v>87</v>
      </c>
      <c r="B88" s="25" t="str">
        <f>'様式Ⅱ(男子)'!H272</f>
        <v/>
      </c>
      <c r="C88" s="25" t="str">
        <f>CONCATENATE('様式Ⅱ(男子)'!D272," (",'様式Ⅱ(男子)'!F272,")")</f>
        <v xml:space="preserve"> ()</v>
      </c>
      <c r="D88" s="25" t="str">
        <f>'様式Ⅱ(男子)'!E272</f>
        <v/>
      </c>
      <c r="E88" s="25">
        <v>1</v>
      </c>
      <c r="F88" s="25">
        <f>基本情報登録!$D$8</f>
        <v>0</v>
      </c>
      <c r="G88" s="25" t="str">
        <f>基本情報登録!$D$10</f>
        <v/>
      </c>
      <c r="H88" s="25" t="e">
        <f>'様式Ⅱ(男子)'!G272</f>
        <v>#N/A</v>
      </c>
      <c r="I88" s="25">
        <f>'様式Ⅱ(男子)'!C272</f>
        <v>0</v>
      </c>
      <c r="J88" s="25">
        <f>'様式Ⅱ(男子)'!J272</f>
        <v>0</v>
      </c>
      <c r="K88" s="25" t="str">
        <f>'様式Ⅱ(男子)'!N272</f>
        <v/>
      </c>
      <c r="L88" s="25">
        <f>'様式Ⅱ(男子)'!J273</f>
        <v>0</v>
      </c>
      <c r="M88" s="25" t="str">
        <f>'様式Ⅱ(男子)'!N273</f>
        <v/>
      </c>
      <c r="N88" s="25">
        <f>'様式Ⅱ(男子)'!J274</f>
        <v>0</v>
      </c>
      <c r="O88" s="25" t="str">
        <f>'様式Ⅱ(男子)'!N274</f>
        <v/>
      </c>
    </row>
    <row r="89" spans="1:15">
      <c r="A89" s="21">
        <v>88</v>
      </c>
      <c r="B89" s="25" t="str">
        <f>'様式Ⅱ(男子)'!H275</f>
        <v/>
      </c>
      <c r="C89" s="25" t="str">
        <f>CONCATENATE('様式Ⅱ(男子)'!D275," (",'様式Ⅱ(男子)'!F275,")")</f>
        <v xml:space="preserve"> ()</v>
      </c>
      <c r="D89" s="25" t="str">
        <f>'様式Ⅱ(男子)'!E275</f>
        <v/>
      </c>
      <c r="E89" s="25">
        <v>1</v>
      </c>
      <c r="F89" s="25">
        <f>基本情報登録!$D$8</f>
        <v>0</v>
      </c>
      <c r="G89" s="25" t="str">
        <f>基本情報登録!$D$10</f>
        <v/>
      </c>
      <c r="H89" s="25" t="e">
        <f>'様式Ⅱ(男子)'!G275</f>
        <v>#N/A</v>
      </c>
      <c r="I89" s="25">
        <f>'様式Ⅱ(男子)'!C275</f>
        <v>0</v>
      </c>
      <c r="J89" s="25">
        <f>'様式Ⅱ(男子)'!J275</f>
        <v>0</v>
      </c>
      <c r="K89" s="25" t="str">
        <f>'様式Ⅱ(男子)'!N275</f>
        <v/>
      </c>
      <c r="L89" s="25">
        <f>'様式Ⅱ(男子)'!J276</f>
        <v>0</v>
      </c>
      <c r="M89" s="25" t="str">
        <f>'様式Ⅱ(男子)'!N276</f>
        <v/>
      </c>
      <c r="N89" s="25">
        <f>'様式Ⅱ(男子)'!J277</f>
        <v>0</v>
      </c>
      <c r="O89" s="25" t="str">
        <f>'様式Ⅱ(男子)'!N277</f>
        <v/>
      </c>
    </row>
    <row r="90" spans="1:15">
      <c r="A90" s="21">
        <v>89</v>
      </c>
      <c r="B90" s="25" t="str">
        <f>'様式Ⅱ(男子)'!H278</f>
        <v/>
      </c>
      <c r="C90" s="25" t="str">
        <f>CONCATENATE('様式Ⅱ(男子)'!D278," (",'様式Ⅱ(男子)'!F278,")")</f>
        <v xml:space="preserve"> ()</v>
      </c>
      <c r="D90" s="25" t="str">
        <f>'様式Ⅱ(男子)'!E278</f>
        <v/>
      </c>
      <c r="E90" s="25">
        <v>1</v>
      </c>
      <c r="F90" s="25">
        <f>基本情報登録!$D$8</f>
        <v>0</v>
      </c>
      <c r="G90" s="25" t="str">
        <f>基本情報登録!$D$10</f>
        <v/>
      </c>
      <c r="H90" s="25" t="e">
        <f>'様式Ⅱ(男子)'!G278</f>
        <v>#N/A</v>
      </c>
      <c r="I90" s="25">
        <f>'様式Ⅱ(男子)'!C278</f>
        <v>0</v>
      </c>
      <c r="J90" s="25">
        <f>'様式Ⅱ(男子)'!J278</f>
        <v>0</v>
      </c>
      <c r="K90" s="25" t="str">
        <f>'様式Ⅱ(男子)'!N278</f>
        <v/>
      </c>
      <c r="L90" s="25">
        <f>'様式Ⅱ(男子)'!J279</f>
        <v>0</v>
      </c>
      <c r="M90" s="25" t="str">
        <f>'様式Ⅱ(男子)'!N279</f>
        <v/>
      </c>
      <c r="N90" s="25">
        <f>'様式Ⅱ(男子)'!J280</f>
        <v>0</v>
      </c>
      <c r="O90" s="25" t="str">
        <f>'様式Ⅱ(男子)'!N280</f>
        <v/>
      </c>
    </row>
    <row r="91" spans="1:15">
      <c r="A91" s="21">
        <v>90</v>
      </c>
      <c r="B91" s="25" t="str">
        <f>'様式Ⅱ(男子)'!H281</f>
        <v/>
      </c>
      <c r="C91" s="25" t="str">
        <f>CONCATENATE('様式Ⅱ(男子)'!D281," (",'様式Ⅱ(男子)'!F281,")")</f>
        <v xml:space="preserve"> ()</v>
      </c>
      <c r="D91" s="25" t="str">
        <f>'様式Ⅱ(男子)'!E281</f>
        <v/>
      </c>
      <c r="E91" s="25">
        <v>1</v>
      </c>
      <c r="F91" s="25">
        <f>基本情報登録!$D$8</f>
        <v>0</v>
      </c>
      <c r="G91" s="25" t="str">
        <f>基本情報登録!$D$10</f>
        <v/>
      </c>
      <c r="H91" s="25" t="e">
        <f>'様式Ⅱ(男子)'!G281</f>
        <v>#N/A</v>
      </c>
      <c r="I91" s="25">
        <f>'様式Ⅱ(男子)'!C281</f>
        <v>0</v>
      </c>
      <c r="J91" s="25">
        <f>'様式Ⅱ(男子)'!J281</f>
        <v>0</v>
      </c>
      <c r="K91" s="25" t="str">
        <f>'様式Ⅱ(男子)'!N281</f>
        <v/>
      </c>
      <c r="L91" s="25">
        <f>'様式Ⅱ(男子)'!J282</f>
        <v>0</v>
      </c>
      <c r="M91" s="25" t="str">
        <f>'様式Ⅱ(男子)'!N282</f>
        <v/>
      </c>
      <c r="N91" s="25">
        <f>'様式Ⅱ(男子)'!J283</f>
        <v>0</v>
      </c>
      <c r="O91" s="25" t="str">
        <f>'様式Ⅱ(男子)'!N283</f>
        <v/>
      </c>
    </row>
    <row r="92" spans="1:15">
      <c r="A92" s="21">
        <v>91</v>
      </c>
      <c r="B92" s="25" t="str">
        <f>'様式Ⅱ(男子)'!H284</f>
        <v/>
      </c>
      <c r="C92" s="25" t="str">
        <f>CONCATENATE('様式Ⅱ(男子)'!D284," (",'様式Ⅱ(男子)'!F284,")")</f>
        <v xml:space="preserve"> ()</v>
      </c>
      <c r="D92" s="25" t="str">
        <f>'様式Ⅱ(男子)'!E284</f>
        <v/>
      </c>
      <c r="E92" s="25">
        <v>1</v>
      </c>
      <c r="F92" s="25">
        <f>基本情報登録!$D$8</f>
        <v>0</v>
      </c>
      <c r="G92" s="25" t="str">
        <f>基本情報登録!$D$10</f>
        <v/>
      </c>
      <c r="H92" s="25" t="e">
        <f>'様式Ⅱ(男子)'!G284</f>
        <v>#N/A</v>
      </c>
      <c r="I92" s="25">
        <f>'様式Ⅱ(男子)'!C284</f>
        <v>0</v>
      </c>
      <c r="J92" s="25">
        <f>'様式Ⅱ(男子)'!J284</f>
        <v>0</v>
      </c>
      <c r="K92" s="25" t="str">
        <f>'様式Ⅱ(男子)'!N284</f>
        <v/>
      </c>
      <c r="L92" s="25">
        <f>'様式Ⅱ(男子)'!J285</f>
        <v>0</v>
      </c>
      <c r="M92" s="25" t="str">
        <f>'様式Ⅱ(男子)'!N285</f>
        <v/>
      </c>
      <c r="N92" s="25">
        <f>'様式Ⅱ(男子)'!J286</f>
        <v>0</v>
      </c>
      <c r="O92" s="25" t="str">
        <f>'様式Ⅱ(男子)'!N286</f>
        <v/>
      </c>
    </row>
    <row r="93" spans="1:15">
      <c r="A93" s="21">
        <v>92</v>
      </c>
      <c r="B93" s="25" t="str">
        <f>'様式Ⅱ(男子)'!H287</f>
        <v/>
      </c>
      <c r="C93" s="25" t="str">
        <f>CONCATENATE('様式Ⅱ(男子)'!D287," (",'様式Ⅱ(男子)'!F287,")")</f>
        <v xml:space="preserve"> ()</v>
      </c>
      <c r="D93" s="25" t="str">
        <f>'様式Ⅱ(男子)'!E287</f>
        <v/>
      </c>
      <c r="E93" s="25">
        <v>1</v>
      </c>
      <c r="F93" s="25">
        <f>基本情報登録!$D$8</f>
        <v>0</v>
      </c>
      <c r="G93" s="25" t="str">
        <f>基本情報登録!$D$10</f>
        <v/>
      </c>
      <c r="H93" s="25" t="e">
        <f>'様式Ⅱ(男子)'!G287</f>
        <v>#N/A</v>
      </c>
      <c r="I93" s="25">
        <f>'様式Ⅱ(男子)'!C287</f>
        <v>0</v>
      </c>
      <c r="J93" s="25">
        <f>'様式Ⅱ(男子)'!J287</f>
        <v>0</v>
      </c>
      <c r="K93" s="25" t="str">
        <f>'様式Ⅱ(男子)'!N287</f>
        <v/>
      </c>
      <c r="L93" s="25">
        <f>'様式Ⅱ(男子)'!J288</f>
        <v>0</v>
      </c>
      <c r="M93" s="25" t="str">
        <f>'様式Ⅱ(男子)'!N288</f>
        <v/>
      </c>
      <c r="N93" s="25">
        <f>'様式Ⅱ(男子)'!J289</f>
        <v>0</v>
      </c>
      <c r="O93" s="25" t="str">
        <f>'様式Ⅱ(男子)'!N289</f>
        <v/>
      </c>
    </row>
    <row r="94" spans="1:15">
      <c r="A94" s="21">
        <v>93</v>
      </c>
      <c r="B94" s="25" t="str">
        <f>'様式Ⅱ(男子)'!H290</f>
        <v/>
      </c>
      <c r="C94" s="25" t="str">
        <f>CONCATENATE('様式Ⅱ(男子)'!D290," (",'様式Ⅱ(男子)'!F290,")")</f>
        <v xml:space="preserve"> ()</v>
      </c>
      <c r="D94" s="25" t="str">
        <f>'様式Ⅱ(男子)'!E290</f>
        <v/>
      </c>
      <c r="E94" s="25">
        <v>1</v>
      </c>
      <c r="F94" s="25">
        <f>基本情報登録!$D$8</f>
        <v>0</v>
      </c>
      <c r="G94" s="25" t="str">
        <f>基本情報登録!$D$10</f>
        <v/>
      </c>
      <c r="H94" s="25" t="e">
        <f>'様式Ⅱ(男子)'!G290</f>
        <v>#N/A</v>
      </c>
      <c r="I94" s="25">
        <f>'様式Ⅱ(男子)'!C290</f>
        <v>0</v>
      </c>
      <c r="J94" s="25">
        <f>'様式Ⅱ(男子)'!J290</f>
        <v>0</v>
      </c>
      <c r="K94" s="25" t="str">
        <f>'様式Ⅱ(男子)'!N290</f>
        <v/>
      </c>
      <c r="L94" s="25">
        <f>'様式Ⅱ(男子)'!J291</f>
        <v>0</v>
      </c>
      <c r="M94" s="25" t="str">
        <f>'様式Ⅱ(男子)'!N291</f>
        <v/>
      </c>
      <c r="N94" s="25">
        <f>'様式Ⅱ(男子)'!J292</f>
        <v>0</v>
      </c>
      <c r="O94" s="25" t="str">
        <f>'様式Ⅱ(男子)'!N292</f>
        <v/>
      </c>
    </row>
    <row r="95" spans="1:15">
      <c r="A95" s="21">
        <v>94</v>
      </c>
      <c r="B95" s="25" t="str">
        <f>'様式Ⅱ(男子)'!H293</f>
        <v/>
      </c>
      <c r="C95" s="25" t="str">
        <f>CONCATENATE('様式Ⅱ(男子)'!D293," (",'様式Ⅱ(男子)'!F293,")")</f>
        <v xml:space="preserve"> ()</v>
      </c>
      <c r="D95" s="25" t="str">
        <f>'様式Ⅱ(男子)'!E293</f>
        <v/>
      </c>
      <c r="E95" s="25">
        <v>1</v>
      </c>
      <c r="F95" s="25">
        <f>基本情報登録!$D$8</f>
        <v>0</v>
      </c>
      <c r="G95" s="25" t="str">
        <f>基本情報登録!$D$10</f>
        <v/>
      </c>
      <c r="H95" s="25" t="e">
        <f>'様式Ⅱ(男子)'!G293</f>
        <v>#N/A</v>
      </c>
      <c r="I95" s="25">
        <f>'様式Ⅱ(男子)'!C293</f>
        <v>0</v>
      </c>
      <c r="J95" s="25">
        <f>'様式Ⅱ(男子)'!J293</f>
        <v>0</v>
      </c>
      <c r="K95" s="25" t="str">
        <f>'様式Ⅱ(男子)'!N293</f>
        <v/>
      </c>
      <c r="L95" s="25">
        <f>'様式Ⅱ(男子)'!J294</f>
        <v>0</v>
      </c>
      <c r="M95" s="25" t="str">
        <f>'様式Ⅱ(男子)'!N294</f>
        <v/>
      </c>
      <c r="N95" s="25">
        <f>'様式Ⅱ(男子)'!J295</f>
        <v>0</v>
      </c>
      <c r="O95" s="25" t="str">
        <f>'様式Ⅱ(男子)'!N295</f>
        <v/>
      </c>
    </row>
    <row r="96" spans="1:15">
      <c r="A96" s="21">
        <v>95</v>
      </c>
      <c r="B96" s="25" t="str">
        <f>'様式Ⅱ(男子)'!H296</f>
        <v/>
      </c>
      <c r="C96" s="25" t="str">
        <f>CONCATENATE('様式Ⅱ(男子)'!D296," (",'様式Ⅱ(男子)'!F296,")")</f>
        <v xml:space="preserve"> ()</v>
      </c>
      <c r="D96" s="25" t="str">
        <f>'様式Ⅱ(男子)'!E296</f>
        <v/>
      </c>
      <c r="E96" s="25">
        <v>1</v>
      </c>
      <c r="F96" s="25">
        <f>基本情報登録!$D$8</f>
        <v>0</v>
      </c>
      <c r="G96" s="25" t="str">
        <f>基本情報登録!$D$10</f>
        <v/>
      </c>
      <c r="H96" s="25" t="e">
        <f>'様式Ⅱ(男子)'!G296</f>
        <v>#N/A</v>
      </c>
      <c r="I96" s="25">
        <f>'様式Ⅱ(男子)'!C296</f>
        <v>0</v>
      </c>
      <c r="J96" s="25">
        <f>'様式Ⅱ(男子)'!J296</f>
        <v>0</v>
      </c>
      <c r="K96" s="25" t="str">
        <f>'様式Ⅱ(男子)'!N296</f>
        <v/>
      </c>
      <c r="L96" s="25">
        <f>'様式Ⅱ(男子)'!J297</f>
        <v>0</v>
      </c>
      <c r="M96" s="25" t="str">
        <f>'様式Ⅱ(男子)'!N297</f>
        <v/>
      </c>
      <c r="N96" s="25">
        <f>'様式Ⅱ(男子)'!J298</f>
        <v>0</v>
      </c>
      <c r="O96" s="25" t="str">
        <f>'様式Ⅱ(男子)'!N298</f>
        <v/>
      </c>
    </row>
    <row r="97" spans="1:15">
      <c r="A97" s="21">
        <v>96</v>
      </c>
      <c r="B97" s="25" t="str">
        <f>'様式Ⅱ(男子)'!H299</f>
        <v/>
      </c>
      <c r="C97" s="25" t="str">
        <f>CONCATENATE('様式Ⅱ(男子)'!D299," (",'様式Ⅱ(男子)'!F299,")")</f>
        <v xml:space="preserve"> ()</v>
      </c>
      <c r="D97" s="25" t="str">
        <f>'様式Ⅱ(男子)'!E299</f>
        <v/>
      </c>
      <c r="E97" s="25">
        <v>1</v>
      </c>
      <c r="F97" s="25">
        <f>基本情報登録!$D$8</f>
        <v>0</v>
      </c>
      <c r="G97" s="25" t="str">
        <f>基本情報登録!$D$10</f>
        <v/>
      </c>
      <c r="H97" s="25" t="e">
        <f>'様式Ⅱ(男子)'!G299</f>
        <v>#N/A</v>
      </c>
      <c r="I97" s="25">
        <f>'様式Ⅱ(男子)'!C299</f>
        <v>0</v>
      </c>
      <c r="J97" s="25">
        <f>'様式Ⅱ(男子)'!J299</f>
        <v>0</v>
      </c>
      <c r="K97" s="25" t="str">
        <f>'様式Ⅱ(男子)'!N299</f>
        <v/>
      </c>
      <c r="L97" s="25">
        <f>'様式Ⅱ(男子)'!J300</f>
        <v>0</v>
      </c>
      <c r="M97" s="25" t="str">
        <f>'様式Ⅱ(男子)'!N300</f>
        <v/>
      </c>
      <c r="N97" s="25">
        <f>'様式Ⅱ(男子)'!J301</f>
        <v>0</v>
      </c>
      <c r="O97" s="25" t="str">
        <f>'様式Ⅱ(男子)'!N301</f>
        <v/>
      </c>
    </row>
    <row r="98" spans="1:15">
      <c r="A98" s="21">
        <v>97</v>
      </c>
      <c r="B98" s="25" t="str">
        <f>'様式Ⅱ(男子)'!H302</f>
        <v/>
      </c>
      <c r="C98" s="25" t="str">
        <f>CONCATENATE('様式Ⅱ(男子)'!D302," (",'様式Ⅱ(男子)'!F302,")")</f>
        <v xml:space="preserve"> ()</v>
      </c>
      <c r="D98" s="25" t="str">
        <f>'様式Ⅱ(男子)'!E302</f>
        <v/>
      </c>
      <c r="E98" s="25">
        <v>1</v>
      </c>
      <c r="F98" s="25">
        <f>基本情報登録!$D$8</f>
        <v>0</v>
      </c>
      <c r="G98" s="25" t="str">
        <f>基本情報登録!$D$10</f>
        <v/>
      </c>
      <c r="H98" s="25" t="e">
        <f>'様式Ⅱ(男子)'!G302</f>
        <v>#N/A</v>
      </c>
      <c r="I98" s="25">
        <f>'様式Ⅱ(男子)'!C302</f>
        <v>0</v>
      </c>
      <c r="J98" s="25">
        <f>'様式Ⅱ(男子)'!J302</f>
        <v>0</v>
      </c>
      <c r="K98" s="25" t="str">
        <f>'様式Ⅱ(男子)'!N302</f>
        <v/>
      </c>
      <c r="L98" s="25">
        <f>'様式Ⅱ(男子)'!J303</f>
        <v>0</v>
      </c>
      <c r="M98" s="25" t="str">
        <f>'様式Ⅱ(男子)'!N303</f>
        <v/>
      </c>
      <c r="N98" s="25">
        <f>'様式Ⅱ(男子)'!J304</f>
        <v>0</v>
      </c>
      <c r="O98" s="25" t="str">
        <f>'様式Ⅱ(男子)'!N304</f>
        <v/>
      </c>
    </row>
    <row r="99" spans="1:15">
      <c r="A99" s="21">
        <v>98</v>
      </c>
      <c r="B99" s="25" t="str">
        <f>'様式Ⅱ(男子)'!H305</f>
        <v/>
      </c>
      <c r="C99" s="25" t="str">
        <f>CONCATENATE('様式Ⅱ(男子)'!D305," (",'様式Ⅱ(男子)'!F305,")")</f>
        <v xml:space="preserve"> ()</v>
      </c>
      <c r="D99" s="25" t="str">
        <f>'様式Ⅱ(男子)'!E305</f>
        <v/>
      </c>
      <c r="E99" s="25">
        <v>1</v>
      </c>
      <c r="F99" s="25">
        <f>基本情報登録!$D$8</f>
        <v>0</v>
      </c>
      <c r="G99" s="25" t="str">
        <f>基本情報登録!$D$10</f>
        <v/>
      </c>
      <c r="H99" s="25" t="e">
        <f>'様式Ⅱ(男子)'!G305</f>
        <v>#N/A</v>
      </c>
      <c r="I99" s="25">
        <f>'様式Ⅱ(男子)'!C305</f>
        <v>0</v>
      </c>
      <c r="J99" s="25">
        <f>'様式Ⅱ(男子)'!J305</f>
        <v>0</v>
      </c>
      <c r="K99" s="25" t="str">
        <f>'様式Ⅱ(男子)'!N305</f>
        <v/>
      </c>
      <c r="L99" s="25">
        <f>'様式Ⅱ(男子)'!J306</f>
        <v>0</v>
      </c>
      <c r="M99" s="25" t="str">
        <f>'様式Ⅱ(男子)'!N306</f>
        <v/>
      </c>
      <c r="N99" s="25">
        <f>'様式Ⅱ(男子)'!J307</f>
        <v>0</v>
      </c>
      <c r="O99" s="25" t="str">
        <f>'様式Ⅱ(男子)'!N307</f>
        <v/>
      </c>
    </row>
    <row r="100" spans="1:15">
      <c r="A100" s="21">
        <v>99</v>
      </c>
      <c r="B100" s="25" t="str">
        <f>'様式Ⅱ(男子)'!H308</f>
        <v/>
      </c>
      <c r="C100" s="25" t="str">
        <f>CONCATENATE('様式Ⅱ(男子)'!D308," (",'様式Ⅱ(男子)'!F308,")")</f>
        <v xml:space="preserve"> ()</v>
      </c>
      <c r="D100" s="25" t="str">
        <f>'様式Ⅱ(男子)'!E308</f>
        <v/>
      </c>
      <c r="E100" s="25">
        <v>1</v>
      </c>
      <c r="F100" s="25">
        <f>基本情報登録!$D$8</f>
        <v>0</v>
      </c>
      <c r="G100" s="25" t="str">
        <f>基本情報登録!$D$10</f>
        <v/>
      </c>
      <c r="H100" s="25" t="e">
        <f>'様式Ⅱ(男子)'!G308</f>
        <v>#N/A</v>
      </c>
      <c r="I100" s="25">
        <f>'様式Ⅱ(男子)'!C308</f>
        <v>0</v>
      </c>
      <c r="J100" s="25">
        <f>'様式Ⅱ(男子)'!J308</f>
        <v>0</v>
      </c>
      <c r="K100" s="25" t="str">
        <f>'様式Ⅱ(男子)'!N308</f>
        <v/>
      </c>
      <c r="L100" s="25">
        <f>'様式Ⅱ(男子)'!J309</f>
        <v>0</v>
      </c>
      <c r="M100" s="25" t="str">
        <f>'様式Ⅱ(男子)'!N309</f>
        <v/>
      </c>
      <c r="N100" s="25">
        <f>'様式Ⅱ(男子)'!J310</f>
        <v>0</v>
      </c>
      <c r="O100" s="25" t="str">
        <f>'様式Ⅱ(男子)'!N310</f>
        <v/>
      </c>
    </row>
    <row r="101" spans="1:15">
      <c r="A101" s="21">
        <v>100</v>
      </c>
      <c r="B101" s="25" t="str">
        <f>'様式Ⅱ(男子)'!H311</f>
        <v/>
      </c>
      <c r="C101" s="25" t="str">
        <f>CONCATENATE('様式Ⅱ(男子)'!D311," (",'様式Ⅱ(男子)'!F311,")")</f>
        <v xml:space="preserve"> ()</v>
      </c>
      <c r="D101" s="25" t="str">
        <f>'様式Ⅱ(男子)'!E311</f>
        <v/>
      </c>
      <c r="E101" s="25">
        <v>1</v>
      </c>
      <c r="F101" s="25">
        <f>基本情報登録!$D$8</f>
        <v>0</v>
      </c>
      <c r="G101" s="25" t="str">
        <f>基本情報登録!$D$10</f>
        <v/>
      </c>
      <c r="H101" s="25" t="e">
        <f>'様式Ⅱ(男子)'!G311</f>
        <v>#N/A</v>
      </c>
      <c r="I101" s="25">
        <f>'様式Ⅱ(男子)'!C311</f>
        <v>0</v>
      </c>
      <c r="J101" s="25">
        <f>'様式Ⅱ(男子)'!J311</f>
        <v>0</v>
      </c>
      <c r="K101" s="25" t="str">
        <f>'様式Ⅱ(男子)'!N311</f>
        <v/>
      </c>
      <c r="L101" s="25">
        <f>'様式Ⅱ(男子)'!J312</f>
        <v>0</v>
      </c>
      <c r="M101" s="25" t="str">
        <f>'様式Ⅱ(男子)'!N312</f>
        <v/>
      </c>
      <c r="N101" s="25">
        <f>'様式Ⅱ(男子)'!J313</f>
        <v>0</v>
      </c>
      <c r="O101" s="25" t="str">
        <f>'様式Ⅱ(男子)'!N313</f>
        <v/>
      </c>
    </row>
    <row r="102" spans="1:15">
      <c r="A102" s="21">
        <v>101</v>
      </c>
      <c r="B102" s="25" t="str">
        <f>'様式Ⅱ(男子)'!H314</f>
        <v/>
      </c>
      <c r="C102" s="25" t="str">
        <f>CONCATENATE('様式Ⅱ(男子)'!D314," (",'様式Ⅱ(男子)'!F314,")")</f>
        <v xml:space="preserve"> ()</v>
      </c>
      <c r="D102" s="25" t="str">
        <f>'様式Ⅱ(男子)'!E314</f>
        <v/>
      </c>
      <c r="E102" s="25">
        <v>1</v>
      </c>
      <c r="F102" s="25">
        <f>基本情報登録!$D$8</f>
        <v>0</v>
      </c>
      <c r="G102" s="25" t="str">
        <f>基本情報登録!$D$10</f>
        <v/>
      </c>
      <c r="H102" s="25" t="e">
        <f>'様式Ⅱ(男子)'!G314</f>
        <v>#N/A</v>
      </c>
      <c r="I102" s="25">
        <f>'様式Ⅱ(男子)'!C314</f>
        <v>0</v>
      </c>
      <c r="J102" s="25">
        <f>'様式Ⅱ(男子)'!J314</f>
        <v>0</v>
      </c>
      <c r="K102" s="25" t="str">
        <f>'様式Ⅱ(男子)'!N314</f>
        <v/>
      </c>
      <c r="L102" s="25">
        <f>'様式Ⅱ(男子)'!J315</f>
        <v>0</v>
      </c>
      <c r="M102" s="25" t="str">
        <f>'様式Ⅱ(男子)'!N315</f>
        <v/>
      </c>
      <c r="N102" s="25">
        <f>'様式Ⅱ(男子)'!J316</f>
        <v>0</v>
      </c>
      <c r="O102" s="25" t="str">
        <f>'様式Ⅱ(男子)'!N316</f>
        <v/>
      </c>
    </row>
    <row r="103" spans="1:15">
      <c r="A103" s="21">
        <v>102</v>
      </c>
      <c r="B103" s="25" t="str">
        <f>'様式Ⅱ(男子)'!H317</f>
        <v/>
      </c>
      <c r="C103" s="25" t="str">
        <f>CONCATENATE('様式Ⅱ(男子)'!D317," (",'様式Ⅱ(男子)'!F317,")")</f>
        <v xml:space="preserve"> ()</v>
      </c>
      <c r="D103" s="25" t="str">
        <f>'様式Ⅱ(男子)'!E317</f>
        <v/>
      </c>
      <c r="E103" s="25">
        <v>1</v>
      </c>
      <c r="F103" s="25">
        <f>基本情報登録!$D$8</f>
        <v>0</v>
      </c>
      <c r="G103" s="25" t="str">
        <f>基本情報登録!$D$10</f>
        <v/>
      </c>
      <c r="H103" s="25" t="e">
        <f>'様式Ⅱ(男子)'!G317</f>
        <v>#N/A</v>
      </c>
      <c r="I103" s="25">
        <f>'様式Ⅱ(男子)'!C317</f>
        <v>0</v>
      </c>
      <c r="J103" s="25">
        <f>'様式Ⅱ(男子)'!J317</f>
        <v>0</v>
      </c>
      <c r="K103" s="25" t="str">
        <f>'様式Ⅱ(男子)'!N317</f>
        <v/>
      </c>
      <c r="L103" s="25">
        <f>'様式Ⅱ(男子)'!J318</f>
        <v>0</v>
      </c>
      <c r="M103" s="25" t="str">
        <f>'様式Ⅱ(男子)'!N318</f>
        <v/>
      </c>
      <c r="N103" s="25">
        <f>'様式Ⅱ(男子)'!J319</f>
        <v>0</v>
      </c>
      <c r="O103" s="25" t="str">
        <f>'様式Ⅱ(男子)'!N319</f>
        <v/>
      </c>
    </row>
    <row r="104" spans="1:15">
      <c r="A104" s="21">
        <v>103</v>
      </c>
      <c r="B104" s="25" t="str">
        <f>'様式Ⅱ(男子)'!H320</f>
        <v/>
      </c>
      <c r="C104" s="25" t="str">
        <f>CONCATENATE('様式Ⅱ(男子)'!D320," (",'様式Ⅱ(男子)'!F320,")")</f>
        <v xml:space="preserve"> ()</v>
      </c>
      <c r="D104" s="25" t="str">
        <f>'様式Ⅱ(男子)'!E320</f>
        <v/>
      </c>
      <c r="E104" s="25">
        <v>1</v>
      </c>
      <c r="F104" s="25">
        <f>基本情報登録!$D$8</f>
        <v>0</v>
      </c>
      <c r="G104" s="25" t="str">
        <f>基本情報登録!$D$10</f>
        <v/>
      </c>
      <c r="H104" s="25" t="e">
        <f>'様式Ⅱ(男子)'!G320</f>
        <v>#N/A</v>
      </c>
      <c r="I104" s="25">
        <f>'様式Ⅱ(男子)'!C320</f>
        <v>0</v>
      </c>
      <c r="J104" s="25">
        <f>'様式Ⅱ(男子)'!J320</f>
        <v>0</v>
      </c>
      <c r="K104" s="25" t="str">
        <f>'様式Ⅱ(男子)'!N320</f>
        <v/>
      </c>
      <c r="L104" s="25">
        <f>'様式Ⅱ(男子)'!J321</f>
        <v>0</v>
      </c>
      <c r="M104" s="25" t="str">
        <f>'様式Ⅱ(男子)'!N321</f>
        <v/>
      </c>
      <c r="N104" s="25">
        <f>'様式Ⅱ(男子)'!J322</f>
        <v>0</v>
      </c>
      <c r="O104" s="25" t="str">
        <f>'様式Ⅱ(男子)'!N322</f>
        <v/>
      </c>
    </row>
    <row r="105" spans="1:15">
      <c r="A105" s="21">
        <v>104</v>
      </c>
      <c r="B105" s="25" t="str">
        <f>'様式Ⅱ(男子)'!H323</f>
        <v/>
      </c>
      <c r="C105" s="25" t="str">
        <f>CONCATENATE('様式Ⅱ(男子)'!D323," (",'様式Ⅱ(男子)'!F323,")")</f>
        <v xml:space="preserve"> ()</v>
      </c>
      <c r="D105" s="25" t="str">
        <f>'様式Ⅱ(男子)'!E323</f>
        <v/>
      </c>
      <c r="E105" s="25">
        <v>1</v>
      </c>
      <c r="F105" s="25">
        <f>基本情報登録!$D$8</f>
        <v>0</v>
      </c>
      <c r="G105" s="25" t="str">
        <f>基本情報登録!$D$10</f>
        <v/>
      </c>
      <c r="H105" s="25" t="e">
        <f>'様式Ⅱ(男子)'!G323</f>
        <v>#N/A</v>
      </c>
      <c r="I105" s="25">
        <f>'様式Ⅱ(男子)'!C323</f>
        <v>0</v>
      </c>
      <c r="J105" s="25">
        <f>'様式Ⅱ(男子)'!J323</f>
        <v>0</v>
      </c>
      <c r="K105" s="25" t="str">
        <f>'様式Ⅱ(男子)'!N323</f>
        <v/>
      </c>
      <c r="L105" s="25">
        <f>'様式Ⅱ(男子)'!J324</f>
        <v>0</v>
      </c>
      <c r="M105" s="25" t="str">
        <f>'様式Ⅱ(男子)'!N324</f>
        <v/>
      </c>
      <c r="N105" s="25">
        <f>'様式Ⅱ(男子)'!J325</f>
        <v>0</v>
      </c>
      <c r="O105" s="25" t="str">
        <f>'様式Ⅱ(男子)'!N325</f>
        <v/>
      </c>
    </row>
    <row r="106" spans="1:15">
      <c r="A106" s="21">
        <v>105</v>
      </c>
      <c r="B106" s="25" t="str">
        <f>'様式Ⅱ(男子)'!H326</f>
        <v/>
      </c>
      <c r="C106" s="25" t="str">
        <f>CONCATENATE('様式Ⅱ(男子)'!D326," (",'様式Ⅱ(男子)'!F326,")")</f>
        <v xml:space="preserve"> ()</v>
      </c>
      <c r="D106" s="25" t="str">
        <f>'様式Ⅱ(男子)'!E326</f>
        <v/>
      </c>
      <c r="E106" s="25">
        <v>1</v>
      </c>
      <c r="F106" s="25">
        <f>基本情報登録!$D$8</f>
        <v>0</v>
      </c>
      <c r="G106" s="25" t="str">
        <f>基本情報登録!$D$10</f>
        <v/>
      </c>
      <c r="H106" s="25" t="e">
        <f>'様式Ⅱ(男子)'!G326</f>
        <v>#N/A</v>
      </c>
      <c r="I106" s="25">
        <f>'様式Ⅱ(男子)'!C326</f>
        <v>0</v>
      </c>
      <c r="J106" s="25">
        <f>'様式Ⅱ(男子)'!J326</f>
        <v>0</v>
      </c>
      <c r="K106" s="25" t="str">
        <f>'様式Ⅱ(男子)'!N326</f>
        <v/>
      </c>
      <c r="L106" s="25">
        <f>'様式Ⅱ(男子)'!J327</f>
        <v>0</v>
      </c>
      <c r="M106" s="25" t="str">
        <f>'様式Ⅱ(男子)'!N327</f>
        <v/>
      </c>
      <c r="N106" s="25">
        <f>'様式Ⅱ(男子)'!J328</f>
        <v>0</v>
      </c>
      <c r="O106" s="25" t="str">
        <f>'様式Ⅱ(男子)'!N328</f>
        <v/>
      </c>
    </row>
    <row r="107" spans="1:15">
      <c r="A107" s="21">
        <v>106</v>
      </c>
      <c r="B107" s="25" t="str">
        <f>'様式Ⅱ(男子)'!H329</f>
        <v/>
      </c>
      <c r="C107" s="25" t="str">
        <f>CONCATENATE('様式Ⅱ(男子)'!D329," (",'様式Ⅱ(男子)'!F329,")")</f>
        <v xml:space="preserve"> ()</v>
      </c>
      <c r="D107" s="25" t="str">
        <f>'様式Ⅱ(男子)'!E329</f>
        <v/>
      </c>
      <c r="E107" s="25">
        <v>1</v>
      </c>
      <c r="F107" s="25">
        <f>基本情報登録!$D$8</f>
        <v>0</v>
      </c>
      <c r="G107" s="25" t="str">
        <f>基本情報登録!$D$10</f>
        <v/>
      </c>
      <c r="H107" s="25" t="e">
        <f>'様式Ⅱ(男子)'!G329</f>
        <v>#N/A</v>
      </c>
      <c r="I107" s="25">
        <f>'様式Ⅱ(男子)'!C329</f>
        <v>0</v>
      </c>
      <c r="J107" s="25">
        <f>'様式Ⅱ(男子)'!J329</f>
        <v>0</v>
      </c>
      <c r="K107" s="25" t="str">
        <f>'様式Ⅱ(男子)'!N329</f>
        <v/>
      </c>
      <c r="L107" s="25">
        <f>'様式Ⅱ(男子)'!J330</f>
        <v>0</v>
      </c>
      <c r="M107" s="25" t="str">
        <f>'様式Ⅱ(男子)'!N330</f>
        <v/>
      </c>
      <c r="N107" s="25">
        <f>'様式Ⅱ(男子)'!J331</f>
        <v>0</v>
      </c>
      <c r="O107" s="25" t="str">
        <f>'様式Ⅱ(男子)'!N331</f>
        <v/>
      </c>
    </row>
    <row r="108" spans="1:15">
      <c r="A108" s="21">
        <v>107</v>
      </c>
      <c r="B108" s="25" t="str">
        <f>'様式Ⅱ(男子)'!H332</f>
        <v/>
      </c>
      <c r="C108" s="25" t="str">
        <f>CONCATENATE('様式Ⅱ(男子)'!D332," (",'様式Ⅱ(男子)'!F332,")")</f>
        <v xml:space="preserve"> ()</v>
      </c>
      <c r="D108" s="25" t="str">
        <f>'様式Ⅱ(男子)'!E332</f>
        <v/>
      </c>
      <c r="E108" s="25">
        <v>1</v>
      </c>
      <c r="F108" s="25">
        <f>基本情報登録!$D$8</f>
        <v>0</v>
      </c>
      <c r="G108" s="25" t="str">
        <f>基本情報登録!$D$10</f>
        <v/>
      </c>
      <c r="H108" s="25" t="e">
        <f>'様式Ⅱ(男子)'!G332</f>
        <v>#N/A</v>
      </c>
      <c r="I108" s="25">
        <f>'様式Ⅱ(男子)'!C332</f>
        <v>0</v>
      </c>
      <c r="J108" s="25">
        <f>'様式Ⅱ(男子)'!J332</f>
        <v>0</v>
      </c>
      <c r="K108" s="25" t="str">
        <f>'様式Ⅱ(男子)'!N332</f>
        <v/>
      </c>
      <c r="L108" s="25">
        <f>'様式Ⅱ(男子)'!J333</f>
        <v>0</v>
      </c>
      <c r="M108" s="25" t="str">
        <f>'様式Ⅱ(男子)'!N333</f>
        <v/>
      </c>
      <c r="N108" s="25">
        <f>'様式Ⅱ(男子)'!J334</f>
        <v>0</v>
      </c>
      <c r="O108" s="25" t="str">
        <f>'様式Ⅱ(男子)'!N334</f>
        <v/>
      </c>
    </row>
    <row r="109" spans="1:15">
      <c r="A109" s="21">
        <v>108</v>
      </c>
      <c r="B109" s="25" t="str">
        <f>'様式Ⅱ(男子)'!H335</f>
        <v/>
      </c>
      <c r="C109" s="25" t="str">
        <f>CONCATENATE('様式Ⅱ(男子)'!D335," (",'様式Ⅱ(男子)'!F335,")")</f>
        <v xml:space="preserve"> ()</v>
      </c>
      <c r="D109" s="25" t="str">
        <f>'様式Ⅱ(男子)'!E335</f>
        <v/>
      </c>
      <c r="E109" s="25">
        <v>1</v>
      </c>
      <c r="F109" s="25">
        <f>基本情報登録!$D$8</f>
        <v>0</v>
      </c>
      <c r="G109" s="25" t="str">
        <f>基本情報登録!$D$10</f>
        <v/>
      </c>
      <c r="H109" s="25" t="e">
        <f>'様式Ⅱ(男子)'!G335</f>
        <v>#N/A</v>
      </c>
      <c r="I109" s="25">
        <f>'様式Ⅱ(男子)'!C335</f>
        <v>0</v>
      </c>
      <c r="J109" s="25">
        <f>'様式Ⅱ(男子)'!J335</f>
        <v>0</v>
      </c>
      <c r="K109" s="25" t="str">
        <f>'様式Ⅱ(男子)'!N335</f>
        <v/>
      </c>
      <c r="L109" s="25">
        <f>'様式Ⅱ(男子)'!J336</f>
        <v>0</v>
      </c>
      <c r="M109" s="25" t="str">
        <f>'様式Ⅱ(男子)'!N336</f>
        <v/>
      </c>
      <c r="N109" s="25">
        <f>'様式Ⅱ(男子)'!J337</f>
        <v>0</v>
      </c>
      <c r="O109" s="25" t="str">
        <f>'様式Ⅱ(男子)'!N337</f>
        <v/>
      </c>
    </row>
    <row r="110" spans="1:15">
      <c r="A110" s="21">
        <v>109</v>
      </c>
      <c r="B110" s="25" t="str">
        <f>'様式Ⅱ(男子)'!H338</f>
        <v/>
      </c>
      <c r="C110" s="25" t="str">
        <f>CONCATENATE('様式Ⅱ(男子)'!D338," (",'様式Ⅱ(男子)'!F338,")")</f>
        <v xml:space="preserve"> ()</v>
      </c>
      <c r="D110" s="25" t="str">
        <f>'様式Ⅱ(男子)'!E338</f>
        <v/>
      </c>
      <c r="E110" s="25">
        <v>1</v>
      </c>
      <c r="F110" s="25">
        <f>基本情報登録!$D$8</f>
        <v>0</v>
      </c>
      <c r="G110" s="25" t="str">
        <f>基本情報登録!$D$10</f>
        <v/>
      </c>
      <c r="H110" s="25" t="e">
        <f>'様式Ⅱ(男子)'!G338</f>
        <v>#N/A</v>
      </c>
      <c r="I110" s="25">
        <f>'様式Ⅱ(男子)'!C338</f>
        <v>0</v>
      </c>
      <c r="J110" s="25">
        <f>'様式Ⅱ(男子)'!J338</f>
        <v>0</v>
      </c>
      <c r="K110" s="25" t="str">
        <f>'様式Ⅱ(男子)'!N338</f>
        <v/>
      </c>
      <c r="L110" s="25">
        <f>'様式Ⅱ(男子)'!J339</f>
        <v>0</v>
      </c>
      <c r="M110" s="25" t="str">
        <f>'様式Ⅱ(男子)'!N339</f>
        <v/>
      </c>
      <c r="N110" s="25">
        <f>'様式Ⅱ(男子)'!J340</f>
        <v>0</v>
      </c>
      <c r="O110" s="25" t="str">
        <f>'様式Ⅱ(男子)'!N340</f>
        <v/>
      </c>
    </row>
    <row r="111" spans="1:15">
      <c r="A111" s="21">
        <v>110</v>
      </c>
      <c r="B111" s="25" t="str">
        <f>'様式Ⅱ(男子)'!H341</f>
        <v/>
      </c>
      <c r="C111" s="25" t="str">
        <f>CONCATENATE('様式Ⅱ(男子)'!D341," (",'様式Ⅱ(男子)'!F341,")")</f>
        <v xml:space="preserve"> ()</v>
      </c>
      <c r="D111" s="25" t="str">
        <f>'様式Ⅱ(男子)'!E341</f>
        <v/>
      </c>
      <c r="E111" s="25">
        <v>1</v>
      </c>
      <c r="F111" s="25">
        <f>基本情報登録!$D$8</f>
        <v>0</v>
      </c>
      <c r="G111" s="25" t="str">
        <f>基本情報登録!$D$10</f>
        <v/>
      </c>
      <c r="H111" s="25" t="e">
        <f>'様式Ⅱ(男子)'!G341</f>
        <v>#N/A</v>
      </c>
      <c r="I111" s="25">
        <f>'様式Ⅱ(男子)'!C341</f>
        <v>0</v>
      </c>
      <c r="J111" s="25">
        <f>'様式Ⅱ(男子)'!J341</f>
        <v>0</v>
      </c>
      <c r="K111" s="25" t="str">
        <f>'様式Ⅱ(男子)'!N341</f>
        <v/>
      </c>
      <c r="L111" s="25">
        <f>'様式Ⅱ(男子)'!J342</f>
        <v>0</v>
      </c>
      <c r="M111" s="25" t="str">
        <f>'様式Ⅱ(男子)'!N342</f>
        <v/>
      </c>
      <c r="N111" s="25">
        <f>'様式Ⅱ(男子)'!J343</f>
        <v>0</v>
      </c>
      <c r="O111" s="25" t="str">
        <f>'様式Ⅱ(男子)'!N343</f>
        <v/>
      </c>
    </row>
    <row r="112" spans="1:15">
      <c r="A112" s="21">
        <v>111</v>
      </c>
      <c r="B112" s="25" t="str">
        <f>'様式Ⅱ(男子)'!H344</f>
        <v/>
      </c>
      <c r="C112" s="25" t="str">
        <f>CONCATENATE('様式Ⅱ(男子)'!D344," (",'様式Ⅱ(男子)'!F344,")")</f>
        <v xml:space="preserve"> ()</v>
      </c>
      <c r="D112" s="25" t="str">
        <f>'様式Ⅱ(男子)'!E344</f>
        <v/>
      </c>
      <c r="E112" s="25">
        <v>1</v>
      </c>
      <c r="F112" s="25">
        <f>基本情報登録!$D$8</f>
        <v>0</v>
      </c>
      <c r="G112" s="25" t="str">
        <f>基本情報登録!$D$10</f>
        <v/>
      </c>
      <c r="H112" s="25" t="e">
        <f>'様式Ⅱ(男子)'!G344</f>
        <v>#N/A</v>
      </c>
      <c r="I112" s="25">
        <f>'様式Ⅱ(男子)'!C344</f>
        <v>0</v>
      </c>
      <c r="J112" s="25">
        <f>'様式Ⅱ(男子)'!J344</f>
        <v>0</v>
      </c>
      <c r="K112" s="25" t="str">
        <f>'様式Ⅱ(男子)'!N344</f>
        <v/>
      </c>
      <c r="L112" s="25">
        <f>'様式Ⅱ(男子)'!J345</f>
        <v>0</v>
      </c>
      <c r="M112" s="25" t="str">
        <f>'様式Ⅱ(男子)'!N345</f>
        <v/>
      </c>
      <c r="N112" s="25">
        <f>'様式Ⅱ(男子)'!J346</f>
        <v>0</v>
      </c>
      <c r="O112" s="25" t="str">
        <f>'様式Ⅱ(男子)'!N346</f>
        <v/>
      </c>
    </row>
    <row r="113" spans="1:15">
      <c r="A113" s="21">
        <v>112</v>
      </c>
      <c r="B113" s="25" t="str">
        <f>'様式Ⅱ(男子)'!H347</f>
        <v/>
      </c>
      <c r="C113" s="25" t="str">
        <f>CONCATENATE('様式Ⅱ(男子)'!D347," (",'様式Ⅱ(男子)'!F347,")")</f>
        <v xml:space="preserve"> ()</v>
      </c>
      <c r="D113" s="25" t="str">
        <f>'様式Ⅱ(男子)'!E347</f>
        <v/>
      </c>
      <c r="E113" s="25">
        <v>1</v>
      </c>
      <c r="F113" s="25">
        <f>基本情報登録!$D$8</f>
        <v>0</v>
      </c>
      <c r="G113" s="25" t="str">
        <f>基本情報登録!$D$10</f>
        <v/>
      </c>
      <c r="H113" s="25" t="e">
        <f>'様式Ⅱ(男子)'!G347</f>
        <v>#N/A</v>
      </c>
      <c r="I113" s="25">
        <f>'様式Ⅱ(男子)'!C347</f>
        <v>0</v>
      </c>
      <c r="J113" s="25">
        <f>'様式Ⅱ(男子)'!J347</f>
        <v>0</v>
      </c>
      <c r="K113" s="25" t="str">
        <f>'様式Ⅱ(男子)'!N347</f>
        <v/>
      </c>
      <c r="L113" s="25">
        <f>'様式Ⅱ(男子)'!J348</f>
        <v>0</v>
      </c>
      <c r="M113" s="25" t="str">
        <f>'様式Ⅱ(男子)'!N348</f>
        <v/>
      </c>
      <c r="N113" s="25">
        <f>'様式Ⅱ(男子)'!J349</f>
        <v>0</v>
      </c>
      <c r="O113" s="25" t="str">
        <f>'様式Ⅱ(男子)'!N349</f>
        <v/>
      </c>
    </row>
    <row r="114" spans="1:15">
      <c r="A114" s="21">
        <v>113</v>
      </c>
      <c r="B114" s="25" t="str">
        <f>'様式Ⅱ(男子)'!H350</f>
        <v/>
      </c>
      <c r="C114" s="25" t="str">
        <f>CONCATENATE('様式Ⅱ(男子)'!D350," (",'様式Ⅱ(男子)'!F350,")")</f>
        <v xml:space="preserve"> ()</v>
      </c>
      <c r="D114" s="25" t="str">
        <f>'様式Ⅱ(男子)'!E350</f>
        <v/>
      </c>
      <c r="E114" s="25">
        <v>1</v>
      </c>
      <c r="F114" s="25">
        <f>基本情報登録!$D$8</f>
        <v>0</v>
      </c>
      <c r="G114" s="25" t="str">
        <f>基本情報登録!$D$10</f>
        <v/>
      </c>
      <c r="H114" s="25" t="e">
        <f>'様式Ⅱ(男子)'!G350</f>
        <v>#N/A</v>
      </c>
      <c r="I114" s="25">
        <f>'様式Ⅱ(男子)'!C350</f>
        <v>0</v>
      </c>
      <c r="J114" s="25">
        <f>'様式Ⅱ(男子)'!J350</f>
        <v>0</v>
      </c>
      <c r="K114" s="25" t="str">
        <f>'様式Ⅱ(男子)'!N350</f>
        <v/>
      </c>
      <c r="L114" s="25">
        <f>'様式Ⅱ(男子)'!J351</f>
        <v>0</v>
      </c>
      <c r="M114" s="25" t="str">
        <f>'様式Ⅱ(男子)'!N351</f>
        <v/>
      </c>
      <c r="N114" s="25">
        <f>'様式Ⅱ(男子)'!J352</f>
        <v>0</v>
      </c>
      <c r="O114" s="25" t="str">
        <f>'様式Ⅱ(男子)'!N352</f>
        <v/>
      </c>
    </row>
    <row r="115" spans="1:15">
      <c r="A115" s="21">
        <v>114</v>
      </c>
      <c r="B115" s="25" t="str">
        <f>'様式Ⅱ(男子)'!H353</f>
        <v/>
      </c>
      <c r="C115" s="25" t="str">
        <f>CONCATENATE('様式Ⅱ(男子)'!D353," (",'様式Ⅱ(男子)'!F353,")")</f>
        <v xml:space="preserve"> ()</v>
      </c>
      <c r="D115" s="25" t="str">
        <f>'様式Ⅱ(男子)'!E353</f>
        <v/>
      </c>
      <c r="E115" s="25">
        <v>1</v>
      </c>
      <c r="F115" s="25">
        <f>基本情報登録!$D$8</f>
        <v>0</v>
      </c>
      <c r="G115" s="25" t="str">
        <f>基本情報登録!$D$10</f>
        <v/>
      </c>
      <c r="H115" s="25" t="e">
        <f>'様式Ⅱ(男子)'!G353</f>
        <v>#N/A</v>
      </c>
      <c r="I115" s="25">
        <f>'様式Ⅱ(男子)'!C353</f>
        <v>0</v>
      </c>
      <c r="J115" s="25">
        <f>'様式Ⅱ(男子)'!J353</f>
        <v>0</v>
      </c>
      <c r="K115" s="25" t="str">
        <f>'様式Ⅱ(男子)'!N353</f>
        <v/>
      </c>
      <c r="L115" s="25">
        <f>'様式Ⅱ(男子)'!J354</f>
        <v>0</v>
      </c>
      <c r="M115" s="25" t="str">
        <f>'様式Ⅱ(男子)'!N354</f>
        <v/>
      </c>
      <c r="N115" s="25">
        <f>'様式Ⅱ(男子)'!J355</f>
        <v>0</v>
      </c>
      <c r="O115" s="25" t="str">
        <f>'様式Ⅱ(男子)'!N355</f>
        <v/>
      </c>
    </row>
    <row r="116" spans="1:15">
      <c r="A116" s="21">
        <v>115</v>
      </c>
      <c r="B116" s="25" t="str">
        <f>'様式Ⅱ(男子)'!H356</f>
        <v/>
      </c>
      <c r="C116" s="25" t="str">
        <f>CONCATENATE('様式Ⅱ(男子)'!D356," (",'様式Ⅱ(男子)'!F356,")")</f>
        <v xml:space="preserve"> ()</v>
      </c>
      <c r="D116" s="25" t="str">
        <f>'様式Ⅱ(男子)'!E356</f>
        <v/>
      </c>
      <c r="E116" s="25">
        <v>1</v>
      </c>
      <c r="F116" s="25">
        <f>基本情報登録!$D$8</f>
        <v>0</v>
      </c>
      <c r="G116" s="25" t="str">
        <f>基本情報登録!$D$10</f>
        <v/>
      </c>
      <c r="H116" s="25" t="e">
        <f>'様式Ⅱ(男子)'!G356</f>
        <v>#N/A</v>
      </c>
      <c r="I116" s="25">
        <f>'様式Ⅱ(男子)'!C356</f>
        <v>0</v>
      </c>
      <c r="J116" s="25">
        <f>'様式Ⅱ(男子)'!J356</f>
        <v>0</v>
      </c>
      <c r="K116" s="25" t="str">
        <f>'様式Ⅱ(男子)'!N356</f>
        <v/>
      </c>
      <c r="L116" s="25">
        <f>'様式Ⅱ(男子)'!J357</f>
        <v>0</v>
      </c>
      <c r="M116" s="25" t="str">
        <f>'様式Ⅱ(男子)'!N357</f>
        <v/>
      </c>
      <c r="N116" s="25">
        <f>'様式Ⅱ(男子)'!J358</f>
        <v>0</v>
      </c>
      <c r="O116" s="25" t="str">
        <f>'様式Ⅱ(男子)'!N358</f>
        <v/>
      </c>
    </row>
    <row r="117" spans="1:15">
      <c r="A117" s="21">
        <v>116</v>
      </c>
      <c r="B117" s="25" t="str">
        <f>'様式Ⅱ(男子)'!H359</f>
        <v/>
      </c>
      <c r="C117" s="25" t="str">
        <f>CONCATENATE('様式Ⅱ(男子)'!D359," (",'様式Ⅱ(男子)'!F359,")")</f>
        <v xml:space="preserve"> ()</v>
      </c>
      <c r="D117" s="25" t="str">
        <f>'様式Ⅱ(男子)'!E359</f>
        <v/>
      </c>
      <c r="E117" s="25">
        <v>1</v>
      </c>
      <c r="F117" s="25">
        <f>基本情報登録!$D$8</f>
        <v>0</v>
      </c>
      <c r="G117" s="25" t="str">
        <f>基本情報登録!$D$10</f>
        <v/>
      </c>
      <c r="H117" s="25" t="e">
        <f>'様式Ⅱ(男子)'!G359</f>
        <v>#N/A</v>
      </c>
      <c r="I117" s="25">
        <f>'様式Ⅱ(男子)'!C359</f>
        <v>0</v>
      </c>
      <c r="J117" s="25">
        <f>'様式Ⅱ(男子)'!J359</f>
        <v>0</v>
      </c>
      <c r="K117" s="25" t="str">
        <f>'様式Ⅱ(男子)'!N359</f>
        <v/>
      </c>
      <c r="L117" s="25">
        <f>'様式Ⅱ(男子)'!J360</f>
        <v>0</v>
      </c>
      <c r="M117" s="25" t="str">
        <f>'様式Ⅱ(男子)'!N360</f>
        <v/>
      </c>
      <c r="N117" s="25">
        <f>'様式Ⅱ(男子)'!J361</f>
        <v>0</v>
      </c>
      <c r="O117" s="25" t="str">
        <f>'様式Ⅱ(男子)'!N361</f>
        <v/>
      </c>
    </row>
    <row r="118" spans="1:15">
      <c r="A118" s="21">
        <v>117</v>
      </c>
      <c r="B118" s="25" t="str">
        <f>'様式Ⅱ(男子)'!H362</f>
        <v/>
      </c>
      <c r="C118" s="25" t="str">
        <f>CONCATENATE('様式Ⅱ(男子)'!D362," (",'様式Ⅱ(男子)'!F362,")")</f>
        <v xml:space="preserve"> ()</v>
      </c>
      <c r="D118" s="25" t="str">
        <f>'様式Ⅱ(男子)'!E362</f>
        <v/>
      </c>
      <c r="E118" s="25">
        <v>1</v>
      </c>
      <c r="F118" s="25">
        <f>基本情報登録!$D$8</f>
        <v>0</v>
      </c>
      <c r="G118" s="25" t="str">
        <f>基本情報登録!$D$10</f>
        <v/>
      </c>
      <c r="H118" s="25" t="e">
        <f>'様式Ⅱ(男子)'!G362</f>
        <v>#N/A</v>
      </c>
      <c r="I118" s="25">
        <f>'様式Ⅱ(男子)'!C362</f>
        <v>0</v>
      </c>
      <c r="J118" s="25">
        <f>'様式Ⅱ(男子)'!J362</f>
        <v>0</v>
      </c>
      <c r="K118" s="25" t="str">
        <f>'様式Ⅱ(男子)'!N362</f>
        <v/>
      </c>
      <c r="L118" s="25">
        <f>'様式Ⅱ(男子)'!J363</f>
        <v>0</v>
      </c>
      <c r="M118" s="25" t="str">
        <f>'様式Ⅱ(男子)'!N363</f>
        <v/>
      </c>
      <c r="N118" s="25">
        <f>'様式Ⅱ(男子)'!J364</f>
        <v>0</v>
      </c>
      <c r="O118" s="25" t="str">
        <f>'様式Ⅱ(男子)'!N364</f>
        <v/>
      </c>
    </row>
    <row r="119" spans="1:15">
      <c r="A119" s="21">
        <v>118</v>
      </c>
      <c r="B119" s="25" t="str">
        <f>'様式Ⅱ(男子)'!H365</f>
        <v/>
      </c>
      <c r="C119" s="25" t="str">
        <f>CONCATENATE('様式Ⅱ(男子)'!D365," (",'様式Ⅱ(男子)'!F365,")")</f>
        <v xml:space="preserve"> ()</v>
      </c>
      <c r="D119" s="25" t="str">
        <f>'様式Ⅱ(男子)'!E365</f>
        <v/>
      </c>
      <c r="E119" s="25">
        <v>1</v>
      </c>
      <c r="F119" s="25">
        <f>基本情報登録!$D$8</f>
        <v>0</v>
      </c>
      <c r="G119" s="25" t="str">
        <f>基本情報登録!$D$10</f>
        <v/>
      </c>
      <c r="H119" s="25" t="e">
        <f>'様式Ⅱ(男子)'!G365</f>
        <v>#N/A</v>
      </c>
      <c r="I119" s="25">
        <f>'様式Ⅱ(男子)'!C365</f>
        <v>0</v>
      </c>
      <c r="J119" s="25">
        <f>'様式Ⅱ(男子)'!J365</f>
        <v>0</v>
      </c>
      <c r="K119" s="25" t="str">
        <f>'様式Ⅱ(男子)'!N365</f>
        <v/>
      </c>
      <c r="L119" s="25">
        <f>'様式Ⅱ(男子)'!J366</f>
        <v>0</v>
      </c>
      <c r="M119" s="25" t="str">
        <f>'様式Ⅱ(男子)'!N366</f>
        <v/>
      </c>
      <c r="N119" s="25">
        <f>'様式Ⅱ(男子)'!J367</f>
        <v>0</v>
      </c>
      <c r="O119" s="25" t="str">
        <f>'様式Ⅱ(男子)'!N367</f>
        <v/>
      </c>
    </row>
    <row r="120" spans="1:15">
      <c r="A120" s="21">
        <v>119</v>
      </c>
      <c r="B120" s="25" t="str">
        <f>'様式Ⅱ(男子)'!H368</f>
        <v/>
      </c>
      <c r="C120" s="25" t="str">
        <f>CONCATENATE('様式Ⅱ(男子)'!D368," (",'様式Ⅱ(男子)'!F368,")")</f>
        <v xml:space="preserve"> ()</v>
      </c>
      <c r="D120" s="25" t="str">
        <f>'様式Ⅱ(男子)'!E368</f>
        <v/>
      </c>
      <c r="E120" s="25">
        <v>1</v>
      </c>
      <c r="F120" s="25">
        <f>基本情報登録!$D$8</f>
        <v>0</v>
      </c>
      <c r="G120" s="25" t="str">
        <f>基本情報登録!$D$10</f>
        <v/>
      </c>
      <c r="H120" s="25" t="e">
        <f>'様式Ⅱ(男子)'!G368</f>
        <v>#N/A</v>
      </c>
      <c r="I120" s="25">
        <f>'様式Ⅱ(男子)'!C368</f>
        <v>0</v>
      </c>
      <c r="J120" s="25">
        <f>'様式Ⅱ(男子)'!J368</f>
        <v>0</v>
      </c>
      <c r="K120" s="25" t="str">
        <f>'様式Ⅱ(男子)'!N368</f>
        <v/>
      </c>
      <c r="L120" s="25">
        <f>'様式Ⅱ(男子)'!J369</f>
        <v>0</v>
      </c>
      <c r="M120" s="25" t="str">
        <f>'様式Ⅱ(男子)'!N369</f>
        <v/>
      </c>
      <c r="N120" s="25">
        <f>'様式Ⅱ(男子)'!J370</f>
        <v>0</v>
      </c>
      <c r="O120" s="25" t="str">
        <f>'様式Ⅱ(男子)'!N370</f>
        <v/>
      </c>
    </row>
    <row r="121" spans="1:15">
      <c r="A121" s="21">
        <v>120</v>
      </c>
      <c r="B121" s="25" t="str">
        <f>'様式Ⅱ(男子)'!H371</f>
        <v/>
      </c>
      <c r="C121" s="25" t="str">
        <f>CONCATENATE('様式Ⅱ(男子)'!D371," (",'様式Ⅱ(男子)'!F371,")")</f>
        <v xml:space="preserve"> ()</v>
      </c>
      <c r="D121" s="25" t="str">
        <f>'様式Ⅱ(男子)'!E371</f>
        <v/>
      </c>
      <c r="E121" s="25">
        <v>1</v>
      </c>
      <c r="F121" s="25">
        <f>基本情報登録!$D$8</f>
        <v>0</v>
      </c>
      <c r="G121" s="25" t="str">
        <f>基本情報登録!$D$10</f>
        <v/>
      </c>
      <c r="H121" s="25" t="e">
        <f>'様式Ⅱ(男子)'!G371</f>
        <v>#N/A</v>
      </c>
      <c r="I121" s="25">
        <f>'様式Ⅱ(男子)'!C371</f>
        <v>0</v>
      </c>
      <c r="J121" s="25">
        <f>'様式Ⅱ(男子)'!J371</f>
        <v>0</v>
      </c>
      <c r="K121" s="25" t="str">
        <f>'様式Ⅱ(男子)'!N371</f>
        <v/>
      </c>
      <c r="L121" s="25">
        <f>'様式Ⅱ(男子)'!J372</f>
        <v>0</v>
      </c>
      <c r="M121" s="25" t="str">
        <f>'様式Ⅱ(男子)'!N372</f>
        <v/>
      </c>
      <c r="N121" s="25">
        <f>'様式Ⅱ(男子)'!J373</f>
        <v>0</v>
      </c>
      <c r="O121" s="25" t="str">
        <f>'様式Ⅱ(男子)'!N373</f>
        <v/>
      </c>
    </row>
    <row r="122" spans="1:15">
      <c r="A122" s="21">
        <v>121</v>
      </c>
      <c r="B122" s="25" t="str">
        <f>'様式Ⅱ(男子)'!H374</f>
        <v/>
      </c>
      <c r="C122" s="25" t="str">
        <f>CONCATENATE('様式Ⅱ(男子)'!D374," (",'様式Ⅱ(男子)'!F374,")")</f>
        <v xml:space="preserve"> ()</v>
      </c>
      <c r="D122" s="25" t="str">
        <f>'様式Ⅱ(男子)'!E374</f>
        <v/>
      </c>
      <c r="E122" s="25">
        <v>1</v>
      </c>
      <c r="F122" s="25">
        <f>基本情報登録!$D$8</f>
        <v>0</v>
      </c>
      <c r="G122" s="25" t="str">
        <f>基本情報登録!$D$10</f>
        <v/>
      </c>
      <c r="H122" s="25" t="e">
        <f>'様式Ⅱ(男子)'!G374</f>
        <v>#N/A</v>
      </c>
      <c r="I122" s="25">
        <f>'様式Ⅱ(男子)'!C374</f>
        <v>0</v>
      </c>
      <c r="J122" s="25">
        <f>'様式Ⅱ(男子)'!J374</f>
        <v>0</v>
      </c>
      <c r="K122" s="25" t="str">
        <f>'様式Ⅱ(男子)'!N374</f>
        <v/>
      </c>
      <c r="L122" s="25">
        <f>'様式Ⅱ(男子)'!J375</f>
        <v>0</v>
      </c>
      <c r="M122" s="25" t="str">
        <f>'様式Ⅱ(男子)'!N375</f>
        <v/>
      </c>
      <c r="N122" s="25">
        <f>'様式Ⅱ(男子)'!J376</f>
        <v>0</v>
      </c>
      <c r="O122" s="25" t="str">
        <f>'様式Ⅱ(男子)'!N376</f>
        <v/>
      </c>
    </row>
    <row r="123" spans="1:15">
      <c r="A123" s="21">
        <v>122</v>
      </c>
      <c r="B123" s="25" t="str">
        <f>'様式Ⅱ(男子)'!H377</f>
        <v/>
      </c>
      <c r="C123" s="25" t="str">
        <f>CONCATENATE('様式Ⅱ(男子)'!D377," (",'様式Ⅱ(男子)'!F377,")")</f>
        <v xml:space="preserve"> ()</v>
      </c>
      <c r="D123" s="25" t="str">
        <f>'様式Ⅱ(男子)'!E377</f>
        <v/>
      </c>
      <c r="E123" s="25">
        <v>1</v>
      </c>
      <c r="F123" s="25">
        <f>基本情報登録!$D$8</f>
        <v>0</v>
      </c>
      <c r="G123" s="25" t="str">
        <f>基本情報登録!$D$10</f>
        <v/>
      </c>
      <c r="H123" s="25" t="e">
        <f>'様式Ⅱ(男子)'!G377</f>
        <v>#N/A</v>
      </c>
      <c r="I123" s="25">
        <f>'様式Ⅱ(男子)'!C377</f>
        <v>0</v>
      </c>
      <c r="J123" s="25">
        <f>'様式Ⅱ(男子)'!J377</f>
        <v>0</v>
      </c>
      <c r="K123" s="25" t="str">
        <f>'様式Ⅱ(男子)'!N377</f>
        <v/>
      </c>
      <c r="L123" s="25">
        <f>'様式Ⅱ(男子)'!J378</f>
        <v>0</v>
      </c>
      <c r="M123" s="25" t="str">
        <f>'様式Ⅱ(男子)'!N378</f>
        <v/>
      </c>
      <c r="N123" s="25">
        <f>'様式Ⅱ(男子)'!J379</f>
        <v>0</v>
      </c>
      <c r="O123" s="25" t="str">
        <f>'様式Ⅱ(男子)'!N379</f>
        <v/>
      </c>
    </row>
    <row r="124" spans="1:15">
      <c r="A124" s="21">
        <v>123</v>
      </c>
      <c r="B124" s="25" t="str">
        <f>'様式Ⅱ(男子)'!H380</f>
        <v/>
      </c>
      <c r="C124" s="25" t="str">
        <f>CONCATENATE('様式Ⅱ(男子)'!D380," (",'様式Ⅱ(男子)'!F380,")")</f>
        <v xml:space="preserve"> ()</v>
      </c>
      <c r="D124" s="25" t="str">
        <f>'様式Ⅱ(男子)'!E380</f>
        <v/>
      </c>
      <c r="E124" s="25">
        <v>1</v>
      </c>
      <c r="F124" s="25">
        <f>基本情報登録!$D$8</f>
        <v>0</v>
      </c>
      <c r="G124" s="25" t="str">
        <f>基本情報登録!$D$10</f>
        <v/>
      </c>
      <c r="H124" s="25" t="e">
        <f>'様式Ⅱ(男子)'!G380</f>
        <v>#N/A</v>
      </c>
      <c r="I124" s="25">
        <f>'様式Ⅱ(男子)'!C380</f>
        <v>0</v>
      </c>
      <c r="J124" s="25">
        <f>'様式Ⅱ(男子)'!J380</f>
        <v>0</v>
      </c>
      <c r="K124" s="25" t="str">
        <f>'様式Ⅱ(男子)'!N380</f>
        <v/>
      </c>
      <c r="L124" s="25">
        <f>'様式Ⅱ(男子)'!J381</f>
        <v>0</v>
      </c>
      <c r="M124" s="25" t="str">
        <f>'様式Ⅱ(男子)'!N381</f>
        <v/>
      </c>
      <c r="N124" s="25">
        <f>'様式Ⅱ(男子)'!J382</f>
        <v>0</v>
      </c>
      <c r="O124" s="25" t="str">
        <f>'様式Ⅱ(男子)'!N382</f>
        <v/>
      </c>
    </row>
    <row r="125" spans="1:15">
      <c r="A125" s="21">
        <v>124</v>
      </c>
      <c r="B125" s="25" t="str">
        <f>'様式Ⅱ(男子)'!H383</f>
        <v/>
      </c>
      <c r="C125" s="25" t="str">
        <f>CONCATENATE('様式Ⅱ(男子)'!D383," (",'様式Ⅱ(男子)'!F383,")")</f>
        <v xml:space="preserve"> ()</v>
      </c>
      <c r="D125" s="25" t="str">
        <f>'様式Ⅱ(男子)'!E383</f>
        <v/>
      </c>
      <c r="E125" s="25">
        <v>1</v>
      </c>
      <c r="F125" s="25">
        <f>基本情報登録!$D$8</f>
        <v>0</v>
      </c>
      <c r="G125" s="25" t="str">
        <f>基本情報登録!$D$10</f>
        <v/>
      </c>
      <c r="H125" s="25" t="e">
        <f>'様式Ⅱ(男子)'!G383</f>
        <v>#N/A</v>
      </c>
      <c r="I125" s="25">
        <f>'様式Ⅱ(男子)'!C383</f>
        <v>0</v>
      </c>
      <c r="J125" s="25">
        <f>'様式Ⅱ(男子)'!J383</f>
        <v>0</v>
      </c>
      <c r="K125" s="25" t="str">
        <f>'様式Ⅱ(男子)'!N383</f>
        <v/>
      </c>
      <c r="L125" s="25">
        <f>'様式Ⅱ(男子)'!J384</f>
        <v>0</v>
      </c>
      <c r="M125" s="25" t="str">
        <f>'様式Ⅱ(男子)'!N384</f>
        <v/>
      </c>
      <c r="N125" s="25">
        <f>'様式Ⅱ(男子)'!J385</f>
        <v>0</v>
      </c>
      <c r="O125" s="25" t="str">
        <f>'様式Ⅱ(男子)'!N385</f>
        <v/>
      </c>
    </row>
    <row r="126" spans="1:15">
      <c r="A126" s="21">
        <v>125</v>
      </c>
      <c r="B126" s="25" t="str">
        <f>'様式Ⅱ(男子)'!H386</f>
        <v/>
      </c>
      <c r="C126" s="25" t="str">
        <f>CONCATENATE('様式Ⅱ(男子)'!D386," (",'様式Ⅱ(男子)'!F386,")")</f>
        <v xml:space="preserve"> ()</v>
      </c>
      <c r="D126" s="25" t="str">
        <f>'様式Ⅱ(男子)'!E386</f>
        <v/>
      </c>
      <c r="E126" s="25">
        <v>1</v>
      </c>
      <c r="F126" s="25">
        <f>基本情報登録!$D$8</f>
        <v>0</v>
      </c>
      <c r="G126" s="25" t="str">
        <f>基本情報登録!$D$10</f>
        <v/>
      </c>
      <c r="H126" s="25" t="e">
        <f>'様式Ⅱ(男子)'!G386</f>
        <v>#N/A</v>
      </c>
      <c r="I126" s="25">
        <f>'様式Ⅱ(男子)'!C386</f>
        <v>0</v>
      </c>
      <c r="J126" s="25">
        <f>'様式Ⅱ(男子)'!J386</f>
        <v>0</v>
      </c>
      <c r="K126" s="25" t="str">
        <f>'様式Ⅱ(男子)'!N386</f>
        <v/>
      </c>
      <c r="L126" s="25">
        <f>'様式Ⅱ(男子)'!J387</f>
        <v>0</v>
      </c>
      <c r="M126" s="25" t="str">
        <f>'様式Ⅱ(男子)'!N387</f>
        <v/>
      </c>
      <c r="N126" s="25">
        <f>'様式Ⅱ(男子)'!J388</f>
        <v>0</v>
      </c>
      <c r="O126" s="25" t="str">
        <f>'様式Ⅱ(男子)'!N388</f>
        <v/>
      </c>
    </row>
    <row r="127" spans="1:15">
      <c r="A127" s="21">
        <v>126</v>
      </c>
      <c r="B127" s="25" t="str">
        <f>'様式Ⅱ(男子)'!H389</f>
        <v/>
      </c>
      <c r="C127" s="25" t="str">
        <f>CONCATENATE('様式Ⅱ(男子)'!D389," (",'様式Ⅱ(男子)'!F389,")")</f>
        <v xml:space="preserve"> ()</v>
      </c>
      <c r="D127" s="25" t="str">
        <f>'様式Ⅱ(男子)'!E389</f>
        <v/>
      </c>
      <c r="E127" s="25">
        <v>1</v>
      </c>
      <c r="F127" s="25">
        <f>基本情報登録!$D$8</f>
        <v>0</v>
      </c>
      <c r="G127" s="25" t="str">
        <f>基本情報登録!$D$10</f>
        <v/>
      </c>
      <c r="H127" s="25" t="e">
        <f>'様式Ⅱ(男子)'!G389</f>
        <v>#N/A</v>
      </c>
      <c r="I127" s="25">
        <f>'様式Ⅱ(男子)'!C389</f>
        <v>0</v>
      </c>
      <c r="J127" s="25">
        <f>'様式Ⅱ(男子)'!J389</f>
        <v>0</v>
      </c>
      <c r="K127" s="25" t="str">
        <f>'様式Ⅱ(男子)'!N389</f>
        <v/>
      </c>
      <c r="L127" s="25">
        <f>'様式Ⅱ(男子)'!J390</f>
        <v>0</v>
      </c>
      <c r="M127" s="25" t="str">
        <f>'様式Ⅱ(男子)'!N390</f>
        <v/>
      </c>
      <c r="N127" s="25">
        <f>'様式Ⅱ(男子)'!J391</f>
        <v>0</v>
      </c>
      <c r="O127" s="25" t="str">
        <f>'様式Ⅱ(男子)'!N391</f>
        <v/>
      </c>
    </row>
    <row r="128" spans="1:15">
      <c r="A128" s="21">
        <v>127</v>
      </c>
      <c r="B128" s="25" t="str">
        <f>'様式Ⅱ(男子)'!H392</f>
        <v/>
      </c>
      <c r="C128" s="25" t="str">
        <f>CONCATENATE('様式Ⅱ(男子)'!D392," (",'様式Ⅱ(男子)'!F392,")")</f>
        <v xml:space="preserve"> ()</v>
      </c>
      <c r="D128" s="25" t="str">
        <f>'様式Ⅱ(男子)'!E392</f>
        <v/>
      </c>
      <c r="E128" s="25">
        <v>1</v>
      </c>
      <c r="F128" s="25">
        <f>基本情報登録!$D$8</f>
        <v>0</v>
      </c>
      <c r="G128" s="25" t="str">
        <f>基本情報登録!$D$10</f>
        <v/>
      </c>
      <c r="H128" s="25" t="e">
        <f>'様式Ⅱ(男子)'!G392</f>
        <v>#N/A</v>
      </c>
      <c r="I128" s="25">
        <f>'様式Ⅱ(男子)'!C392</f>
        <v>0</v>
      </c>
      <c r="J128" s="25">
        <f>'様式Ⅱ(男子)'!J392</f>
        <v>0</v>
      </c>
      <c r="K128" s="25" t="str">
        <f>'様式Ⅱ(男子)'!N392</f>
        <v/>
      </c>
      <c r="L128" s="25">
        <f>'様式Ⅱ(男子)'!J393</f>
        <v>0</v>
      </c>
      <c r="M128" s="25" t="str">
        <f>'様式Ⅱ(男子)'!N393</f>
        <v/>
      </c>
      <c r="N128" s="25">
        <f>'様式Ⅱ(男子)'!J394</f>
        <v>0</v>
      </c>
      <c r="O128" s="25" t="str">
        <f>'様式Ⅱ(男子)'!N394</f>
        <v/>
      </c>
    </row>
    <row r="129" spans="1:15">
      <c r="A129" s="21">
        <v>128</v>
      </c>
      <c r="B129" s="25" t="str">
        <f>'様式Ⅱ(男子)'!H395</f>
        <v/>
      </c>
      <c r="C129" s="25" t="str">
        <f>CONCATENATE('様式Ⅱ(男子)'!D395," (",'様式Ⅱ(男子)'!F395,")")</f>
        <v xml:space="preserve"> ()</v>
      </c>
      <c r="D129" s="25" t="str">
        <f>'様式Ⅱ(男子)'!E395</f>
        <v/>
      </c>
      <c r="E129" s="25">
        <v>1</v>
      </c>
      <c r="F129" s="25">
        <f>基本情報登録!$D$8</f>
        <v>0</v>
      </c>
      <c r="G129" s="25" t="str">
        <f>基本情報登録!$D$10</f>
        <v/>
      </c>
      <c r="H129" s="25" t="e">
        <f>'様式Ⅱ(男子)'!G395</f>
        <v>#N/A</v>
      </c>
      <c r="I129" s="25">
        <f>'様式Ⅱ(男子)'!C395</f>
        <v>0</v>
      </c>
      <c r="J129" s="25">
        <f>'様式Ⅱ(男子)'!J395</f>
        <v>0</v>
      </c>
      <c r="K129" s="25" t="str">
        <f>'様式Ⅱ(男子)'!N395</f>
        <v/>
      </c>
      <c r="L129" s="25">
        <f>'様式Ⅱ(男子)'!J396</f>
        <v>0</v>
      </c>
      <c r="M129" s="25" t="str">
        <f>'様式Ⅱ(男子)'!N396</f>
        <v/>
      </c>
      <c r="N129" s="25">
        <f>'様式Ⅱ(男子)'!J397</f>
        <v>0</v>
      </c>
      <c r="O129" s="25" t="str">
        <f>'様式Ⅱ(男子)'!N397</f>
        <v/>
      </c>
    </row>
    <row r="130" spans="1:15">
      <c r="A130" s="21">
        <v>129</v>
      </c>
      <c r="B130" s="25" t="str">
        <f>'様式Ⅱ(男子)'!H398</f>
        <v/>
      </c>
      <c r="C130" s="25" t="str">
        <f>CONCATENATE('様式Ⅱ(男子)'!D398," (",'様式Ⅱ(男子)'!F398,")")</f>
        <v xml:space="preserve"> ()</v>
      </c>
      <c r="D130" s="25" t="str">
        <f>'様式Ⅱ(男子)'!E398</f>
        <v/>
      </c>
      <c r="E130" s="25">
        <v>1</v>
      </c>
      <c r="F130" s="25">
        <f>基本情報登録!$D$8</f>
        <v>0</v>
      </c>
      <c r="G130" s="25" t="str">
        <f>基本情報登録!$D$10</f>
        <v/>
      </c>
      <c r="H130" s="25" t="e">
        <f>'様式Ⅱ(男子)'!G398</f>
        <v>#N/A</v>
      </c>
      <c r="I130" s="25">
        <f>'様式Ⅱ(男子)'!C398</f>
        <v>0</v>
      </c>
      <c r="J130" s="25">
        <f>'様式Ⅱ(男子)'!J398</f>
        <v>0</v>
      </c>
      <c r="K130" s="25" t="str">
        <f>'様式Ⅱ(男子)'!N398</f>
        <v/>
      </c>
      <c r="L130" s="25">
        <f>'様式Ⅱ(男子)'!J399</f>
        <v>0</v>
      </c>
      <c r="M130" s="25" t="str">
        <f>'様式Ⅱ(男子)'!N399</f>
        <v/>
      </c>
      <c r="N130" s="25">
        <f>'様式Ⅱ(男子)'!J400</f>
        <v>0</v>
      </c>
      <c r="O130" s="25" t="str">
        <f>'様式Ⅱ(男子)'!N400</f>
        <v/>
      </c>
    </row>
    <row r="131" spans="1:15">
      <c r="A131" s="21">
        <v>130</v>
      </c>
      <c r="B131" s="25" t="str">
        <f>'様式Ⅱ(男子)'!H401</f>
        <v/>
      </c>
      <c r="C131" s="25" t="str">
        <f>CONCATENATE('様式Ⅱ(男子)'!D401," (",'様式Ⅱ(男子)'!F401,")")</f>
        <v xml:space="preserve"> ()</v>
      </c>
      <c r="D131" s="25" t="str">
        <f>'様式Ⅱ(男子)'!E401</f>
        <v/>
      </c>
      <c r="E131" s="25">
        <v>1</v>
      </c>
      <c r="F131" s="25">
        <f>基本情報登録!$D$8</f>
        <v>0</v>
      </c>
      <c r="G131" s="25" t="str">
        <f>基本情報登録!$D$10</f>
        <v/>
      </c>
      <c r="H131" s="25" t="e">
        <f>'様式Ⅱ(男子)'!G401</f>
        <v>#N/A</v>
      </c>
      <c r="I131" s="25">
        <f>'様式Ⅱ(男子)'!C401</f>
        <v>0</v>
      </c>
      <c r="J131" s="25">
        <f>'様式Ⅱ(男子)'!J401</f>
        <v>0</v>
      </c>
      <c r="K131" s="25" t="str">
        <f>'様式Ⅱ(男子)'!N401</f>
        <v/>
      </c>
      <c r="L131" s="25">
        <f>'様式Ⅱ(男子)'!J402</f>
        <v>0</v>
      </c>
      <c r="M131" s="25" t="str">
        <f>'様式Ⅱ(男子)'!N402</f>
        <v/>
      </c>
      <c r="N131" s="25">
        <f>'様式Ⅱ(男子)'!J403</f>
        <v>0</v>
      </c>
      <c r="O131" s="25" t="str">
        <f>'様式Ⅱ(男子)'!N403</f>
        <v/>
      </c>
    </row>
    <row r="132" spans="1:15">
      <c r="A132" s="21">
        <v>131</v>
      </c>
      <c r="B132" s="25" t="str">
        <f>'様式Ⅱ(男子)'!H404</f>
        <v/>
      </c>
      <c r="C132" s="25" t="str">
        <f>CONCATENATE('様式Ⅱ(男子)'!D404," (",'様式Ⅱ(男子)'!F404,")")</f>
        <v xml:space="preserve"> ()</v>
      </c>
      <c r="D132" s="25" t="str">
        <f>'様式Ⅱ(男子)'!E404</f>
        <v/>
      </c>
      <c r="E132" s="25">
        <v>1</v>
      </c>
      <c r="F132" s="25">
        <f>基本情報登録!$D$8</f>
        <v>0</v>
      </c>
      <c r="G132" s="25" t="str">
        <f>基本情報登録!$D$10</f>
        <v/>
      </c>
      <c r="H132" s="25" t="e">
        <f>'様式Ⅱ(男子)'!G404</f>
        <v>#N/A</v>
      </c>
      <c r="I132" s="25">
        <f>'様式Ⅱ(男子)'!C404</f>
        <v>0</v>
      </c>
      <c r="J132" s="25">
        <f>'様式Ⅱ(男子)'!J404</f>
        <v>0</v>
      </c>
      <c r="K132" s="25" t="str">
        <f>'様式Ⅱ(男子)'!N404</f>
        <v/>
      </c>
      <c r="L132" s="25">
        <f>'様式Ⅱ(男子)'!J405</f>
        <v>0</v>
      </c>
      <c r="M132" s="25" t="str">
        <f>'様式Ⅱ(男子)'!N405</f>
        <v/>
      </c>
      <c r="N132" s="25">
        <f>'様式Ⅱ(男子)'!J406</f>
        <v>0</v>
      </c>
      <c r="O132" s="25" t="str">
        <f>'様式Ⅱ(男子)'!N406</f>
        <v/>
      </c>
    </row>
    <row r="133" spans="1:15">
      <c r="A133" s="21">
        <v>132</v>
      </c>
      <c r="B133" s="25" t="str">
        <f>'様式Ⅱ(男子)'!H407</f>
        <v/>
      </c>
      <c r="C133" s="25" t="str">
        <f>CONCATENATE('様式Ⅱ(男子)'!D407," (",'様式Ⅱ(男子)'!F407,")")</f>
        <v xml:space="preserve"> ()</v>
      </c>
      <c r="D133" s="25" t="str">
        <f>'様式Ⅱ(男子)'!E407</f>
        <v/>
      </c>
      <c r="E133" s="25">
        <v>1</v>
      </c>
      <c r="F133" s="25">
        <f>基本情報登録!$D$8</f>
        <v>0</v>
      </c>
      <c r="G133" s="25" t="str">
        <f>基本情報登録!$D$10</f>
        <v/>
      </c>
      <c r="H133" s="25" t="e">
        <f>'様式Ⅱ(男子)'!G407</f>
        <v>#N/A</v>
      </c>
      <c r="I133" s="25">
        <f>'様式Ⅱ(男子)'!C407</f>
        <v>0</v>
      </c>
      <c r="J133" s="25">
        <f>'様式Ⅱ(男子)'!J407</f>
        <v>0</v>
      </c>
      <c r="K133" s="25" t="str">
        <f>'様式Ⅱ(男子)'!N407</f>
        <v/>
      </c>
      <c r="L133" s="25">
        <f>'様式Ⅱ(男子)'!J408</f>
        <v>0</v>
      </c>
      <c r="M133" s="25" t="str">
        <f>'様式Ⅱ(男子)'!N408</f>
        <v/>
      </c>
      <c r="N133" s="25">
        <f>'様式Ⅱ(男子)'!J409</f>
        <v>0</v>
      </c>
      <c r="O133" s="25" t="str">
        <f>'様式Ⅱ(男子)'!N409</f>
        <v/>
      </c>
    </row>
    <row r="134" spans="1:15">
      <c r="A134" s="21">
        <v>133</v>
      </c>
      <c r="B134" s="25" t="str">
        <f>'様式Ⅱ(男子)'!H410</f>
        <v/>
      </c>
      <c r="C134" s="25" t="str">
        <f>CONCATENATE('様式Ⅱ(男子)'!D410," (",'様式Ⅱ(男子)'!F410,")")</f>
        <v xml:space="preserve"> ()</v>
      </c>
      <c r="D134" s="25" t="str">
        <f>'様式Ⅱ(男子)'!E410</f>
        <v/>
      </c>
      <c r="E134" s="25">
        <v>1</v>
      </c>
      <c r="F134" s="25">
        <f>基本情報登録!$D$8</f>
        <v>0</v>
      </c>
      <c r="G134" s="25" t="str">
        <f>基本情報登録!$D$10</f>
        <v/>
      </c>
      <c r="H134" s="25" t="e">
        <f>'様式Ⅱ(男子)'!G410</f>
        <v>#N/A</v>
      </c>
      <c r="I134" s="25">
        <f>'様式Ⅱ(男子)'!C410</f>
        <v>0</v>
      </c>
      <c r="J134" s="25">
        <f>'様式Ⅱ(男子)'!J410</f>
        <v>0</v>
      </c>
      <c r="K134" s="25" t="str">
        <f>'様式Ⅱ(男子)'!N410</f>
        <v/>
      </c>
      <c r="L134" s="25">
        <f>'様式Ⅱ(男子)'!J411</f>
        <v>0</v>
      </c>
      <c r="M134" s="25" t="str">
        <f>'様式Ⅱ(男子)'!N411</f>
        <v/>
      </c>
      <c r="N134" s="25">
        <f>'様式Ⅱ(男子)'!J412</f>
        <v>0</v>
      </c>
      <c r="O134" s="25" t="str">
        <f>'様式Ⅱ(男子)'!N412</f>
        <v/>
      </c>
    </row>
    <row r="135" spans="1:15">
      <c r="A135" s="21">
        <v>134</v>
      </c>
      <c r="B135" s="25" t="str">
        <f>'様式Ⅱ(男子)'!H413</f>
        <v/>
      </c>
      <c r="C135" s="25" t="str">
        <f>CONCATENATE('様式Ⅱ(男子)'!D413," (",'様式Ⅱ(男子)'!F413,")")</f>
        <v xml:space="preserve"> ()</v>
      </c>
      <c r="D135" s="25" t="str">
        <f>'様式Ⅱ(男子)'!E413</f>
        <v/>
      </c>
      <c r="E135" s="25">
        <v>1</v>
      </c>
      <c r="F135" s="25">
        <f>基本情報登録!$D$8</f>
        <v>0</v>
      </c>
      <c r="G135" s="25" t="str">
        <f>基本情報登録!$D$10</f>
        <v/>
      </c>
      <c r="H135" s="25" t="e">
        <f>'様式Ⅱ(男子)'!G413</f>
        <v>#N/A</v>
      </c>
      <c r="I135" s="25">
        <f>'様式Ⅱ(男子)'!C413</f>
        <v>0</v>
      </c>
      <c r="J135" s="25">
        <f>'様式Ⅱ(男子)'!J413</f>
        <v>0</v>
      </c>
      <c r="K135" s="25" t="str">
        <f>'様式Ⅱ(男子)'!N413</f>
        <v/>
      </c>
      <c r="L135" s="25">
        <f>'様式Ⅱ(男子)'!J414</f>
        <v>0</v>
      </c>
      <c r="M135" s="25" t="str">
        <f>'様式Ⅱ(男子)'!N414</f>
        <v/>
      </c>
      <c r="N135" s="25">
        <f>'様式Ⅱ(男子)'!J415</f>
        <v>0</v>
      </c>
      <c r="O135" s="25" t="str">
        <f>'様式Ⅱ(男子)'!N415</f>
        <v/>
      </c>
    </row>
    <row r="136" spans="1:15">
      <c r="A136" s="21">
        <v>135</v>
      </c>
      <c r="B136" s="25" t="str">
        <f>'様式Ⅱ(男子)'!H416</f>
        <v/>
      </c>
      <c r="C136" s="25" t="str">
        <f>CONCATENATE('様式Ⅱ(男子)'!D416," (",'様式Ⅱ(男子)'!F416,")")</f>
        <v xml:space="preserve"> ()</v>
      </c>
      <c r="D136" s="25" t="str">
        <f>'様式Ⅱ(男子)'!E416</f>
        <v/>
      </c>
      <c r="E136" s="25">
        <v>1</v>
      </c>
      <c r="F136" s="25">
        <f>基本情報登録!$D$8</f>
        <v>0</v>
      </c>
      <c r="G136" s="25" t="str">
        <f>基本情報登録!$D$10</f>
        <v/>
      </c>
      <c r="H136" s="25" t="e">
        <f>'様式Ⅱ(男子)'!G416</f>
        <v>#N/A</v>
      </c>
      <c r="I136" s="25">
        <f>'様式Ⅱ(男子)'!C416</f>
        <v>0</v>
      </c>
      <c r="J136" s="25">
        <f>'様式Ⅱ(男子)'!J416</f>
        <v>0</v>
      </c>
      <c r="K136" s="25" t="str">
        <f>'様式Ⅱ(男子)'!N416</f>
        <v/>
      </c>
      <c r="L136" s="25">
        <f>'様式Ⅱ(男子)'!J417</f>
        <v>0</v>
      </c>
      <c r="M136" s="25" t="str">
        <f>'様式Ⅱ(男子)'!N417</f>
        <v/>
      </c>
      <c r="N136" s="25">
        <f>'様式Ⅱ(男子)'!J418</f>
        <v>0</v>
      </c>
      <c r="O136" s="25" t="str">
        <f>'様式Ⅱ(男子)'!N418</f>
        <v/>
      </c>
    </row>
    <row r="137" spans="1:15">
      <c r="A137" s="21">
        <v>136</v>
      </c>
      <c r="B137" s="25" t="str">
        <f>'様式Ⅱ(男子)'!H419</f>
        <v/>
      </c>
      <c r="C137" s="25" t="str">
        <f>CONCATENATE('様式Ⅱ(男子)'!D419," (",'様式Ⅱ(男子)'!F419,")")</f>
        <v xml:space="preserve"> ()</v>
      </c>
      <c r="D137" s="25" t="str">
        <f>'様式Ⅱ(男子)'!E419</f>
        <v/>
      </c>
      <c r="E137" s="25">
        <v>1</v>
      </c>
      <c r="F137" s="25">
        <f>基本情報登録!$D$8</f>
        <v>0</v>
      </c>
      <c r="G137" s="25" t="str">
        <f>基本情報登録!$D$10</f>
        <v/>
      </c>
      <c r="H137" s="25" t="e">
        <f>'様式Ⅱ(男子)'!G419</f>
        <v>#N/A</v>
      </c>
      <c r="I137" s="25">
        <f>'様式Ⅱ(男子)'!C419</f>
        <v>0</v>
      </c>
      <c r="J137" s="25">
        <f>'様式Ⅱ(男子)'!J419</f>
        <v>0</v>
      </c>
      <c r="K137" s="25" t="str">
        <f>'様式Ⅱ(男子)'!N419</f>
        <v/>
      </c>
      <c r="L137" s="25">
        <f>'様式Ⅱ(男子)'!J420</f>
        <v>0</v>
      </c>
      <c r="M137" s="25" t="str">
        <f>'様式Ⅱ(男子)'!N420</f>
        <v/>
      </c>
      <c r="N137" s="25">
        <f>'様式Ⅱ(男子)'!J421</f>
        <v>0</v>
      </c>
      <c r="O137" s="25" t="str">
        <f>'様式Ⅱ(男子)'!N421</f>
        <v/>
      </c>
    </row>
    <row r="138" spans="1:15">
      <c r="A138" s="21">
        <v>137</v>
      </c>
      <c r="B138" s="25" t="str">
        <f>'様式Ⅱ(男子)'!H422</f>
        <v/>
      </c>
      <c r="C138" s="25" t="str">
        <f>CONCATENATE('様式Ⅱ(男子)'!D422," (",'様式Ⅱ(男子)'!F422,")")</f>
        <v xml:space="preserve"> ()</v>
      </c>
      <c r="D138" s="25" t="str">
        <f>'様式Ⅱ(男子)'!E422</f>
        <v/>
      </c>
      <c r="E138" s="25">
        <v>1</v>
      </c>
      <c r="F138" s="25">
        <f>基本情報登録!$D$8</f>
        <v>0</v>
      </c>
      <c r="G138" s="25" t="str">
        <f>基本情報登録!$D$10</f>
        <v/>
      </c>
      <c r="H138" s="25" t="e">
        <f>'様式Ⅱ(男子)'!G422</f>
        <v>#N/A</v>
      </c>
      <c r="I138" s="25">
        <f>'様式Ⅱ(男子)'!C422</f>
        <v>0</v>
      </c>
      <c r="J138" s="25">
        <f>'様式Ⅱ(男子)'!J422</f>
        <v>0</v>
      </c>
      <c r="K138" s="25" t="str">
        <f>'様式Ⅱ(男子)'!N422</f>
        <v/>
      </c>
      <c r="L138" s="25">
        <f>'様式Ⅱ(男子)'!J423</f>
        <v>0</v>
      </c>
      <c r="M138" s="25" t="str">
        <f>'様式Ⅱ(男子)'!N423</f>
        <v/>
      </c>
      <c r="N138" s="25">
        <f>'様式Ⅱ(男子)'!J424</f>
        <v>0</v>
      </c>
      <c r="O138" s="25" t="str">
        <f>'様式Ⅱ(男子)'!N424</f>
        <v/>
      </c>
    </row>
    <row r="139" spans="1:15">
      <c r="A139" s="21">
        <v>138</v>
      </c>
      <c r="B139" s="25" t="str">
        <f>'様式Ⅱ(男子)'!H425</f>
        <v/>
      </c>
      <c r="C139" s="25" t="str">
        <f>CONCATENATE('様式Ⅱ(男子)'!D425," (",'様式Ⅱ(男子)'!F425,")")</f>
        <v xml:space="preserve"> ()</v>
      </c>
      <c r="D139" s="25" t="str">
        <f>'様式Ⅱ(男子)'!E425</f>
        <v/>
      </c>
      <c r="E139" s="25">
        <v>1</v>
      </c>
      <c r="F139" s="25">
        <f>基本情報登録!$D$8</f>
        <v>0</v>
      </c>
      <c r="G139" s="25" t="str">
        <f>基本情報登録!$D$10</f>
        <v/>
      </c>
      <c r="H139" s="25" t="e">
        <f>'様式Ⅱ(男子)'!G425</f>
        <v>#N/A</v>
      </c>
      <c r="I139" s="25">
        <f>'様式Ⅱ(男子)'!C425</f>
        <v>0</v>
      </c>
      <c r="J139" s="25">
        <f>'様式Ⅱ(男子)'!J425</f>
        <v>0</v>
      </c>
      <c r="K139" s="25" t="str">
        <f>'様式Ⅱ(男子)'!N425</f>
        <v/>
      </c>
      <c r="L139" s="25">
        <f>'様式Ⅱ(男子)'!J426</f>
        <v>0</v>
      </c>
      <c r="M139" s="25" t="str">
        <f>'様式Ⅱ(男子)'!N426</f>
        <v/>
      </c>
      <c r="N139" s="25">
        <f>'様式Ⅱ(男子)'!J427</f>
        <v>0</v>
      </c>
      <c r="O139" s="25" t="str">
        <f>'様式Ⅱ(男子)'!N427</f>
        <v/>
      </c>
    </row>
    <row r="140" spans="1:15">
      <c r="A140" s="21">
        <v>139</v>
      </c>
      <c r="B140" s="25" t="str">
        <f>'様式Ⅱ(男子)'!H428</f>
        <v/>
      </c>
      <c r="C140" s="25" t="str">
        <f>CONCATENATE('様式Ⅱ(男子)'!D428," (",'様式Ⅱ(男子)'!F428,")")</f>
        <v xml:space="preserve"> ()</v>
      </c>
      <c r="D140" s="25" t="str">
        <f>'様式Ⅱ(男子)'!E428</f>
        <v/>
      </c>
      <c r="E140" s="25">
        <v>1</v>
      </c>
      <c r="F140" s="25">
        <f>基本情報登録!$D$8</f>
        <v>0</v>
      </c>
      <c r="G140" s="25" t="str">
        <f>基本情報登録!$D$10</f>
        <v/>
      </c>
      <c r="H140" s="25" t="e">
        <f>'様式Ⅱ(男子)'!G428</f>
        <v>#N/A</v>
      </c>
      <c r="I140" s="25">
        <f>'様式Ⅱ(男子)'!C428</f>
        <v>0</v>
      </c>
      <c r="J140" s="25">
        <f>'様式Ⅱ(男子)'!J428</f>
        <v>0</v>
      </c>
      <c r="K140" s="25" t="str">
        <f>'様式Ⅱ(男子)'!N428</f>
        <v/>
      </c>
      <c r="L140" s="25">
        <f>'様式Ⅱ(男子)'!J429</f>
        <v>0</v>
      </c>
      <c r="M140" s="25" t="str">
        <f>'様式Ⅱ(男子)'!N429</f>
        <v/>
      </c>
      <c r="N140" s="25">
        <f>'様式Ⅱ(男子)'!J430</f>
        <v>0</v>
      </c>
      <c r="O140" s="25" t="str">
        <f>'様式Ⅱ(男子)'!N430</f>
        <v/>
      </c>
    </row>
    <row r="141" spans="1:15">
      <c r="A141" s="21">
        <v>140</v>
      </c>
      <c r="B141" s="25" t="str">
        <f>'様式Ⅱ(男子)'!H431</f>
        <v/>
      </c>
      <c r="C141" s="25" t="str">
        <f>CONCATENATE('様式Ⅱ(男子)'!D431," (",'様式Ⅱ(男子)'!F431,")")</f>
        <v xml:space="preserve"> ()</v>
      </c>
      <c r="D141" s="25" t="str">
        <f>'様式Ⅱ(男子)'!E431</f>
        <v/>
      </c>
      <c r="E141" s="25">
        <v>1</v>
      </c>
      <c r="F141" s="25">
        <f>基本情報登録!$D$8</f>
        <v>0</v>
      </c>
      <c r="G141" s="25" t="str">
        <f>基本情報登録!$D$10</f>
        <v/>
      </c>
      <c r="H141" s="25" t="e">
        <f>'様式Ⅱ(男子)'!G431</f>
        <v>#N/A</v>
      </c>
      <c r="I141" s="25">
        <f>'様式Ⅱ(男子)'!C431</f>
        <v>0</v>
      </c>
      <c r="J141" s="25">
        <f>'様式Ⅱ(男子)'!J431</f>
        <v>0</v>
      </c>
      <c r="K141" s="25" t="str">
        <f>'様式Ⅱ(男子)'!N431</f>
        <v/>
      </c>
      <c r="L141" s="25">
        <f>'様式Ⅱ(男子)'!J432</f>
        <v>0</v>
      </c>
      <c r="M141" s="25" t="str">
        <f>'様式Ⅱ(男子)'!N432</f>
        <v/>
      </c>
      <c r="N141" s="25">
        <f>'様式Ⅱ(男子)'!J433</f>
        <v>0</v>
      </c>
      <c r="O141" s="25" t="str">
        <f>'様式Ⅱ(男子)'!N433</f>
        <v/>
      </c>
    </row>
    <row r="142" spans="1:15">
      <c r="A142" s="21">
        <v>141</v>
      </c>
      <c r="B142" s="25" t="str">
        <f>'様式Ⅱ(男子)'!H434</f>
        <v/>
      </c>
      <c r="C142" s="25" t="str">
        <f>CONCATENATE('様式Ⅱ(男子)'!D434," (",'様式Ⅱ(男子)'!F434,")")</f>
        <v xml:space="preserve"> ()</v>
      </c>
      <c r="D142" s="25" t="str">
        <f>'様式Ⅱ(男子)'!E434</f>
        <v/>
      </c>
      <c r="E142" s="25">
        <v>1</v>
      </c>
      <c r="F142" s="25">
        <f>基本情報登録!$D$8</f>
        <v>0</v>
      </c>
      <c r="G142" s="25" t="str">
        <f>基本情報登録!$D$10</f>
        <v/>
      </c>
      <c r="H142" s="25" t="e">
        <f>'様式Ⅱ(男子)'!G434</f>
        <v>#N/A</v>
      </c>
      <c r="I142" s="25">
        <f>'様式Ⅱ(男子)'!C434</f>
        <v>0</v>
      </c>
      <c r="J142" s="25">
        <f>'様式Ⅱ(男子)'!J434</f>
        <v>0</v>
      </c>
      <c r="K142" s="25" t="str">
        <f>'様式Ⅱ(男子)'!N434</f>
        <v/>
      </c>
      <c r="L142" s="25">
        <f>'様式Ⅱ(男子)'!J435</f>
        <v>0</v>
      </c>
      <c r="M142" s="25" t="str">
        <f>'様式Ⅱ(男子)'!N435</f>
        <v/>
      </c>
      <c r="N142" s="25">
        <f>'様式Ⅱ(男子)'!J436</f>
        <v>0</v>
      </c>
      <c r="O142" s="25" t="str">
        <f>'様式Ⅱ(男子)'!N436</f>
        <v/>
      </c>
    </row>
    <row r="143" spans="1:15">
      <c r="A143" s="21">
        <v>142</v>
      </c>
      <c r="B143" s="25" t="str">
        <f>'様式Ⅱ(男子)'!H437</f>
        <v/>
      </c>
      <c r="C143" s="25" t="str">
        <f>CONCATENATE('様式Ⅱ(男子)'!D437," (",'様式Ⅱ(男子)'!F437,")")</f>
        <v xml:space="preserve"> ()</v>
      </c>
      <c r="D143" s="25" t="str">
        <f>'様式Ⅱ(男子)'!E437</f>
        <v/>
      </c>
      <c r="E143" s="25">
        <v>1</v>
      </c>
      <c r="F143" s="25">
        <f>基本情報登録!$D$8</f>
        <v>0</v>
      </c>
      <c r="G143" s="25" t="str">
        <f>基本情報登録!$D$10</f>
        <v/>
      </c>
      <c r="H143" s="25" t="e">
        <f>'様式Ⅱ(男子)'!G437</f>
        <v>#N/A</v>
      </c>
      <c r="I143" s="25">
        <f>'様式Ⅱ(男子)'!C437</f>
        <v>0</v>
      </c>
      <c r="J143" s="25">
        <f>'様式Ⅱ(男子)'!J437</f>
        <v>0</v>
      </c>
      <c r="K143" s="25" t="str">
        <f>'様式Ⅱ(男子)'!N437</f>
        <v/>
      </c>
      <c r="L143" s="25">
        <f>'様式Ⅱ(男子)'!J438</f>
        <v>0</v>
      </c>
      <c r="M143" s="25" t="str">
        <f>'様式Ⅱ(男子)'!N438</f>
        <v/>
      </c>
      <c r="N143" s="25">
        <f>'様式Ⅱ(男子)'!J439</f>
        <v>0</v>
      </c>
      <c r="O143" s="25" t="str">
        <f>'様式Ⅱ(男子)'!N439</f>
        <v/>
      </c>
    </row>
    <row r="144" spans="1:15">
      <c r="A144" s="21">
        <v>143</v>
      </c>
      <c r="B144" s="25" t="str">
        <f>'様式Ⅱ(男子)'!H440</f>
        <v/>
      </c>
      <c r="C144" s="25" t="str">
        <f>CONCATENATE('様式Ⅱ(男子)'!D440," (",'様式Ⅱ(男子)'!F440,")")</f>
        <v xml:space="preserve"> ()</v>
      </c>
      <c r="D144" s="25" t="str">
        <f>'様式Ⅱ(男子)'!E440</f>
        <v/>
      </c>
      <c r="E144" s="25">
        <v>1</v>
      </c>
      <c r="F144" s="25">
        <f>基本情報登録!$D$8</f>
        <v>0</v>
      </c>
      <c r="G144" s="25" t="str">
        <f>基本情報登録!$D$10</f>
        <v/>
      </c>
      <c r="H144" s="25" t="e">
        <f>'様式Ⅱ(男子)'!G440</f>
        <v>#N/A</v>
      </c>
      <c r="I144" s="25">
        <f>'様式Ⅱ(男子)'!C440</f>
        <v>0</v>
      </c>
      <c r="J144" s="25">
        <f>'様式Ⅱ(男子)'!J440</f>
        <v>0</v>
      </c>
      <c r="K144" s="25" t="str">
        <f>'様式Ⅱ(男子)'!N440</f>
        <v/>
      </c>
      <c r="L144" s="25">
        <f>'様式Ⅱ(男子)'!J441</f>
        <v>0</v>
      </c>
      <c r="M144" s="25" t="str">
        <f>'様式Ⅱ(男子)'!N441</f>
        <v/>
      </c>
      <c r="N144" s="25">
        <f>'様式Ⅱ(男子)'!J442</f>
        <v>0</v>
      </c>
      <c r="O144" s="25" t="str">
        <f>'様式Ⅱ(男子)'!N442</f>
        <v/>
      </c>
    </row>
    <row r="145" spans="1:15">
      <c r="A145" s="21">
        <v>144</v>
      </c>
      <c r="B145" s="25" t="str">
        <f>'様式Ⅱ(男子)'!H443</f>
        <v/>
      </c>
      <c r="C145" s="25" t="str">
        <f>CONCATENATE('様式Ⅱ(男子)'!D443," (",'様式Ⅱ(男子)'!F443,")")</f>
        <v xml:space="preserve"> ()</v>
      </c>
      <c r="D145" s="25" t="str">
        <f>'様式Ⅱ(男子)'!E443</f>
        <v/>
      </c>
      <c r="E145" s="25">
        <v>1</v>
      </c>
      <c r="F145" s="25">
        <f>基本情報登録!$D$8</f>
        <v>0</v>
      </c>
      <c r="G145" s="25" t="str">
        <f>基本情報登録!$D$10</f>
        <v/>
      </c>
      <c r="H145" s="25" t="e">
        <f>'様式Ⅱ(男子)'!G443</f>
        <v>#N/A</v>
      </c>
      <c r="I145" s="25">
        <f>'様式Ⅱ(男子)'!C443</f>
        <v>0</v>
      </c>
      <c r="J145" s="25">
        <f>'様式Ⅱ(男子)'!J443</f>
        <v>0</v>
      </c>
      <c r="K145" s="25" t="str">
        <f>'様式Ⅱ(男子)'!N443</f>
        <v/>
      </c>
      <c r="L145" s="25">
        <f>'様式Ⅱ(男子)'!J444</f>
        <v>0</v>
      </c>
      <c r="M145" s="25" t="str">
        <f>'様式Ⅱ(男子)'!N444</f>
        <v/>
      </c>
      <c r="N145" s="25">
        <f>'様式Ⅱ(男子)'!J445</f>
        <v>0</v>
      </c>
      <c r="O145" s="25" t="str">
        <f>'様式Ⅱ(男子)'!N445</f>
        <v/>
      </c>
    </row>
    <row r="146" spans="1:15">
      <c r="A146" s="21">
        <v>145</v>
      </c>
      <c r="B146" s="25" t="str">
        <f>'様式Ⅱ(男子)'!H446</f>
        <v/>
      </c>
      <c r="C146" s="25" t="str">
        <f>CONCATENATE('様式Ⅱ(男子)'!D446," (",'様式Ⅱ(男子)'!F446,")")</f>
        <v xml:space="preserve"> ()</v>
      </c>
      <c r="D146" s="25" t="str">
        <f>'様式Ⅱ(男子)'!E446</f>
        <v/>
      </c>
      <c r="E146" s="25">
        <v>1</v>
      </c>
      <c r="F146" s="25">
        <f>基本情報登録!$D$8</f>
        <v>0</v>
      </c>
      <c r="G146" s="25" t="str">
        <f>基本情報登録!$D$10</f>
        <v/>
      </c>
      <c r="H146" s="25" t="e">
        <f>'様式Ⅱ(男子)'!G446</f>
        <v>#N/A</v>
      </c>
      <c r="I146" s="25">
        <f>'様式Ⅱ(男子)'!C446</f>
        <v>0</v>
      </c>
      <c r="J146" s="25">
        <f>'様式Ⅱ(男子)'!J446</f>
        <v>0</v>
      </c>
      <c r="K146" s="25" t="str">
        <f>'様式Ⅱ(男子)'!N446</f>
        <v/>
      </c>
      <c r="L146" s="25">
        <f>'様式Ⅱ(男子)'!J447</f>
        <v>0</v>
      </c>
      <c r="M146" s="25" t="str">
        <f>'様式Ⅱ(男子)'!N447</f>
        <v/>
      </c>
      <c r="N146" s="25">
        <f>'様式Ⅱ(男子)'!J448</f>
        <v>0</v>
      </c>
      <c r="O146" s="25" t="str">
        <f>'様式Ⅱ(男子)'!N448</f>
        <v/>
      </c>
    </row>
    <row r="147" spans="1:15">
      <c r="A147" s="21">
        <v>146</v>
      </c>
      <c r="B147" s="25" t="str">
        <f>'様式Ⅱ(男子)'!H449</f>
        <v/>
      </c>
      <c r="C147" s="25" t="str">
        <f>CONCATENATE('様式Ⅱ(男子)'!D449," (",'様式Ⅱ(男子)'!F449,")")</f>
        <v xml:space="preserve"> ()</v>
      </c>
      <c r="D147" s="25" t="str">
        <f>'様式Ⅱ(男子)'!E449</f>
        <v/>
      </c>
      <c r="E147" s="25">
        <v>1</v>
      </c>
      <c r="F147" s="25">
        <f>基本情報登録!$D$8</f>
        <v>0</v>
      </c>
      <c r="G147" s="25" t="str">
        <f>基本情報登録!$D$10</f>
        <v/>
      </c>
      <c r="H147" s="25" t="e">
        <f>'様式Ⅱ(男子)'!G449</f>
        <v>#N/A</v>
      </c>
      <c r="I147" s="25">
        <f>'様式Ⅱ(男子)'!C449</f>
        <v>0</v>
      </c>
      <c r="J147" s="25">
        <f>'様式Ⅱ(男子)'!J449</f>
        <v>0</v>
      </c>
      <c r="K147" s="25" t="str">
        <f>'様式Ⅱ(男子)'!N449</f>
        <v/>
      </c>
      <c r="L147" s="25">
        <f>'様式Ⅱ(男子)'!J450</f>
        <v>0</v>
      </c>
      <c r="M147" s="25" t="str">
        <f>'様式Ⅱ(男子)'!N450</f>
        <v/>
      </c>
      <c r="N147" s="25">
        <f>'様式Ⅱ(男子)'!J451</f>
        <v>0</v>
      </c>
      <c r="O147" s="25" t="str">
        <f>'様式Ⅱ(男子)'!N451</f>
        <v/>
      </c>
    </row>
    <row r="148" spans="1:15">
      <c r="A148" s="21">
        <v>147</v>
      </c>
      <c r="B148" s="25" t="str">
        <f>'様式Ⅱ(男子)'!H452</f>
        <v/>
      </c>
      <c r="C148" s="25" t="str">
        <f>CONCATENATE('様式Ⅱ(男子)'!D452," (",'様式Ⅱ(男子)'!F452,")")</f>
        <v xml:space="preserve"> ()</v>
      </c>
      <c r="D148" s="25" t="str">
        <f>'様式Ⅱ(男子)'!E452</f>
        <v/>
      </c>
      <c r="E148" s="25">
        <v>1</v>
      </c>
      <c r="F148" s="25">
        <f>基本情報登録!$D$8</f>
        <v>0</v>
      </c>
      <c r="G148" s="25" t="str">
        <f>基本情報登録!$D$10</f>
        <v/>
      </c>
      <c r="H148" s="25" t="e">
        <f>'様式Ⅱ(男子)'!G452</f>
        <v>#N/A</v>
      </c>
      <c r="I148" s="25">
        <f>'様式Ⅱ(男子)'!C452</f>
        <v>0</v>
      </c>
      <c r="J148" s="25">
        <f>'様式Ⅱ(男子)'!J452</f>
        <v>0</v>
      </c>
      <c r="K148" s="25" t="str">
        <f>'様式Ⅱ(男子)'!N452</f>
        <v/>
      </c>
      <c r="L148" s="25">
        <f>'様式Ⅱ(男子)'!J453</f>
        <v>0</v>
      </c>
      <c r="M148" s="25" t="str">
        <f>'様式Ⅱ(男子)'!N453</f>
        <v/>
      </c>
      <c r="N148" s="25">
        <f>'様式Ⅱ(男子)'!J454</f>
        <v>0</v>
      </c>
      <c r="O148" s="25" t="str">
        <f>'様式Ⅱ(男子)'!N454</f>
        <v/>
      </c>
    </row>
    <row r="149" spans="1:15">
      <c r="A149" s="21">
        <v>148</v>
      </c>
      <c r="B149" s="25" t="str">
        <f>'様式Ⅱ(男子)'!H455</f>
        <v/>
      </c>
      <c r="C149" s="25" t="str">
        <f>CONCATENATE('様式Ⅱ(男子)'!D455," (",'様式Ⅱ(男子)'!F455,")")</f>
        <v xml:space="preserve"> ()</v>
      </c>
      <c r="D149" s="25" t="str">
        <f>'様式Ⅱ(男子)'!E455</f>
        <v/>
      </c>
      <c r="E149" s="25">
        <v>1</v>
      </c>
      <c r="F149" s="25">
        <f>基本情報登録!$D$8</f>
        <v>0</v>
      </c>
      <c r="G149" s="25" t="str">
        <f>基本情報登録!$D$10</f>
        <v/>
      </c>
      <c r="H149" s="25" t="e">
        <f>'様式Ⅱ(男子)'!G455</f>
        <v>#N/A</v>
      </c>
      <c r="I149" s="25">
        <f>'様式Ⅱ(男子)'!C455</f>
        <v>0</v>
      </c>
      <c r="J149" s="25">
        <f>'様式Ⅱ(男子)'!J455</f>
        <v>0</v>
      </c>
      <c r="K149" s="25" t="str">
        <f>'様式Ⅱ(男子)'!N455</f>
        <v/>
      </c>
      <c r="L149" s="25">
        <f>'様式Ⅱ(男子)'!J456</f>
        <v>0</v>
      </c>
      <c r="M149" s="25" t="str">
        <f>'様式Ⅱ(男子)'!N456</f>
        <v/>
      </c>
      <c r="N149" s="25">
        <f>'様式Ⅱ(男子)'!J457</f>
        <v>0</v>
      </c>
      <c r="O149" s="25" t="str">
        <f>'様式Ⅱ(男子)'!N457</f>
        <v/>
      </c>
    </row>
    <row r="150" spans="1:15">
      <c r="A150" s="21">
        <v>149</v>
      </c>
      <c r="B150" s="25" t="str">
        <f>'様式Ⅱ(男子)'!H458</f>
        <v/>
      </c>
      <c r="C150" s="25" t="str">
        <f>CONCATENATE('様式Ⅱ(男子)'!D458," (",'様式Ⅱ(男子)'!F458,")")</f>
        <v xml:space="preserve"> ()</v>
      </c>
      <c r="D150" s="25" t="str">
        <f>'様式Ⅱ(男子)'!E458</f>
        <v/>
      </c>
      <c r="E150" s="25">
        <v>1</v>
      </c>
      <c r="F150" s="25">
        <f>基本情報登録!$D$8</f>
        <v>0</v>
      </c>
      <c r="G150" s="25" t="str">
        <f>基本情報登録!$D$10</f>
        <v/>
      </c>
      <c r="H150" s="25" t="e">
        <f>'様式Ⅱ(男子)'!G458</f>
        <v>#N/A</v>
      </c>
      <c r="I150" s="25">
        <f>'様式Ⅱ(男子)'!C458</f>
        <v>0</v>
      </c>
      <c r="J150" s="25">
        <f>'様式Ⅱ(男子)'!J458</f>
        <v>0</v>
      </c>
      <c r="K150" s="25" t="str">
        <f>'様式Ⅱ(男子)'!N458</f>
        <v/>
      </c>
      <c r="L150" s="25">
        <f>'様式Ⅱ(男子)'!J459</f>
        <v>0</v>
      </c>
      <c r="M150" s="25" t="str">
        <f>'様式Ⅱ(男子)'!N459</f>
        <v/>
      </c>
      <c r="N150" s="25">
        <f>'様式Ⅱ(男子)'!J460</f>
        <v>0</v>
      </c>
      <c r="O150" s="25" t="str">
        <f>'様式Ⅱ(男子)'!N460</f>
        <v/>
      </c>
    </row>
    <row r="151" spans="1:15">
      <c r="A151" s="21">
        <v>150</v>
      </c>
      <c r="B151" s="25" t="str">
        <f>'様式Ⅱ(男子)'!H461</f>
        <v/>
      </c>
      <c r="C151" s="25" t="str">
        <f>CONCATENATE('様式Ⅱ(男子)'!D461," (",'様式Ⅱ(男子)'!F461,")")</f>
        <v xml:space="preserve"> ()</v>
      </c>
      <c r="D151" s="25" t="str">
        <f>'様式Ⅱ(男子)'!E461</f>
        <v/>
      </c>
      <c r="E151" s="25">
        <v>1</v>
      </c>
      <c r="F151" s="25">
        <f>基本情報登録!$D$8</f>
        <v>0</v>
      </c>
      <c r="G151" s="25" t="str">
        <f>基本情報登録!$D$10</f>
        <v/>
      </c>
      <c r="H151" s="25" t="e">
        <f>'様式Ⅱ(男子)'!G461</f>
        <v>#N/A</v>
      </c>
      <c r="I151" s="25">
        <f>'様式Ⅱ(男子)'!C461</f>
        <v>0</v>
      </c>
      <c r="J151" s="25">
        <f>'様式Ⅱ(男子)'!J461</f>
        <v>0</v>
      </c>
      <c r="K151" s="25" t="str">
        <f>'様式Ⅱ(男子)'!N461</f>
        <v/>
      </c>
      <c r="L151" s="25">
        <f>'様式Ⅱ(男子)'!J462</f>
        <v>0</v>
      </c>
      <c r="M151" s="25" t="str">
        <f>'様式Ⅱ(男子)'!N462</f>
        <v/>
      </c>
      <c r="N151" s="25">
        <f>'様式Ⅱ(男子)'!J463</f>
        <v>0</v>
      </c>
      <c r="O151" s="25" t="str">
        <f>'様式Ⅱ(男子)'!N463</f>
        <v/>
      </c>
    </row>
    <row r="157" spans="1:15">
      <c r="N157" s="25">
        <f>'様式Ⅱ(男子)'!J465</f>
        <v>0</v>
      </c>
    </row>
  </sheetData>
  <phoneticPr fontId="1"/>
  <pageMargins left="0.7" right="0.7" top="0.75" bottom="0.75"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S157"/>
  <sheetViews>
    <sheetView zoomScale="93" zoomScaleNormal="93" workbookViewId="0">
      <selection activeCell="O1" sqref="O1"/>
    </sheetView>
  </sheetViews>
  <sheetFormatPr defaultRowHeight="13.5"/>
  <cols>
    <col min="1" max="1" width="7.375" style="21" bestFit="1" customWidth="1"/>
    <col min="2" max="2" width="10.5" style="25" bestFit="1" customWidth="1"/>
    <col min="3" max="3" width="16.125" style="25" bestFit="1" customWidth="1"/>
    <col min="4" max="4" width="10.5" style="25" bestFit="1" customWidth="1"/>
    <col min="5" max="5" width="3.5" style="25" bestFit="1" customWidth="1"/>
    <col min="6" max="6" width="13.875" style="25" bestFit="1" customWidth="1"/>
    <col min="7" max="7" width="7.5" style="25" bestFit="1" customWidth="1"/>
    <col min="8" max="9" width="5.5" style="25" bestFit="1" customWidth="1"/>
    <col min="10" max="10" width="9" style="25"/>
    <col min="11" max="11" width="15" style="25" bestFit="1" customWidth="1"/>
    <col min="12" max="12" width="9" style="25"/>
    <col min="13" max="13" width="15" style="25" bestFit="1" customWidth="1"/>
    <col min="14" max="14" width="9" style="25"/>
    <col min="15" max="15" width="15" style="25" bestFit="1" customWidth="1"/>
    <col min="16" max="16" width="15.125" customWidth="1"/>
  </cols>
  <sheetData>
    <row r="1" spans="1:18">
      <c r="A1" s="21" t="s">
        <v>1316</v>
      </c>
      <c r="B1" s="121" t="s">
        <v>42</v>
      </c>
      <c r="C1" s="121" t="s">
        <v>1005</v>
      </c>
      <c r="D1" s="121" t="s">
        <v>1006</v>
      </c>
      <c r="E1" s="121" t="s">
        <v>1007</v>
      </c>
      <c r="F1" s="121" t="s">
        <v>1008</v>
      </c>
      <c r="G1" s="121" t="s">
        <v>1009</v>
      </c>
      <c r="H1" s="121" t="s">
        <v>4</v>
      </c>
      <c r="I1" s="121" t="s">
        <v>1010</v>
      </c>
      <c r="J1" s="121" t="s">
        <v>1011</v>
      </c>
      <c r="K1" s="121" t="s">
        <v>1012</v>
      </c>
      <c r="L1" s="121" t="s">
        <v>1013</v>
      </c>
      <c r="M1" s="121" t="s">
        <v>1014</v>
      </c>
      <c r="N1" s="121" t="s">
        <v>1015</v>
      </c>
      <c r="O1" s="149" t="s">
        <v>6542</v>
      </c>
      <c r="P1" s="27"/>
      <c r="Q1" s="27"/>
    </row>
    <row r="2" spans="1:18">
      <c r="A2" s="21">
        <v>1</v>
      </c>
      <c r="B2" s="25" t="str">
        <f>'様式Ⅱ(女子)'!H14</f>
        <v/>
      </c>
      <c r="C2" s="25" t="str">
        <f>CONCATENATE('様式Ⅱ(女子)'!D14," (",'様式Ⅱ(女子)'!F14,")")</f>
        <v xml:space="preserve"> ()</v>
      </c>
      <c r="D2" s="25" t="str">
        <f>'様式Ⅱ(女子)'!E14</f>
        <v/>
      </c>
      <c r="E2" s="25">
        <v>1</v>
      </c>
      <c r="F2" s="25">
        <f>基本情報登録!$D$8</f>
        <v>0</v>
      </c>
      <c r="G2" s="25" t="str">
        <f>基本情報登録!$D$10</f>
        <v/>
      </c>
      <c r="H2" s="25" t="e">
        <f>'様式Ⅱ(女子)'!G14</f>
        <v>#N/A</v>
      </c>
      <c r="I2" s="25">
        <f>'様式Ⅱ(女子)'!C14</f>
        <v>0</v>
      </c>
      <c r="J2" s="25">
        <f>'様式Ⅱ(女子)'!J14</f>
        <v>0</v>
      </c>
      <c r="K2" s="25" t="str">
        <f>'様式Ⅱ(女子)'!N14</f>
        <v/>
      </c>
      <c r="L2" s="25">
        <f>'様式Ⅱ(女子)'!J15</f>
        <v>0</v>
      </c>
      <c r="M2" s="25" t="str">
        <f>'様式Ⅱ(女子)'!N15</f>
        <v/>
      </c>
      <c r="N2" s="25">
        <f>'様式Ⅱ(女子)'!J16</f>
        <v>0</v>
      </c>
      <c r="O2" s="25" t="str">
        <f>'様式Ⅱ(女子)'!N16</f>
        <v/>
      </c>
      <c r="P2" s="25" t="str">
        <f>CONCATENATE('様式Ⅱ(女子)'!D14)</f>
        <v/>
      </c>
      <c r="Q2" s="25" t="str">
        <f>CONCATENATE('様式Ⅱ(女子)'!F14,"")</f>
        <v/>
      </c>
      <c r="R2" s="25" t="str">
        <f>CONCATENATE('様式Ⅱ(女子)'!F15)</f>
        <v/>
      </c>
    </row>
    <row r="3" spans="1:18">
      <c r="A3" s="21">
        <v>2</v>
      </c>
      <c r="B3" s="25" t="str">
        <f>'様式Ⅱ(女子)'!H17</f>
        <v/>
      </c>
      <c r="C3" s="25" t="str">
        <f>CONCATENATE('様式Ⅱ(女子)'!D17," (",'様式Ⅱ(女子)'!F17,")")</f>
        <v xml:space="preserve"> ()</v>
      </c>
      <c r="D3" s="25" t="str">
        <f>'様式Ⅱ(女子)'!E17</f>
        <v/>
      </c>
      <c r="E3" s="25">
        <v>1</v>
      </c>
      <c r="F3" s="25">
        <f>基本情報登録!$D$8</f>
        <v>0</v>
      </c>
      <c r="G3" s="25" t="str">
        <f>基本情報登録!$D$10</f>
        <v/>
      </c>
      <c r="H3" s="25" t="e">
        <f>'様式Ⅱ(女子)'!G17</f>
        <v>#N/A</v>
      </c>
      <c r="I3" s="25">
        <f>'様式Ⅱ(女子)'!C17</f>
        <v>0</v>
      </c>
      <c r="J3" s="25">
        <f>'様式Ⅱ(女子)'!J17</f>
        <v>0</v>
      </c>
      <c r="K3" s="25" t="str">
        <f>'様式Ⅱ(女子)'!N17</f>
        <v/>
      </c>
      <c r="L3" s="25">
        <f>'様式Ⅱ(女子)'!J18</f>
        <v>0</v>
      </c>
      <c r="M3" s="25" t="str">
        <f>'様式Ⅱ(女子)'!N18</f>
        <v/>
      </c>
      <c r="N3" s="25">
        <f>'様式Ⅱ(女子)'!J19</f>
        <v>0</v>
      </c>
      <c r="O3" s="25" t="str">
        <f>'様式Ⅱ(女子)'!N19</f>
        <v/>
      </c>
      <c r="P3" s="25" t="str">
        <f>CONCATENATE('様式Ⅱ(女子)'!D17)</f>
        <v/>
      </c>
      <c r="Q3" s="25" t="str">
        <f>CONCATENATE('様式Ⅱ(女子)'!F17,"")</f>
        <v/>
      </c>
      <c r="R3" s="25" t="str">
        <f>CONCATENATE('様式Ⅱ(女子)'!F18)</f>
        <v/>
      </c>
    </row>
    <row r="4" spans="1:18">
      <c r="A4" s="21">
        <v>3</v>
      </c>
      <c r="B4" s="25" t="str">
        <f>'様式Ⅱ(女子)'!H20</f>
        <v/>
      </c>
      <c r="C4" s="25" t="str">
        <f>CONCATENATE('様式Ⅱ(女子)'!D20," (",'様式Ⅱ(女子)'!F20,")")</f>
        <v xml:space="preserve"> ()</v>
      </c>
      <c r="D4" s="25" t="str">
        <f>'様式Ⅱ(女子)'!E20</f>
        <v/>
      </c>
      <c r="E4" s="25">
        <v>1</v>
      </c>
      <c r="F4" s="25">
        <f>基本情報登録!$D$8</f>
        <v>0</v>
      </c>
      <c r="G4" s="25" t="str">
        <f>基本情報登録!$D$10</f>
        <v/>
      </c>
      <c r="H4" s="25" t="e">
        <f>'様式Ⅱ(女子)'!G20</f>
        <v>#N/A</v>
      </c>
      <c r="I4" s="25">
        <f>'様式Ⅱ(女子)'!C20</f>
        <v>0</v>
      </c>
      <c r="J4" s="25">
        <f>'様式Ⅱ(女子)'!J20</f>
        <v>0</v>
      </c>
      <c r="K4" s="25" t="str">
        <f>'様式Ⅱ(女子)'!N20</f>
        <v/>
      </c>
      <c r="L4" s="25">
        <f>'様式Ⅱ(女子)'!J21</f>
        <v>0</v>
      </c>
      <c r="M4" s="25" t="str">
        <f>'様式Ⅱ(女子)'!N21</f>
        <v/>
      </c>
      <c r="N4" s="25">
        <f>'様式Ⅱ(女子)'!J22</f>
        <v>0</v>
      </c>
      <c r="O4" s="25" t="str">
        <f>'様式Ⅱ(女子)'!N22</f>
        <v/>
      </c>
      <c r="P4" s="25" t="str">
        <f>CONCATENATE('様式Ⅱ(女子)'!D20)</f>
        <v/>
      </c>
      <c r="Q4" s="25" t="str">
        <f>CONCATENATE('様式Ⅱ(女子)'!F20,"")</f>
        <v/>
      </c>
      <c r="R4" s="25" t="str">
        <f>CONCATENATE('様式Ⅱ(女子)'!F21)</f>
        <v/>
      </c>
    </row>
    <row r="5" spans="1:18">
      <c r="A5" s="21">
        <v>4</v>
      </c>
      <c r="B5" s="25" t="str">
        <f>'様式Ⅱ(女子)'!H23</f>
        <v/>
      </c>
      <c r="C5" s="25" t="str">
        <f>CONCATENATE('様式Ⅱ(女子)'!D23," (",'様式Ⅱ(女子)'!F23,")")</f>
        <v xml:space="preserve"> ()</v>
      </c>
      <c r="D5" s="25" t="str">
        <f>'様式Ⅱ(女子)'!E23</f>
        <v/>
      </c>
      <c r="E5" s="25">
        <v>1</v>
      </c>
      <c r="F5" s="25">
        <f>基本情報登録!$D$8</f>
        <v>0</v>
      </c>
      <c r="G5" s="25" t="str">
        <f>基本情報登録!$D$10</f>
        <v/>
      </c>
      <c r="H5" s="25" t="e">
        <f>'様式Ⅱ(女子)'!G23</f>
        <v>#N/A</v>
      </c>
      <c r="I5" s="25">
        <f>'様式Ⅱ(女子)'!C23</f>
        <v>0</v>
      </c>
      <c r="J5" s="25">
        <f>'様式Ⅱ(女子)'!J23</f>
        <v>0</v>
      </c>
      <c r="K5" s="25" t="str">
        <f>'様式Ⅱ(女子)'!N23</f>
        <v/>
      </c>
      <c r="L5" s="25">
        <f>'様式Ⅱ(女子)'!J24</f>
        <v>0</v>
      </c>
      <c r="M5" s="25" t="str">
        <f>'様式Ⅱ(女子)'!N24</f>
        <v/>
      </c>
      <c r="N5" s="25">
        <f>'様式Ⅱ(女子)'!J25</f>
        <v>0</v>
      </c>
      <c r="O5" s="25" t="str">
        <f>'様式Ⅱ(女子)'!N25</f>
        <v/>
      </c>
      <c r="P5" s="25" t="str">
        <f>CONCATENATE('様式Ⅱ(女子)'!D23)</f>
        <v/>
      </c>
      <c r="Q5" s="25" t="str">
        <f>CONCATENATE('様式Ⅱ(女子)'!F23,"")</f>
        <v/>
      </c>
      <c r="R5" s="25" t="str">
        <f>CONCATENATE('様式Ⅱ(女子)'!F24)</f>
        <v/>
      </c>
    </row>
    <row r="6" spans="1:18">
      <c r="A6" s="21">
        <v>5</v>
      </c>
      <c r="B6" s="25" t="str">
        <f>'様式Ⅱ(女子)'!H26</f>
        <v/>
      </c>
      <c r="C6" s="25" t="str">
        <f>CONCATENATE('様式Ⅱ(女子)'!D26," (",'様式Ⅱ(女子)'!F26,")")</f>
        <v xml:space="preserve"> ()</v>
      </c>
      <c r="D6" s="25" t="str">
        <f>'様式Ⅱ(女子)'!E26</f>
        <v/>
      </c>
      <c r="E6" s="25">
        <v>1</v>
      </c>
      <c r="F6" s="25">
        <f>基本情報登録!$D$8</f>
        <v>0</v>
      </c>
      <c r="G6" s="25" t="str">
        <f>基本情報登録!$D$10</f>
        <v/>
      </c>
      <c r="H6" s="25" t="e">
        <f>'様式Ⅱ(女子)'!G26</f>
        <v>#N/A</v>
      </c>
      <c r="I6" s="25">
        <f>'様式Ⅱ(女子)'!C26</f>
        <v>0</v>
      </c>
      <c r="J6" s="25">
        <f>'様式Ⅱ(女子)'!J26</f>
        <v>0</v>
      </c>
      <c r="K6" s="25" t="str">
        <f>'様式Ⅱ(女子)'!N26</f>
        <v/>
      </c>
      <c r="L6" s="25">
        <f>'様式Ⅱ(女子)'!J27</f>
        <v>0</v>
      </c>
      <c r="M6" s="25" t="str">
        <f>'様式Ⅱ(女子)'!N27</f>
        <v/>
      </c>
      <c r="N6" s="25">
        <f>'様式Ⅱ(女子)'!J28</f>
        <v>0</v>
      </c>
      <c r="O6" s="25" t="str">
        <f>'様式Ⅱ(女子)'!N28</f>
        <v/>
      </c>
      <c r="P6" s="25" t="str">
        <f>CONCATENATE('様式Ⅱ(女子)'!D26)</f>
        <v/>
      </c>
      <c r="Q6" s="25" t="str">
        <f>CONCATENATE('様式Ⅱ(女子)'!F26,"")</f>
        <v/>
      </c>
      <c r="R6" s="25" t="str">
        <f>CONCATENATE('様式Ⅱ(女子)'!F27)</f>
        <v/>
      </c>
    </row>
    <row r="7" spans="1:18">
      <c r="A7" s="21">
        <v>6</v>
      </c>
      <c r="B7" s="25" t="str">
        <f>'様式Ⅱ(女子)'!H29</f>
        <v/>
      </c>
      <c r="C7" s="25" t="str">
        <f>CONCATENATE('様式Ⅱ(女子)'!D29," (",'様式Ⅱ(女子)'!F29,")")</f>
        <v xml:space="preserve"> ()</v>
      </c>
      <c r="D7" s="25" t="str">
        <f>'様式Ⅱ(女子)'!E29</f>
        <v/>
      </c>
      <c r="E7" s="25">
        <v>1</v>
      </c>
      <c r="F7" s="25">
        <f>基本情報登録!$D$8</f>
        <v>0</v>
      </c>
      <c r="G7" s="25" t="str">
        <f>基本情報登録!$D$10</f>
        <v/>
      </c>
      <c r="H7" s="25" t="e">
        <f>'様式Ⅱ(女子)'!G29</f>
        <v>#N/A</v>
      </c>
      <c r="I7" s="25">
        <f>'様式Ⅱ(女子)'!C29</f>
        <v>0</v>
      </c>
      <c r="J7" s="25">
        <f>'様式Ⅱ(女子)'!J29</f>
        <v>0</v>
      </c>
      <c r="K7" s="25" t="str">
        <f>'様式Ⅱ(女子)'!N29</f>
        <v/>
      </c>
      <c r="L7" s="25">
        <f>'様式Ⅱ(女子)'!J30</f>
        <v>0</v>
      </c>
      <c r="M7" s="25" t="str">
        <f>'様式Ⅱ(女子)'!N30</f>
        <v/>
      </c>
      <c r="N7" s="25">
        <f>'様式Ⅱ(女子)'!J31</f>
        <v>0</v>
      </c>
      <c r="O7" s="25" t="str">
        <f>'様式Ⅱ(女子)'!N31</f>
        <v/>
      </c>
      <c r="P7" s="25" t="str">
        <f>CONCATENATE('様式Ⅱ(女子)'!D29)</f>
        <v/>
      </c>
      <c r="Q7" s="25" t="str">
        <f>CONCATENATE('様式Ⅱ(女子)'!F29,"")</f>
        <v/>
      </c>
      <c r="R7" s="25" t="str">
        <f>CONCATENATE('様式Ⅱ(女子)'!F30)</f>
        <v/>
      </c>
    </row>
    <row r="8" spans="1:18">
      <c r="A8" s="21">
        <v>7</v>
      </c>
      <c r="B8" s="25" t="str">
        <f>'様式Ⅱ(女子)'!H32</f>
        <v/>
      </c>
      <c r="C8" s="25" t="str">
        <f>CONCATENATE('様式Ⅱ(女子)'!D32," (",'様式Ⅱ(女子)'!F32,")")</f>
        <v xml:space="preserve"> ()</v>
      </c>
      <c r="D8" s="25" t="str">
        <f>'様式Ⅱ(女子)'!E32</f>
        <v/>
      </c>
      <c r="E8" s="25">
        <v>1</v>
      </c>
      <c r="F8" s="25">
        <f>基本情報登録!$D$8</f>
        <v>0</v>
      </c>
      <c r="G8" s="25" t="str">
        <f>基本情報登録!$D$10</f>
        <v/>
      </c>
      <c r="H8" s="25" t="e">
        <f>'様式Ⅱ(女子)'!G32</f>
        <v>#N/A</v>
      </c>
      <c r="I8" s="25">
        <f>'様式Ⅱ(女子)'!C32</f>
        <v>0</v>
      </c>
      <c r="J8" s="25">
        <f>'様式Ⅱ(女子)'!J32</f>
        <v>0</v>
      </c>
      <c r="K8" s="25" t="str">
        <f>'様式Ⅱ(女子)'!N32</f>
        <v/>
      </c>
      <c r="L8" s="25">
        <f>'様式Ⅱ(女子)'!J33</f>
        <v>0</v>
      </c>
      <c r="M8" s="25" t="str">
        <f>'様式Ⅱ(女子)'!N33</f>
        <v/>
      </c>
      <c r="N8" s="25">
        <f>'様式Ⅱ(女子)'!J34</f>
        <v>0</v>
      </c>
      <c r="O8" s="25" t="str">
        <f>'様式Ⅱ(女子)'!N34</f>
        <v/>
      </c>
      <c r="P8" s="25" t="str">
        <f>CONCATENATE('様式Ⅱ(女子)'!D32)</f>
        <v/>
      </c>
      <c r="Q8" s="25" t="str">
        <f>CONCATENATE('様式Ⅱ(女子)'!F32,"")</f>
        <v/>
      </c>
      <c r="R8" s="25" t="str">
        <f>CONCATENATE('様式Ⅱ(女子)'!F33)</f>
        <v/>
      </c>
    </row>
    <row r="9" spans="1:18">
      <c r="A9" s="21">
        <v>8</v>
      </c>
      <c r="B9" s="25" t="str">
        <f>'様式Ⅱ(女子)'!H35</f>
        <v/>
      </c>
      <c r="C9" s="25" t="str">
        <f>CONCATENATE('様式Ⅱ(女子)'!D35," (",'様式Ⅱ(女子)'!F35,")")</f>
        <v xml:space="preserve"> ()</v>
      </c>
      <c r="D9" s="25" t="str">
        <f>'様式Ⅱ(女子)'!E35</f>
        <v/>
      </c>
      <c r="E9" s="25">
        <v>1</v>
      </c>
      <c r="F9" s="25">
        <f>基本情報登録!$D$8</f>
        <v>0</v>
      </c>
      <c r="G9" s="25" t="str">
        <f>基本情報登録!$D$10</f>
        <v/>
      </c>
      <c r="H9" s="25" t="e">
        <f>'様式Ⅱ(女子)'!G35</f>
        <v>#N/A</v>
      </c>
      <c r="I9" s="25">
        <f>'様式Ⅱ(女子)'!C35</f>
        <v>0</v>
      </c>
      <c r="J9" s="25">
        <f>'様式Ⅱ(女子)'!J35</f>
        <v>0</v>
      </c>
      <c r="K9" s="25" t="str">
        <f>'様式Ⅱ(女子)'!N35</f>
        <v/>
      </c>
      <c r="L9" s="25">
        <f>'様式Ⅱ(女子)'!J36</f>
        <v>0</v>
      </c>
      <c r="M9" s="25" t="str">
        <f>'様式Ⅱ(女子)'!N36</f>
        <v/>
      </c>
      <c r="N9" s="25">
        <f>'様式Ⅱ(女子)'!J37</f>
        <v>0</v>
      </c>
      <c r="O9" s="25" t="str">
        <f>'様式Ⅱ(女子)'!N37</f>
        <v/>
      </c>
      <c r="P9" s="25" t="str">
        <f>CONCATENATE('様式Ⅱ(女子)'!D35)</f>
        <v/>
      </c>
      <c r="Q9" s="25" t="str">
        <f>CONCATENATE('様式Ⅱ(女子)'!F35,"")</f>
        <v/>
      </c>
      <c r="R9" s="25" t="str">
        <f>CONCATENATE('様式Ⅱ(女子)'!F36)</f>
        <v/>
      </c>
    </row>
    <row r="10" spans="1:18">
      <c r="A10" s="21">
        <v>9</v>
      </c>
      <c r="B10" s="25" t="str">
        <f>'様式Ⅱ(女子)'!H38</f>
        <v/>
      </c>
      <c r="C10" s="25" t="str">
        <f>CONCATENATE('様式Ⅱ(女子)'!D38," (",'様式Ⅱ(女子)'!F38,")")</f>
        <v xml:space="preserve"> ()</v>
      </c>
      <c r="D10" s="25" t="str">
        <f>'様式Ⅱ(女子)'!E38</f>
        <v/>
      </c>
      <c r="E10" s="25">
        <v>1</v>
      </c>
      <c r="F10" s="25">
        <f>基本情報登録!$D$8</f>
        <v>0</v>
      </c>
      <c r="G10" s="25" t="str">
        <f>基本情報登録!$D$10</f>
        <v/>
      </c>
      <c r="H10" s="25" t="e">
        <f>'様式Ⅱ(女子)'!G38</f>
        <v>#N/A</v>
      </c>
      <c r="I10" s="25">
        <f>'様式Ⅱ(女子)'!C38</f>
        <v>0</v>
      </c>
      <c r="J10" s="25">
        <f>'様式Ⅱ(女子)'!J38</f>
        <v>0</v>
      </c>
      <c r="K10" s="25" t="str">
        <f>'様式Ⅱ(女子)'!N38</f>
        <v/>
      </c>
      <c r="L10" s="25">
        <f>'様式Ⅱ(女子)'!J39</f>
        <v>0</v>
      </c>
      <c r="M10" s="25" t="str">
        <f>'様式Ⅱ(女子)'!N39</f>
        <v/>
      </c>
      <c r="N10" s="25">
        <f>'様式Ⅱ(女子)'!J40</f>
        <v>0</v>
      </c>
      <c r="O10" s="25" t="str">
        <f>'様式Ⅱ(女子)'!N40</f>
        <v/>
      </c>
      <c r="P10" s="25"/>
      <c r="Q10" s="25"/>
    </row>
    <row r="11" spans="1:18">
      <c r="A11" s="21">
        <v>10</v>
      </c>
      <c r="B11" s="25" t="str">
        <f>'様式Ⅱ(女子)'!H41</f>
        <v/>
      </c>
      <c r="C11" s="25" t="str">
        <f>CONCATENATE('様式Ⅱ(女子)'!D41," (",'様式Ⅱ(女子)'!F41,")")</f>
        <v xml:space="preserve"> ()</v>
      </c>
      <c r="D11" s="25" t="str">
        <f>'様式Ⅱ(女子)'!E41</f>
        <v/>
      </c>
      <c r="E11" s="25">
        <v>1</v>
      </c>
      <c r="F11" s="25">
        <f>基本情報登録!$D$8</f>
        <v>0</v>
      </c>
      <c r="G11" s="25" t="str">
        <f>基本情報登録!$D$10</f>
        <v/>
      </c>
      <c r="H11" s="25" t="e">
        <f>'様式Ⅱ(女子)'!G41</f>
        <v>#N/A</v>
      </c>
      <c r="I11" s="25">
        <f>'様式Ⅱ(女子)'!C41</f>
        <v>0</v>
      </c>
      <c r="J11" s="25">
        <f>'様式Ⅱ(女子)'!J41</f>
        <v>0</v>
      </c>
      <c r="K11" s="25" t="str">
        <f>'様式Ⅱ(女子)'!N41</f>
        <v/>
      </c>
      <c r="L11" s="25">
        <f>'様式Ⅱ(女子)'!J42</f>
        <v>0</v>
      </c>
      <c r="M11" s="25" t="str">
        <f>'様式Ⅱ(女子)'!N42</f>
        <v/>
      </c>
      <c r="N11" s="25">
        <f>'様式Ⅱ(女子)'!J43</f>
        <v>0</v>
      </c>
      <c r="O11" s="25" t="str">
        <f>'様式Ⅱ(女子)'!N43</f>
        <v/>
      </c>
      <c r="P11" s="25"/>
      <c r="Q11" s="25"/>
    </row>
    <row r="12" spans="1:18">
      <c r="A12" s="21">
        <v>11</v>
      </c>
      <c r="B12" s="25" t="str">
        <f>'様式Ⅱ(女子)'!H44</f>
        <v/>
      </c>
      <c r="C12" s="25" t="str">
        <f>CONCATENATE('様式Ⅱ(女子)'!D44," (",'様式Ⅱ(女子)'!F44,")")</f>
        <v xml:space="preserve"> ()</v>
      </c>
      <c r="D12" s="25" t="str">
        <f>'様式Ⅱ(女子)'!E44</f>
        <v/>
      </c>
      <c r="E12" s="25">
        <v>1</v>
      </c>
      <c r="F12" s="25">
        <f>基本情報登録!$D$8</f>
        <v>0</v>
      </c>
      <c r="G12" s="25" t="str">
        <f>基本情報登録!$D$10</f>
        <v/>
      </c>
      <c r="H12" s="25" t="e">
        <f>'様式Ⅱ(女子)'!G44</f>
        <v>#N/A</v>
      </c>
      <c r="I12" s="25">
        <f>'様式Ⅱ(女子)'!C44</f>
        <v>0</v>
      </c>
      <c r="J12" s="25">
        <f>'様式Ⅱ(女子)'!J44</f>
        <v>0</v>
      </c>
      <c r="K12" s="25" t="str">
        <f>'様式Ⅱ(女子)'!N44</f>
        <v/>
      </c>
      <c r="L12" s="25">
        <f>'様式Ⅱ(女子)'!J45</f>
        <v>0</v>
      </c>
      <c r="M12" s="25" t="str">
        <f>'様式Ⅱ(女子)'!N45</f>
        <v/>
      </c>
      <c r="N12" s="25">
        <f>'様式Ⅱ(女子)'!J46</f>
        <v>0</v>
      </c>
      <c r="O12" s="25" t="str">
        <f>'様式Ⅱ(女子)'!N46</f>
        <v/>
      </c>
      <c r="P12" s="25"/>
      <c r="Q12" s="25"/>
    </row>
    <row r="13" spans="1:18">
      <c r="A13" s="21">
        <v>12</v>
      </c>
      <c r="B13" s="25" t="str">
        <f>'様式Ⅱ(女子)'!H47</f>
        <v/>
      </c>
      <c r="C13" s="25" t="str">
        <f>CONCATENATE('様式Ⅱ(女子)'!D47," (",'様式Ⅱ(女子)'!F47,")")</f>
        <v xml:space="preserve"> ()</v>
      </c>
      <c r="D13" s="25" t="str">
        <f>'様式Ⅱ(女子)'!E47</f>
        <v/>
      </c>
      <c r="E13" s="25">
        <v>1</v>
      </c>
      <c r="F13" s="25">
        <f>基本情報登録!$D$8</f>
        <v>0</v>
      </c>
      <c r="G13" s="25" t="str">
        <f>基本情報登録!$D$10</f>
        <v/>
      </c>
      <c r="H13" s="25" t="e">
        <f>'様式Ⅱ(女子)'!G47</f>
        <v>#N/A</v>
      </c>
      <c r="I13" s="25">
        <f>'様式Ⅱ(女子)'!C47</f>
        <v>0</v>
      </c>
      <c r="J13" s="25">
        <f>'様式Ⅱ(女子)'!J47</f>
        <v>0</v>
      </c>
      <c r="K13" s="25" t="str">
        <f>'様式Ⅱ(女子)'!N47</f>
        <v/>
      </c>
      <c r="L13" s="25">
        <f>'様式Ⅱ(女子)'!J48</f>
        <v>0</v>
      </c>
      <c r="M13" s="25" t="str">
        <f>'様式Ⅱ(女子)'!N48</f>
        <v/>
      </c>
      <c r="N13" s="25">
        <f>'様式Ⅱ(女子)'!J49</f>
        <v>0</v>
      </c>
      <c r="O13" s="25" t="str">
        <f>'様式Ⅱ(女子)'!N49</f>
        <v/>
      </c>
      <c r="P13" s="25"/>
      <c r="Q13" s="25"/>
    </row>
    <row r="14" spans="1:18">
      <c r="A14" s="21">
        <v>13</v>
      </c>
      <c r="B14" s="25" t="str">
        <f>'様式Ⅱ(女子)'!H50</f>
        <v/>
      </c>
      <c r="C14" s="25" t="str">
        <f>CONCATENATE('様式Ⅱ(女子)'!D50," (",'様式Ⅱ(女子)'!F50,")")</f>
        <v xml:space="preserve"> ()</v>
      </c>
      <c r="D14" s="25" t="str">
        <f>'様式Ⅱ(女子)'!E50</f>
        <v/>
      </c>
      <c r="E14" s="25">
        <v>1</v>
      </c>
      <c r="F14" s="25">
        <f>基本情報登録!$D$8</f>
        <v>0</v>
      </c>
      <c r="G14" s="25" t="str">
        <f>基本情報登録!$D$10</f>
        <v/>
      </c>
      <c r="H14" s="25" t="e">
        <f>'様式Ⅱ(女子)'!G50</f>
        <v>#N/A</v>
      </c>
      <c r="I14" s="25">
        <f>'様式Ⅱ(女子)'!C50</f>
        <v>0</v>
      </c>
      <c r="J14" s="25">
        <f>'様式Ⅱ(女子)'!J50</f>
        <v>0</v>
      </c>
      <c r="K14" s="25" t="str">
        <f>'様式Ⅱ(女子)'!N50</f>
        <v/>
      </c>
      <c r="L14" s="25">
        <f>'様式Ⅱ(女子)'!J51</f>
        <v>0</v>
      </c>
      <c r="M14" s="25" t="str">
        <f>'様式Ⅱ(女子)'!N51</f>
        <v/>
      </c>
      <c r="N14" s="25">
        <f>'様式Ⅱ(女子)'!J52</f>
        <v>0</v>
      </c>
      <c r="O14" s="25" t="str">
        <f>'様式Ⅱ(女子)'!N52</f>
        <v/>
      </c>
      <c r="P14" s="25"/>
      <c r="Q14" s="25"/>
    </row>
    <row r="15" spans="1:18">
      <c r="A15" s="21">
        <v>14</v>
      </c>
      <c r="B15" s="25" t="str">
        <f>'様式Ⅱ(女子)'!H53</f>
        <v/>
      </c>
      <c r="C15" s="25" t="str">
        <f>CONCATENATE('様式Ⅱ(女子)'!D53," (",'様式Ⅱ(女子)'!F53,")")</f>
        <v xml:space="preserve"> ()</v>
      </c>
      <c r="D15" s="25" t="str">
        <f>'様式Ⅱ(女子)'!E53</f>
        <v/>
      </c>
      <c r="E15" s="25">
        <v>1</v>
      </c>
      <c r="F15" s="25">
        <f>基本情報登録!$D$8</f>
        <v>0</v>
      </c>
      <c r="G15" s="25" t="str">
        <f>基本情報登録!$D$10</f>
        <v/>
      </c>
      <c r="H15" s="25" t="e">
        <f>'様式Ⅱ(女子)'!G53</f>
        <v>#N/A</v>
      </c>
      <c r="I15" s="25">
        <f>'様式Ⅱ(女子)'!C53</f>
        <v>0</v>
      </c>
      <c r="J15" s="25">
        <f>'様式Ⅱ(女子)'!J53</f>
        <v>0</v>
      </c>
      <c r="K15" s="25" t="str">
        <f>'様式Ⅱ(女子)'!N53</f>
        <v/>
      </c>
      <c r="L15" s="25">
        <f>'様式Ⅱ(女子)'!J54</f>
        <v>0</v>
      </c>
      <c r="M15" s="25" t="str">
        <f>'様式Ⅱ(女子)'!N54</f>
        <v/>
      </c>
      <c r="N15" s="25">
        <f>'様式Ⅱ(女子)'!J55</f>
        <v>0</v>
      </c>
      <c r="O15" s="25" t="str">
        <f>'様式Ⅱ(女子)'!N55</f>
        <v/>
      </c>
      <c r="P15" s="25"/>
      <c r="Q15" s="25"/>
    </row>
    <row r="16" spans="1:18">
      <c r="A16" s="21">
        <v>15</v>
      </c>
      <c r="B16" s="25" t="str">
        <f>'様式Ⅱ(女子)'!H56</f>
        <v/>
      </c>
      <c r="C16" s="25" t="str">
        <f>CONCATENATE('様式Ⅱ(女子)'!D56," (",'様式Ⅱ(女子)'!F56,")")</f>
        <v xml:space="preserve"> ()</v>
      </c>
      <c r="D16" s="25" t="str">
        <f>'様式Ⅱ(女子)'!E56</f>
        <v/>
      </c>
      <c r="E16" s="25">
        <v>1</v>
      </c>
      <c r="F16" s="25">
        <f>基本情報登録!$D$8</f>
        <v>0</v>
      </c>
      <c r="G16" s="25" t="str">
        <f>基本情報登録!$D$10</f>
        <v/>
      </c>
      <c r="H16" s="25" t="e">
        <f>'様式Ⅱ(女子)'!G56</f>
        <v>#N/A</v>
      </c>
      <c r="I16" s="25">
        <f>'様式Ⅱ(女子)'!C56</f>
        <v>0</v>
      </c>
      <c r="J16" s="25">
        <f>'様式Ⅱ(女子)'!J56</f>
        <v>0</v>
      </c>
      <c r="K16" s="25" t="str">
        <f>'様式Ⅱ(女子)'!N56</f>
        <v/>
      </c>
      <c r="L16" s="25">
        <f>'様式Ⅱ(女子)'!J57</f>
        <v>0</v>
      </c>
      <c r="M16" s="25" t="str">
        <f>'様式Ⅱ(女子)'!N57</f>
        <v/>
      </c>
      <c r="N16" s="25">
        <f>'様式Ⅱ(女子)'!J58</f>
        <v>0</v>
      </c>
      <c r="O16" s="25" t="str">
        <f>'様式Ⅱ(女子)'!N58</f>
        <v/>
      </c>
      <c r="P16" s="25"/>
      <c r="Q16" s="25"/>
    </row>
    <row r="17" spans="1:17">
      <c r="A17" s="21">
        <v>16</v>
      </c>
      <c r="B17" s="25" t="str">
        <f>'様式Ⅱ(女子)'!H59</f>
        <v/>
      </c>
      <c r="C17" s="25" t="str">
        <f>CONCATENATE('様式Ⅱ(女子)'!D59," (",'様式Ⅱ(女子)'!F59,")")</f>
        <v xml:space="preserve"> ()</v>
      </c>
      <c r="D17" s="25" t="str">
        <f>'様式Ⅱ(女子)'!E59</f>
        <v/>
      </c>
      <c r="E17" s="25">
        <v>1</v>
      </c>
      <c r="F17" s="25">
        <f>基本情報登録!$D$8</f>
        <v>0</v>
      </c>
      <c r="G17" s="25" t="str">
        <f>基本情報登録!$D$10</f>
        <v/>
      </c>
      <c r="H17" s="25" t="e">
        <f>'様式Ⅱ(女子)'!G59</f>
        <v>#N/A</v>
      </c>
      <c r="I17" s="25">
        <f>'様式Ⅱ(女子)'!C59</f>
        <v>0</v>
      </c>
      <c r="J17" s="25">
        <f>'様式Ⅱ(女子)'!J59</f>
        <v>0</v>
      </c>
      <c r="K17" s="25" t="str">
        <f>'様式Ⅱ(女子)'!N59</f>
        <v/>
      </c>
      <c r="L17" s="25">
        <f>'様式Ⅱ(女子)'!J60</f>
        <v>0</v>
      </c>
      <c r="M17" s="25" t="str">
        <f>'様式Ⅱ(女子)'!N60</f>
        <v/>
      </c>
      <c r="N17" s="25">
        <f>'様式Ⅱ(女子)'!J61</f>
        <v>0</v>
      </c>
      <c r="O17" s="25" t="str">
        <f>'様式Ⅱ(女子)'!N61</f>
        <v/>
      </c>
      <c r="P17" s="25"/>
      <c r="Q17" s="25"/>
    </row>
    <row r="18" spans="1:17">
      <c r="A18" s="21">
        <v>17</v>
      </c>
      <c r="B18" s="25" t="str">
        <f>'様式Ⅱ(女子)'!H62</f>
        <v/>
      </c>
      <c r="C18" s="25" t="str">
        <f>CONCATENATE('様式Ⅱ(女子)'!D62," (",'様式Ⅱ(女子)'!F62,")")</f>
        <v xml:space="preserve"> ()</v>
      </c>
      <c r="D18" s="25" t="str">
        <f>'様式Ⅱ(女子)'!E62</f>
        <v/>
      </c>
      <c r="E18" s="25">
        <v>1</v>
      </c>
      <c r="F18" s="25">
        <f>基本情報登録!$D$8</f>
        <v>0</v>
      </c>
      <c r="G18" s="25" t="str">
        <f>基本情報登録!$D$10</f>
        <v/>
      </c>
      <c r="H18" s="25" t="e">
        <f>'様式Ⅱ(女子)'!G62</f>
        <v>#N/A</v>
      </c>
      <c r="I18" s="25">
        <f>'様式Ⅱ(女子)'!C62</f>
        <v>0</v>
      </c>
      <c r="J18" s="25">
        <f>'様式Ⅱ(女子)'!J62</f>
        <v>0</v>
      </c>
      <c r="K18" s="25" t="str">
        <f>'様式Ⅱ(女子)'!N62</f>
        <v/>
      </c>
      <c r="L18" s="25">
        <f>'様式Ⅱ(女子)'!J63</f>
        <v>0</v>
      </c>
      <c r="M18" s="25" t="str">
        <f>'様式Ⅱ(女子)'!N63</f>
        <v/>
      </c>
      <c r="N18" s="25">
        <f>'様式Ⅱ(女子)'!J64</f>
        <v>0</v>
      </c>
      <c r="O18" s="25" t="str">
        <f>'様式Ⅱ(女子)'!N64</f>
        <v/>
      </c>
      <c r="P18" s="25"/>
      <c r="Q18" s="25"/>
    </row>
    <row r="19" spans="1:17">
      <c r="A19" s="21">
        <v>18</v>
      </c>
      <c r="B19" s="25" t="str">
        <f>'様式Ⅱ(女子)'!H65</f>
        <v/>
      </c>
      <c r="C19" s="25" t="str">
        <f>CONCATENATE('様式Ⅱ(女子)'!D65," (",'様式Ⅱ(女子)'!F65,")")</f>
        <v xml:space="preserve"> ()</v>
      </c>
      <c r="D19" s="25" t="str">
        <f>'様式Ⅱ(女子)'!E65</f>
        <v/>
      </c>
      <c r="E19" s="25">
        <v>1</v>
      </c>
      <c r="F19" s="25">
        <f>基本情報登録!$D$8</f>
        <v>0</v>
      </c>
      <c r="G19" s="25" t="str">
        <f>基本情報登録!$D$10</f>
        <v/>
      </c>
      <c r="H19" s="25" t="e">
        <f>'様式Ⅱ(女子)'!G65</f>
        <v>#N/A</v>
      </c>
      <c r="I19" s="25">
        <f>'様式Ⅱ(女子)'!C65</f>
        <v>0</v>
      </c>
      <c r="J19" s="25">
        <f>'様式Ⅱ(女子)'!J65</f>
        <v>0</v>
      </c>
      <c r="K19" s="25" t="str">
        <f>'様式Ⅱ(女子)'!N65</f>
        <v/>
      </c>
      <c r="L19" s="25">
        <f>'様式Ⅱ(女子)'!J66</f>
        <v>0</v>
      </c>
      <c r="M19" s="25" t="str">
        <f>'様式Ⅱ(女子)'!N66</f>
        <v/>
      </c>
      <c r="N19" s="25">
        <f>'様式Ⅱ(女子)'!J67</f>
        <v>0</v>
      </c>
      <c r="O19" s="25" t="str">
        <f>'様式Ⅱ(女子)'!N67</f>
        <v/>
      </c>
      <c r="P19" s="25"/>
      <c r="Q19" s="25"/>
    </row>
    <row r="20" spans="1:17">
      <c r="A20" s="21">
        <v>19</v>
      </c>
      <c r="B20" s="25" t="str">
        <f>'様式Ⅱ(女子)'!H68</f>
        <v/>
      </c>
      <c r="C20" s="25" t="str">
        <f>CONCATENATE('様式Ⅱ(女子)'!D68," (",'様式Ⅱ(女子)'!F68,")")</f>
        <v xml:space="preserve"> ()</v>
      </c>
      <c r="D20" s="25" t="str">
        <f>'様式Ⅱ(女子)'!E68</f>
        <v/>
      </c>
      <c r="E20" s="25">
        <v>1</v>
      </c>
      <c r="F20" s="25">
        <f>基本情報登録!$D$8</f>
        <v>0</v>
      </c>
      <c r="G20" s="25" t="str">
        <f>基本情報登録!$D$10</f>
        <v/>
      </c>
      <c r="H20" s="25" t="e">
        <f>'様式Ⅱ(女子)'!G68</f>
        <v>#N/A</v>
      </c>
      <c r="I20" s="25">
        <f>'様式Ⅱ(女子)'!C68</f>
        <v>0</v>
      </c>
      <c r="J20" s="25">
        <f>'様式Ⅱ(女子)'!J68</f>
        <v>0</v>
      </c>
      <c r="K20" s="25" t="str">
        <f>'様式Ⅱ(女子)'!N68</f>
        <v/>
      </c>
      <c r="L20" s="25">
        <f>'様式Ⅱ(女子)'!J69</f>
        <v>0</v>
      </c>
      <c r="M20" s="25" t="str">
        <f>'様式Ⅱ(女子)'!N69</f>
        <v/>
      </c>
      <c r="N20" s="25">
        <f>'様式Ⅱ(女子)'!J70</f>
        <v>0</v>
      </c>
      <c r="O20" s="25" t="str">
        <f>'様式Ⅱ(女子)'!N70</f>
        <v/>
      </c>
      <c r="P20" s="25"/>
      <c r="Q20" s="25"/>
    </row>
    <row r="21" spans="1:17">
      <c r="A21" s="21">
        <v>20</v>
      </c>
      <c r="B21" s="25" t="str">
        <f>'様式Ⅱ(女子)'!H71</f>
        <v/>
      </c>
      <c r="C21" s="25" t="str">
        <f>CONCATENATE('様式Ⅱ(女子)'!D71," (",'様式Ⅱ(女子)'!F71,")")</f>
        <v xml:space="preserve"> ()</v>
      </c>
      <c r="D21" s="25" t="str">
        <f>'様式Ⅱ(女子)'!E71</f>
        <v/>
      </c>
      <c r="E21" s="25">
        <v>1</v>
      </c>
      <c r="F21" s="25">
        <f>基本情報登録!$D$8</f>
        <v>0</v>
      </c>
      <c r="G21" s="25" t="str">
        <f>基本情報登録!$D$10</f>
        <v/>
      </c>
      <c r="H21" s="25" t="e">
        <f>'様式Ⅱ(女子)'!G71</f>
        <v>#N/A</v>
      </c>
      <c r="I21" s="25">
        <f>'様式Ⅱ(女子)'!C71</f>
        <v>0</v>
      </c>
      <c r="J21" s="25">
        <f>'様式Ⅱ(女子)'!J71</f>
        <v>0</v>
      </c>
      <c r="K21" s="25" t="str">
        <f>'様式Ⅱ(女子)'!N71</f>
        <v/>
      </c>
      <c r="L21" s="25">
        <f>'様式Ⅱ(女子)'!J72</f>
        <v>0</v>
      </c>
      <c r="M21" s="25" t="str">
        <f>'様式Ⅱ(女子)'!N72</f>
        <v/>
      </c>
      <c r="N21" s="25">
        <f>'様式Ⅱ(女子)'!J73</f>
        <v>0</v>
      </c>
      <c r="O21" s="25" t="str">
        <f>'様式Ⅱ(女子)'!N73</f>
        <v/>
      </c>
      <c r="P21" s="25"/>
      <c r="Q21" s="25"/>
    </row>
    <row r="22" spans="1:17">
      <c r="A22" s="21">
        <v>21</v>
      </c>
      <c r="B22" s="25" t="str">
        <f>'様式Ⅱ(女子)'!H74</f>
        <v/>
      </c>
      <c r="C22" s="25" t="str">
        <f>CONCATENATE('様式Ⅱ(女子)'!D74," (",'様式Ⅱ(女子)'!F74,")")</f>
        <v xml:space="preserve"> ()</v>
      </c>
      <c r="D22" s="25" t="str">
        <f>'様式Ⅱ(女子)'!E74</f>
        <v/>
      </c>
      <c r="E22" s="25">
        <v>1</v>
      </c>
      <c r="F22" s="25">
        <f>基本情報登録!$D$8</f>
        <v>0</v>
      </c>
      <c r="G22" s="25" t="str">
        <f>基本情報登録!$D$10</f>
        <v/>
      </c>
      <c r="H22" s="25" t="e">
        <f>'様式Ⅱ(女子)'!G74</f>
        <v>#N/A</v>
      </c>
      <c r="I22" s="25">
        <f>'様式Ⅱ(女子)'!C74</f>
        <v>0</v>
      </c>
      <c r="J22" s="25">
        <f>'様式Ⅱ(女子)'!J74</f>
        <v>0</v>
      </c>
      <c r="K22" s="25" t="str">
        <f>'様式Ⅱ(女子)'!N74</f>
        <v/>
      </c>
      <c r="L22" s="25">
        <f>'様式Ⅱ(女子)'!J75</f>
        <v>0</v>
      </c>
      <c r="M22" s="25" t="str">
        <f>'様式Ⅱ(女子)'!N75</f>
        <v/>
      </c>
      <c r="N22" s="25">
        <f>'様式Ⅱ(女子)'!J76</f>
        <v>0</v>
      </c>
      <c r="O22" s="25" t="str">
        <f>'様式Ⅱ(女子)'!N76</f>
        <v/>
      </c>
      <c r="P22" s="25"/>
      <c r="Q22" s="25"/>
    </row>
    <row r="23" spans="1:17">
      <c r="A23" s="21">
        <v>22</v>
      </c>
      <c r="B23" s="25" t="str">
        <f>'様式Ⅱ(女子)'!H77</f>
        <v/>
      </c>
      <c r="C23" s="25" t="str">
        <f>CONCATENATE('様式Ⅱ(女子)'!D77," (",'様式Ⅱ(女子)'!F77,")")</f>
        <v xml:space="preserve"> ()</v>
      </c>
      <c r="D23" s="25" t="str">
        <f>'様式Ⅱ(女子)'!E77</f>
        <v/>
      </c>
      <c r="E23" s="25">
        <v>1</v>
      </c>
      <c r="F23" s="25">
        <f>基本情報登録!$D$8</f>
        <v>0</v>
      </c>
      <c r="G23" s="25" t="str">
        <f>基本情報登録!$D$10</f>
        <v/>
      </c>
      <c r="H23" s="25" t="e">
        <f>'様式Ⅱ(女子)'!G77</f>
        <v>#N/A</v>
      </c>
      <c r="I23" s="25">
        <f>'様式Ⅱ(女子)'!C77</f>
        <v>0</v>
      </c>
      <c r="J23" s="25">
        <f>'様式Ⅱ(女子)'!J77</f>
        <v>0</v>
      </c>
      <c r="K23" s="25" t="str">
        <f>'様式Ⅱ(女子)'!N77</f>
        <v/>
      </c>
      <c r="L23" s="25">
        <f>'様式Ⅱ(女子)'!J78</f>
        <v>0</v>
      </c>
      <c r="M23" s="25" t="str">
        <f>'様式Ⅱ(女子)'!N78</f>
        <v/>
      </c>
      <c r="N23" s="25">
        <f>'様式Ⅱ(女子)'!J79</f>
        <v>0</v>
      </c>
      <c r="O23" s="25" t="str">
        <f>'様式Ⅱ(女子)'!N79</f>
        <v/>
      </c>
      <c r="P23" s="25"/>
      <c r="Q23" s="25"/>
    </row>
    <row r="24" spans="1:17">
      <c r="A24" s="21">
        <v>23</v>
      </c>
      <c r="B24" s="25" t="str">
        <f>'様式Ⅱ(女子)'!H80</f>
        <v/>
      </c>
      <c r="C24" s="25" t="str">
        <f>CONCATENATE('様式Ⅱ(女子)'!D80," (",'様式Ⅱ(女子)'!F80,")")</f>
        <v xml:space="preserve"> ()</v>
      </c>
      <c r="D24" s="25" t="str">
        <f>'様式Ⅱ(女子)'!E80</f>
        <v/>
      </c>
      <c r="E24" s="25">
        <v>1</v>
      </c>
      <c r="F24" s="25">
        <f>基本情報登録!$D$8</f>
        <v>0</v>
      </c>
      <c r="G24" s="25" t="str">
        <f>基本情報登録!$D$10</f>
        <v/>
      </c>
      <c r="H24" s="25" t="e">
        <f>'様式Ⅱ(女子)'!G80</f>
        <v>#N/A</v>
      </c>
      <c r="I24" s="25">
        <f>'様式Ⅱ(女子)'!C80</f>
        <v>0</v>
      </c>
      <c r="J24" s="25">
        <f>'様式Ⅱ(女子)'!J80</f>
        <v>0</v>
      </c>
      <c r="K24" s="25" t="str">
        <f>'様式Ⅱ(女子)'!N80</f>
        <v/>
      </c>
      <c r="L24" s="25">
        <f>'様式Ⅱ(女子)'!J81</f>
        <v>0</v>
      </c>
      <c r="M24" s="25" t="str">
        <f>'様式Ⅱ(女子)'!N81</f>
        <v/>
      </c>
      <c r="N24" s="25">
        <f>'様式Ⅱ(女子)'!J82</f>
        <v>0</v>
      </c>
      <c r="O24" s="25" t="str">
        <f>'様式Ⅱ(女子)'!N82</f>
        <v/>
      </c>
      <c r="P24" s="25"/>
      <c r="Q24" s="25"/>
    </row>
    <row r="25" spans="1:17">
      <c r="A25" s="21">
        <v>24</v>
      </c>
      <c r="B25" s="25" t="str">
        <f>'様式Ⅱ(女子)'!H83</f>
        <v/>
      </c>
      <c r="C25" s="25" t="str">
        <f>CONCATENATE('様式Ⅱ(女子)'!D83," (",'様式Ⅱ(女子)'!F83,")")</f>
        <v xml:space="preserve"> ()</v>
      </c>
      <c r="D25" s="25" t="str">
        <f>'様式Ⅱ(女子)'!E83</f>
        <v/>
      </c>
      <c r="E25" s="25">
        <v>1</v>
      </c>
      <c r="F25" s="25">
        <f>基本情報登録!$D$8</f>
        <v>0</v>
      </c>
      <c r="G25" s="25" t="str">
        <f>基本情報登録!$D$10</f>
        <v/>
      </c>
      <c r="H25" s="25" t="e">
        <f>'様式Ⅱ(女子)'!G83</f>
        <v>#N/A</v>
      </c>
      <c r="I25" s="25">
        <f>'様式Ⅱ(女子)'!C83</f>
        <v>0</v>
      </c>
      <c r="J25" s="25">
        <f>'様式Ⅱ(女子)'!J83</f>
        <v>0</v>
      </c>
      <c r="K25" s="25" t="str">
        <f>'様式Ⅱ(女子)'!N83</f>
        <v/>
      </c>
      <c r="L25" s="25">
        <f>'様式Ⅱ(女子)'!J84</f>
        <v>0</v>
      </c>
      <c r="M25" s="25" t="str">
        <f>'様式Ⅱ(女子)'!N84</f>
        <v/>
      </c>
      <c r="N25" s="25">
        <f>'様式Ⅱ(女子)'!J85</f>
        <v>0</v>
      </c>
      <c r="O25" s="25" t="str">
        <f>'様式Ⅱ(女子)'!N85</f>
        <v/>
      </c>
      <c r="P25" s="25"/>
      <c r="Q25" s="25"/>
    </row>
    <row r="26" spans="1:17">
      <c r="A26" s="21">
        <v>25</v>
      </c>
      <c r="B26" s="25" t="str">
        <f>'様式Ⅱ(女子)'!H86</f>
        <v/>
      </c>
      <c r="C26" s="25" t="str">
        <f>CONCATENATE('様式Ⅱ(女子)'!D86," (",'様式Ⅱ(女子)'!F86,")")</f>
        <v xml:space="preserve"> ()</v>
      </c>
      <c r="D26" s="25" t="str">
        <f>'様式Ⅱ(女子)'!E86</f>
        <v/>
      </c>
      <c r="E26" s="25">
        <v>1</v>
      </c>
      <c r="F26" s="25">
        <f>基本情報登録!$D$8</f>
        <v>0</v>
      </c>
      <c r="G26" s="25" t="str">
        <f>基本情報登録!$D$10</f>
        <v/>
      </c>
      <c r="H26" s="25" t="e">
        <f>'様式Ⅱ(女子)'!G86</f>
        <v>#N/A</v>
      </c>
      <c r="I26" s="25">
        <f>'様式Ⅱ(女子)'!C86</f>
        <v>0</v>
      </c>
      <c r="J26" s="25">
        <f>'様式Ⅱ(女子)'!J86</f>
        <v>0</v>
      </c>
      <c r="K26" s="25" t="str">
        <f>'様式Ⅱ(女子)'!N86</f>
        <v/>
      </c>
      <c r="L26" s="25">
        <f>'様式Ⅱ(女子)'!J87</f>
        <v>0</v>
      </c>
      <c r="M26" s="25" t="str">
        <f>'様式Ⅱ(女子)'!N87</f>
        <v/>
      </c>
      <c r="N26" s="25">
        <f>'様式Ⅱ(女子)'!J88</f>
        <v>0</v>
      </c>
      <c r="O26" s="25" t="str">
        <f>'様式Ⅱ(女子)'!N88</f>
        <v/>
      </c>
      <c r="P26" s="25"/>
      <c r="Q26" s="25"/>
    </row>
    <row r="27" spans="1:17">
      <c r="A27" s="21">
        <v>26</v>
      </c>
      <c r="B27" s="25" t="str">
        <f>'様式Ⅱ(女子)'!H89</f>
        <v/>
      </c>
      <c r="C27" s="25" t="str">
        <f>CONCATENATE('様式Ⅱ(女子)'!D89," (",'様式Ⅱ(女子)'!F89,")")</f>
        <v xml:space="preserve"> ()</v>
      </c>
      <c r="D27" s="25" t="str">
        <f>'様式Ⅱ(女子)'!E89</f>
        <v/>
      </c>
      <c r="E27" s="25">
        <v>1</v>
      </c>
      <c r="F27" s="25">
        <f>基本情報登録!$D$8</f>
        <v>0</v>
      </c>
      <c r="G27" s="25" t="str">
        <f>基本情報登録!$D$10</f>
        <v/>
      </c>
      <c r="H27" s="25" t="e">
        <f>'様式Ⅱ(女子)'!G89</f>
        <v>#N/A</v>
      </c>
      <c r="I27" s="25">
        <f>'様式Ⅱ(女子)'!C89</f>
        <v>0</v>
      </c>
      <c r="J27" s="25">
        <f>'様式Ⅱ(女子)'!J89</f>
        <v>0</v>
      </c>
      <c r="K27" s="25" t="str">
        <f>'様式Ⅱ(女子)'!N89</f>
        <v/>
      </c>
      <c r="L27" s="25">
        <f>'様式Ⅱ(女子)'!J90</f>
        <v>0</v>
      </c>
      <c r="M27" s="25" t="str">
        <f>'様式Ⅱ(女子)'!N90</f>
        <v/>
      </c>
      <c r="N27" s="25">
        <f>'様式Ⅱ(女子)'!J91</f>
        <v>0</v>
      </c>
      <c r="O27" s="25" t="str">
        <f>'様式Ⅱ(女子)'!N91</f>
        <v/>
      </c>
      <c r="P27" s="25"/>
      <c r="Q27" s="25"/>
    </row>
    <row r="28" spans="1:17">
      <c r="A28" s="21">
        <v>27</v>
      </c>
      <c r="B28" s="25" t="str">
        <f>'様式Ⅱ(女子)'!H92</f>
        <v/>
      </c>
      <c r="C28" s="25" t="str">
        <f>CONCATENATE('様式Ⅱ(女子)'!D92," (",'様式Ⅱ(女子)'!F92,")")</f>
        <v xml:space="preserve"> ()</v>
      </c>
      <c r="D28" s="25" t="str">
        <f>'様式Ⅱ(女子)'!E92</f>
        <v/>
      </c>
      <c r="E28" s="25">
        <v>1</v>
      </c>
      <c r="F28" s="25">
        <f>基本情報登録!$D$8</f>
        <v>0</v>
      </c>
      <c r="G28" s="25" t="str">
        <f>基本情報登録!$D$10</f>
        <v/>
      </c>
      <c r="H28" s="25" t="e">
        <f>'様式Ⅱ(女子)'!G92</f>
        <v>#N/A</v>
      </c>
      <c r="I28" s="25">
        <f>'様式Ⅱ(女子)'!C92</f>
        <v>0</v>
      </c>
      <c r="J28" s="25">
        <f>'様式Ⅱ(女子)'!J92</f>
        <v>0</v>
      </c>
      <c r="K28" s="25" t="str">
        <f>'様式Ⅱ(女子)'!N92</f>
        <v/>
      </c>
      <c r="L28" s="25">
        <f>'様式Ⅱ(女子)'!J93</f>
        <v>0</v>
      </c>
      <c r="M28" s="25" t="str">
        <f>'様式Ⅱ(女子)'!N93</f>
        <v/>
      </c>
      <c r="N28" s="25">
        <f>'様式Ⅱ(女子)'!J94</f>
        <v>0</v>
      </c>
      <c r="O28" s="25" t="str">
        <f>'様式Ⅱ(女子)'!N94</f>
        <v/>
      </c>
      <c r="P28" s="25"/>
      <c r="Q28" s="25"/>
    </row>
    <row r="29" spans="1:17">
      <c r="A29" s="21">
        <v>28</v>
      </c>
      <c r="B29" s="25" t="str">
        <f>'様式Ⅱ(女子)'!H95</f>
        <v/>
      </c>
      <c r="C29" s="25" t="str">
        <f>CONCATENATE('様式Ⅱ(女子)'!D95," (",'様式Ⅱ(女子)'!F95,")")</f>
        <v xml:space="preserve"> ()</v>
      </c>
      <c r="D29" s="25" t="str">
        <f>'様式Ⅱ(女子)'!E95</f>
        <v/>
      </c>
      <c r="E29" s="25">
        <v>1</v>
      </c>
      <c r="F29" s="25">
        <f>基本情報登録!$D$8</f>
        <v>0</v>
      </c>
      <c r="G29" s="25" t="str">
        <f>基本情報登録!$D$10</f>
        <v/>
      </c>
      <c r="H29" s="25" t="e">
        <f>'様式Ⅱ(女子)'!G95</f>
        <v>#N/A</v>
      </c>
      <c r="I29" s="25">
        <f>'様式Ⅱ(女子)'!C95</f>
        <v>0</v>
      </c>
      <c r="J29" s="25">
        <f>'様式Ⅱ(女子)'!J95</f>
        <v>0</v>
      </c>
      <c r="K29" s="25" t="str">
        <f>'様式Ⅱ(女子)'!N95</f>
        <v/>
      </c>
      <c r="L29" s="25">
        <f>'様式Ⅱ(女子)'!J96</f>
        <v>0</v>
      </c>
      <c r="M29" s="25" t="str">
        <f>'様式Ⅱ(女子)'!N96</f>
        <v/>
      </c>
      <c r="N29" s="25">
        <f>'様式Ⅱ(女子)'!J97</f>
        <v>0</v>
      </c>
      <c r="O29" s="25" t="str">
        <f>'様式Ⅱ(女子)'!N97</f>
        <v/>
      </c>
      <c r="P29" s="25"/>
      <c r="Q29" s="25"/>
    </row>
    <row r="30" spans="1:17">
      <c r="A30" s="21">
        <v>29</v>
      </c>
      <c r="B30" s="25" t="str">
        <f>'様式Ⅱ(女子)'!H98</f>
        <v/>
      </c>
      <c r="C30" s="25" t="str">
        <f>CONCATENATE('様式Ⅱ(女子)'!D98," (",'様式Ⅱ(女子)'!F98,")")</f>
        <v xml:space="preserve"> ()</v>
      </c>
      <c r="D30" s="25" t="str">
        <f>'様式Ⅱ(女子)'!E98</f>
        <v/>
      </c>
      <c r="E30" s="25">
        <v>1</v>
      </c>
      <c r="F30" s="25">
        <f>基本情報登録!$D$8</f>
        <v>0</v>
      </c>
      <c r="G30" s="25" t="str">
        <f>基本情報登録!$D$10</f>
        <v/>
      </c>
      <c r="H30" s="25" t="e">
        <f>'様式Ⅱ(女子)'!G98</f>
        <v>#N/A</v>
      </c>
      <c r="I30" s="25">
        <f>'様式Ⅱ(女子)'!C98</f>
        <v>0</v>
      </c>
      <c r="J30" s="25">
        <f>'様式Ⅱ(女子)'!J98</f>
        <v>0</v>
      </c>
      <c r="K30" s="25" t="str">
        <f>'様式Ⅱ(女子)'!N98</f>
        <v/>
      </c>
      <c r="L30" s="25">
        <f>'様式Ⅱ(女子)'!J99</f>
        <v>0</v>
      </c>
      <c r="M30" s="25" t="str">
        <f>'様式Ⅱ(女子)'!N99</f>
        <v/>
      </c>
      <c r="N30" s="25">
        <f>'様式Ⅱ(女子)'!J100</f>
        <v>0</v>
      </c>
      <c r="O30" s="25" t="str">
        <f>'様式Ⅱ(女子)'!N100</f>
        <v/>
      </c>
      <c r="P30" s="25"/>
      <c r="Q30" s="25"/>
    </row>
    <row r="31" spans="1:17">
      <c r="A31" s="21">
        <v>30</v>
      </c>
      <c r="B31" s="25" t="str">
        <f>'様式Ⅱ(女子)'!H101</f>
        <v/>
      </c>
      <c r="C31" s="25" t="str">
        <f>CONCATENATE('様式Ⅱ(女子)'!D101," (",'様式Ⅱ(女子)'!F101,")")</f>
        <v xml:space="preserve"> ()</v>
      </c>
      <c r="D31" s="25" t="str">
        <f>'様式Ⅱ(女子)'!E101</f>
        <v/>
      </c>
      <c r="E31" s="25">
        <v>1</v>
      </c>
      <c r="F31" s="25">
        <f>基本情報登録!$D$8</f>
        <v>0</v>
      </c>
      <c r="G31" s="25" t="str">
        <f>基本情報登録!$D$10</f>
        <v/>
      </c>
      <c r="H31" s="25" t="e">
        <f>'様式Ⅱ(女子)'!G101</f>
        <v>#N/A</v>
      </c>
      <c r="I31" s="25">
        <f>'様式Ⅱ(女子)'!C101</f>
        <v>0</v>
      </c>
      <c r="J31" s="25">
        <f>'様式Ⅱ(女子)'!J101</f>
        <v>0</v>
      </c>
      <c r="K31" s="25" t="str">
        <f>'様式Ⅱ(女子)'!N101</f>
        <v/>
      </c>
      <c r="L31" s="25">
        <f>'様式Ⅱ(女子)'!J102</f>
        <v>0</v>
      </c>
      <c r="M31" s="25" t="str">
        <f>'様式Ⅱ(女子)'!N102</f>
        <v/>
      </c>
      <c r="N31" s="25">
        <f>'様式Ⅱ(女子)'!J103</f>
        <v>0</v>
      </c>
      <c r="O31" s="25" t="str">
        <f>'様式Ⅱ(女子)'!N103</f>
        <v/>
      </c>
      <c r="P31" s="25"/>
      <c r="Q31" s="25"/>
    </row>
    <row r="32" spans="1:17">
      <c r="A32" s="21">
        <v>31</v>
      </c>
      <c r="B32" s="25" t="str">
        <f>'様式Ⅱ(女子)'!H104</f>
        <v/>
      </c>
      <c r="C32" s="25" t="str">
        <f>CONCATENATE('様式Ⅱ(女子)'!D104," (",'様式Ⅱ(女子)'!F104,")")</f>
        <v xml:space="preserve"> ()</v>
      </c>
      <c r="D32" s="25" t="str">
        <f>'様式Ⅱ(女子)'!E104</f>
        <v/>
      </c>
      <c r="E32" s="25">
        <v>1</v>
      </c>
      <c r="F32" s="25">
        <f>基本情報登録!$D$8</f>
        <v>0</v>
      </c>
      <c r="G32" s="25" t="str">
        <f>基本情報登録!$D$10</f>
        <v/>
      </c>
      <c r="H32" s="25" t="e">
        <f>'様式Ⅱ(女子)'!G104</f>
        <v>#N/A</v>
      </c>
      <c r="I32" s="25">
        <f>'様式Ⅱ(女子)'!C104</f>
        <v>0</v>
      </c>
      <c r="J32" s="25">
        <f>'様式Ⅱ(女子)'!J104</f>
        <v>0</v>
      </c>
      <c r="K32" s="25" t="str">
        <f>'様式Ⅱ(女子)'!N104</f>
        <v/>
      </c>
      <c r="L32" s="25">
        <f>'様式Ⅱ(女子)'!J105</f>
        <v>0</v>
      </c>
      <c r="M32" s="25" t="str">
        <f>'様式Ⅱ(女子)'!N105</f>
        <v/>
      </c>
      <c r="N32" s="25">
        <f>'様式Ⅱ(女子)'!J106</f>
        <v>0</v>
      </c>
      <c r="O32" s="25" t="str">
        <f>'様式Ⅱ(女子)'!N106</f>
        <v/>
      </c>
      <c r="P32" s="25"/>
      <c r="Q32" s="25"/>
    </row>
    <row r="33" spans="1:19">
      <c r="A33" s="21">
        <v>32</v>
      </c>
      <c r="B33" s="25" t="str">
        <f>'様式Ⅱ(女子)'!H107</f>
        <v/>
      </c>
      <c r="C33" s="25" t="str">
        <f>CONCATENATE('様式Ⅱ(女子)'!D107," (",'様式Ⅱ(女子)'!F107,")")</f>
        <v xml:space="preserve"> ()</v>
      </c>
      <c r="D33" s="25" t="str">
        <f>'様式Ⅱ(女子)'!E107</f>
        <v/>
      </c>
      <c r="E33" s="25">
        <v>1</v>
      </c>
      <c r="F33" s="25">
        <f>基本情報登録!$D$8</f>
        <v>0</v>
      </c>
      <c r="G33" s="25" t="str">
        <f>基本情報登録!$D$10</f>
        <v/>
      </c>
      <c r="H33" s="25" t="e">
        <f>'様式Ⅱ(女子)'!G107</f>
        <v>#N/A</v>
      </c>
      <c r="I33" s="25">
        <f>'様式Ⅱ(女子)'!C107</f>
        <v>0</v>
      </c>
      <c r="J33" s="25">
        <f>'様式Ⅱ(女子)'!J107</f>
        <v>0</v>
      </c>
      <c r="K33" s="25" t="str">
        <f>'様式Ⅱ(女子)'!N107</f>
        <v/>
      </c>
      <c r="L33" s="25">
        <f>'様式Ⅱ(女子)'!J108</f>
        <v>0</v>
      </c>
      <c r="M33" s="25" t="str">
        <f>'様式Ⅱ(女子)'!N108</f>
        <v/>
      </c>
      <c r="N33" s="25">
        <f>'様式Ⅱ(女子)'!J109</f>
        <v>0</v>
      </c>
      <c r="O33" s="25" t="str">
        <f>'様式Ⅱ(女子)'!N109</f>
        <v/>
      </c>
      <c r="P33" s="25"/>
      <c r="Q33" s="25"/>
    </row>
    <row r="34" spans="1:19">
      <c r="A34" s="21">
        <v>33</v>
      </c>
      <c r="B34" s="25" t="str">
        <f>'様式Ⅱ(女子)'!H110</f>
        <v/>
      </c>
      <c r="C34" s="25" t="str">
        <f>CONCATENATE('様式Ⅱ(女子)'!D110," (",'様式Ⅱ(女子)'!F110,")")</f>
        <v xml:space="preserve"> ()</v>
      </c>
      <c r="D34" s="25" t="str">
        <f>'様式Ⅱ(女子)'!E110</f>
        <v/>
      </c>
      <c r="E34" s="25">
        <v>1</v>
      </c>
      <c r="F34" s="25">
        <f>基本情報登録!$D$8</f>
        <v>0</v>
      </c>
      <c r="G34" s="25" t="str">
        <f>基本情報登録!$D$10</f>
        <v/>
      </c>
      <c r="H34" s="25" t="e">
        <f>'様式Ⅱ(女子)'!G110</f>
        <v>#N/A</v>
      </c>
      <c r="I34" s="25">
        <f>'様式Ⅱ(女子)'!C110</f>
        <v>0</v>
      </c>
      <c r="J34" s="25">
        <f>'様式Ⅱ(女子)'!J110</f>
        <v>0</v>
      </c>
      <c r="K34" s="25" t="str">
        <f>'様式Ⅱ(女子)'!N110</f>
        <v/>
      </c>
      <c r="L34" s="25">
        <f>'様式Ⅱ(女子)'!J111</f>
        <v>0</v>
      </c>
      <c r="M34" s="25" t="str">
        <f>'様式Ⅱ(女子)'!N111</f>
        <v/>
      </c>
      <c r="N34" s="25">
        <f>'様式Ⅱ(女子)'!J112</f>
        <v>0</v>
      </c>
      <c r="O34" s="25" t="str">
        <f>'様式Ⅱ(女子)'!N112</f>
        <v/>
      </c>
      <c r="P34" s="25"/>
      <c r="Q34" s="25"/>
    </row>
    <row r="35" spans="1:19">
      <c r="A35" s="21">
        <v>34</v>
      </c>
      <c r="B35" s="25" t="str">
        <f>'様式Ⅱ(女子)'!H113</f>
        <v/>
      </c>
      <c r="C35" s="25" t="str">
        <f>CONCATENATE('様式Ⅱ(女子)'!D113," (",'様式Ⅱ(女子)'!F113,")")</f>
        <v xml:space="preserve"> ()</v>
      </c>
      <c r="D35" s="25" t="str">
        <f>'様式Ⅱ(女子)'!E113</f>
        <v/>
      </c>
      <c r="E35" s="25">
        <v>1</v>
      </c>
      <c r="F35" s="25">
        <f>基本情報登録!$D$8</f>
        <v>0</v>
      </c>
      <c r="G35" s="25" t="str">
        <f>基本情報登録!$D$10</f>
        <v/>
      </c>
      <c r="H35" s="25" t="e">
        <f>'様式Ⅱ(女子)'!G113</f>
        <v>#N/A</v>
      </c>
      <c r="I35" s="25">
        <f>'様式Ⅱ(女子)'!C113</f>
        <v>0</v>
      </c>
      <c r="J35" s="25">
        <f>'様式Ⅱ(女子)'!J113</f>
        <v>0</v>
      </c>
      <c r="K35" s="25" t="str">
        <f>'様式Ⅱ(女子)'!N113</f>
        <v/>
      </c>
      <c r="L35" s="25">
        <f>'様式Ⅱ(女子)'!J114</f>
        <v>0</v>
      </c>
      <c r="M35" s="25" t="str">
        <f>'様式Ⅱ(女子)'!N114</f>
        <v/>
      </c>
      <c r="N35" s="25">
        <f>'様式Ⅱ(女子)'!J115</f>
        <v>0</v>
      </c>
      <c r="O35" s="25" t="str">
        <f>'様式Ⅱ(女子)'!N115</f>
        <v/>
      </c>
      <c r="P35" s="25"/>
      <c r="Q35" s="25"/>
    </row>
    <row r="36" spans="1:19">
      <c r="A36" s="21">
        <v>35</v>
      </c>
      <c r="B36" s="25" t="str">
        <f>'様式Ⅱ(女子)'!H116</f>
        <v/>
      </c>
      <c r="C36" s="25" t="str">
        <f>CONCATENATE('様式Ⅱ(女子)'!D116," (",'様式Ⅱ(女子)'!F116,")")</f>
        <v xml:space="preserve"> ()</v>
      </c>
      <c r="D36" s="25" t="str">
        <f>'様式Ⅱ(女子)'!E116</f>
        <v/>
      </c>
      <c r="E36" s="25">
        <v>1</v>
      </c>
      <c r="F36" s="25">
        <f>基本情報登録!$D$8</f>
        <v>0</v>
      </c>
      <c r="G36" s="25" t="str">
        <f>基本情報登録!$D$10</f>
        <v/>
      </c>
      <c r="H36" s="25" t="e">
        <f>'様式Ⅱ(女子)'!G116</f>
        <v>#N/A</v>
      </c>
      <c r="I36" s="25">
        <f>'様式Ⅱ(女子)'!C116</f>
        <v>0</v>
      </c>
      <c r="J36" s="25">
        <f>'様式Ⅱ(女子)'!J116</f>
        <v>0</v>
      </c>
      <c r="K36" s="25" t="str">
        <f>'様式Ⅱ(女子)'!N116</f>
        <v/>
      </c>
      <c r="L36" s="25">
        <f>'様式Ⅱ(女子)'!J117</f>
        <v>0</v>
      </c>
      <c r="M36" s="25" t="str">
        <f>'様式Ⅱ(女子)'!N117</f>
        <v/>
      </c>
      <c r="N36" s="25">
        <f>'様式Ⅱ(女子)'!J118</f>
        <v>0</v>
      </c>
      <c r="O36" s="25" t="str">
        <f>'様式Ⅱ(女子)'!N118</f>
        <v/>
      </c>
      <c r="P36" s="25"/>
      <c r="Q36" s="25"/>
    </row>
    <row r="37" spans="1:19">
      <c r="A37" s="21">
        <v>36</v>
      </c>
      <c r="B37" s="25" t="str">
        <f>'様式Ⅱ(女子)'!H119</f>
        <v/>
      </c>
      <c r="C37" s="25" t="str">
        <f>CONCATENATE('様式Ⅱ(女子)'!D119," (",'様式Ⅱ(女子)'!F119,")")</f>
        <v xml:space="preserve"> ()</v>
      </c>
      <c r="D37" s="25" t="str">
        <f>'様式Ⅱ(女子)'!E119</f>
        <v/>
      </c>
      <c r="E37" s="25">
        <v>1</v>
      </c>
      <c r="F37" s="25">
        <f>基本情報登録!$D$8</f>
        <v>0</v>
      </c>
      <c r="G37" s="25" t="str">
        <f>基本情報登録!$D$10</f>
        <v/>
      </c>
      <c r="H37" s="25" t="e">
        <f>'様式Ⅱ(女子)'!G119</f>
        <v>#N/A</v>
      </c>
      <c r="I37" s="25">
        <f>'様式Ⅱ(女子)'!C119</f>
        <v>0</v>
      </c>
      <c r="J37" s="25">
        <f>'様式Ⅱ(女子)'!J119</f>
        <v>0</v>
      </c>
      <c r="K37" s="25" t="str">
        <f>'様式Ⅱ(女子)'!N119</f>
        <v/>
      </c>
      <c r="L37" s="25">
        <f>'様式Ⅱ(女子)'!J120</f>
        <v>0</v>
      </c>
      <c r="M37" s="25" t="str">
        <f>'様式Ⅱ(女子)'!N120</f>
        <v/>
      </c>
      <c r="N37" s="25">
        <f>'様式Ⅱ(女子)'!J121</f>
        <v>0</v>
      </c>
      <c r="O37" s="25" t="str">
        <f>'様式Ⅱ(女子)'!N121</f>
        <v/>
      </c>
      <c r="P37" s="25"/>
      <c r="Q37" s="25"/>
    </row>
    <row r="38" spans="1:19">
      <c r="A38" s="21">
        <v>37</v>
      </c>
      <c r="B38" s="25" t="str">
        <f>'様式Ⅱ(女子)'!H122</f>
        <v/>
      </c>
      <c r="C38" s="25" t="str">
        <f>CONCATENATE('様式Ⅱ(女子)'!D122," (",'様式Ⅱ(女子)'!F122,")")</f>
        <v xml:space="preserve"> ()</v>
      </c>
      <c r="D38" s="25" t="str">
        <f>'様式Ⅱ(女子)'!E122</f>
        <v/>
      </c>
      <c r="E38" s="25">
        <v>1</v>
      </c>
      <c r="F38" s="25">
        <f>基本情報登録!$D$8</f>
        <v>0</v>
      </c>
      <c r="G38" s="25" t="str">
        <f>基本情報登録!$D$10</f>
        <v/>
      </c>
      <c r="H38" s="25" t="e">
        <f>'様式Ⅱ(女子)'!G122</f>
        <v>#N/A</v>
      </c>
      <c r="I38" s="25">
        <f>'様式Ⅱ(女子)'!C122</f>
        <v>0</v>
      </c>
      <c r="J38" s="25">
        <f>'様式Ⅱ(女子)'!J122</f>
        <v>0</v>
      </c>
      <c r="K38" s="25" t="str">
        <f>'様式Ⅱ(女子)'!N122</f>
        <v/>
      </c>
      <c r="L38" s="25">
        <f>'様式Ⅱ(女子)'!J123</f>
        <v>0</v>
      </c>
      <c r="M38" s="25" t="str">
        <f>'様式Ⅱ(女子)'!N123</f>
        <v/>
      </c>
      <c r="N38" s="25">
        <f>'様式Ⅱ(女子)'!J124</f>
        <v>0</v>
      </c>
      <c r="O38" s="25" t="str">
        <f>'様式Ⅱ(女子)'!N124</f>
        <v/>
      </c>
      <c r="P38" s="25"/>
      <c r="Q38" s="25"/>
    </row>
    <row r="39" spans="1:19" ht="12.75" customHeight="1">
      <c r="A39" s="21">
        <v>38</v>
      </c>
      <c r="B39" s="25" t="str">
        <f>'様式Ⅱ(女子)'!H125</f>
        <v/>
      </c>
      <c r="C39" s="25" t="str">
        <f>CONCATENATE('様式Ⅱ(女子)'!D125," (",'様式Ⅱ(女子)'!F125,")")</f>
        <v xml:space="preserve"> ()</v>
      </c>
      <c r="D39" s="25" t="str">
        <f>'様式Ⅱ(女子)'!E125</f>
        <v/>
      </c>
      <c r="E39" s="25">
        <v>1</v>
      </c>
      <c r="F39" s="25">
        <f>基本情報登録!$D$8</f>
        <v>0</v>
      </c>
      <c r="G39" s="25" t="str">
        <f>基本情報登録!$D$10</f>
        <v/>
      </c>
      <c r="H39" s="25" t="e">
        <f>'様式Ⅱ(女子)'!G125</f>
        <v>#N/A</v>
      </c>
      <c r="I39" s="25">
        <f>'様式Ⅱ(女子)'!C125</f>
        <v>0</v>
      </c>
      <c r="J39" s="25">
        <f>'様式Ⅱ(女子)'!J125</f>
        <v>0</v>
      </c>
      <c r="K39" s="25" t="str">
        <f>'様式Ⅱ(女子)'!N125</f>
        <v/>
      </c>
      <c r="L39" s="25">
        <f>'様式Ⅱ(女子)'!J126</f>
        <v>0</v>
      </c>
      <c r="M39" s="25" t="str">
        <f>'様式Ⅱ(女子)'!N126</f>
        <v/>
      </c>
      <c r="N39" s="25">
        <f>'様式Ⅱ(女子)'!J127</f>
        <v>0</v>
      </c>
      <c r="O39" s="25" t="str">
        <f>'様式Ⅱ(女子)'!N127</f>
        <v/>
      </c>
      <c r="P39" s="25"/>
      <c r="Q39" s="25"/>
    </row>
    <row r="40" spans="1:19">
      <c r="A40" s="21">
        <v>39</v>
      </c>
      <c r="B40" s="25" t="str">
        <f>'様式Ⅱ(女子)'!H128</f>
        <v/>
      </c>
      <c r="C40" s="25" t="str">
        <f>CONCATENATE('様式Ⅱ(女子)'!D128," (",'様式Ⅱ(女子)'!F128,")")</f>
        <v xml:space="preserve"> ()</v>
      </c>
      <c r="D40" s="25" t="str">
        <f>'様式Ⅱ(女子)'!E128</f>
        <v/>
      </c>
      <c r="E40" s="25">
        <v>1</v>
      </c>
      <c r="F40" s="25">
        <f>基本情報登録!$D$8</f>
        <v>0</v>
      </c>
      <c r="G40" s="25" t="str">
        <f>基本情報登録!$D$10</f>
        <v/>
      </c>
      <c r="H40" s="25" t="e">
        <f>'様式Ⅱ(女子)'!G128</f>
        <v>#N/A</v>
      </c>
      <c r="I40" s="25">
        <f>'様式Ⅱ(女子)'!C128</f>
        <v>0</v>
      </c>
      <c r="J40" s="25">
        <f>'様式Ⅱ(女子)'!J128</f>
        <v>0</v>
      </c>
      <c r="K40" s="25" t="str">
        <f>'様式Ⅱ(女子)'!N128</f>
        <v/>
      </c>
      <c r="L40" s="25">
        <f>'様式Ⅱ(女子)'!J129</f>
        <v>0</v>
      </c>
      <c r="M40" s="25" t="str">
        <f>'様式Ⅱ(女子)'!N129</f>
        <v/>
      </c>
      <c r="N40" s="25">
        <f>'様式Ⅱ(女子)'!J130</f>
        <v>0</v>
      </c>
      <c r="O40" s="25" t="str">
        <f>'様式Ⅱ(女子)'!N130</f>
        <v/>
      </c>
      <c r="P40" s="25"/>
      <c r="Q40" s="25"/>
    </row>
    <row r="41" spans="1:19">
      <c r="A41" s="21">
        <v>40</v>
      </c>
      <c r="B41" s="25" t="str">
        <f>'様式Ⅱ(女子)'!H131</f>
        <v/>
      </c>
      <c r="C41" s="25" t="str">
        <f>CONCATENATE('様式Ⅱ(女子)'!D131," (",'様式Ⅱ(女子)'!F131,")")</f>
        <v xml:space="preserve"> ()</v>
      </c>
      <c r="D41" s="25" t="str">
        <f>'様式Ⅱ(女子)'!E131</f>
        <v/>
      </c>
      <c r="E41" s="25">
        <v>1</v>
      </c>
      <c r="F41" s="25">
        <f>基本情報登録!$D$8</f>
        <v>0</v>
      </c>
      <c r="G41" s="25" t="str">
        <f>基本情報登録!$D$10</f>
        <v/>
      </c>
      <c r="H41" s="25" t="e">
        <f>'様式Ⅱ(女子)'!G131</f>
        <v>#N/A</v>
      </c>
      <c r="I41" s="25">
        <f>'様式Ⅱ(女子)'!C131</f>
        <v>0</v>
      </c>
      <c r="J41" s="25">
        <f>'様式Ⅱ(女子)'!J131</f>
        <v>0</v>
      </c>
      <c r="K41" s="25" t="str">
        <f>'様式Ⅱ(女子)'!N131</f>
        <v/>
      </c>
      <c r="L41" s="25">
        <f>'様式Ⅱ(女子)'!J132</f>
        <v>0</v>
      </c>
      <c r="M41" s="25" t="str">
        <f>'様式Ⅱ(女子)'!N132</f>
        <v/>
      </c>
      <c r="N41" s="25">
        <f>'様式Ⅱ(女子)'!J133</f>
        <v>0</v>
      </c>
      <c r="O41" s="25" t="str">
        <f>'様式Ⅱ(女子)'!N133</f>
        <v/>
      </c>
      <c r="P41" s="25"/>
      <c r="Q41" s="25"/>
    </row>
    <row r="42" spans="1:19">
      <c r="A42" s="21">
        <v>41</v>
      </c>
      <c r="B42" s="25" t="str">
        <f>'様式Ⅱ(女子)'!H134</f>
        <v/>
      </c>
      <c r="C42" s="25" t="str">
        <f>CONCATENATE('様式Ⅱ(女子)'!D134," (",'様式Ⅱ(女子)'!F134,")")</f>
        <v xml:space="preserve"> ()</v>
      </c>
      <c r="D42" s="25" t="str">
        <f>'様式Ⅱ(女子)'!E134</f>
        <v/>
      </c>
      <c r="E42" s="25">
        <v>1</v>
      </c>
      <c r="F42" s="25">
        <f>基本情報登録!$D$8</f>
        <v>0</v>
      </c>
      <c r="G42" s="25" t="str">
        <f>基本情報登録!$D$10</f>
        <v/>
      </c>
      <c r="H42" s="25" t="e">
        <f>'様式Ⅱ(女子)'!G134</f>
        <v>#N/A</v>
      </c>
      <c r="I42" s="25">
        <f>'様式Ⅱ(女子)'!C134</f>
        <v>0</v>
      </c>
      <c r="J42" s="25">
        <f>'様式Ⅱ(女子)'!J134</f>
        <v>0</v>
      </c>
      <c r="K42" s="25" t="str">
        <f>'様式Ⅱ(女子)'!N134</f>
        <v/>
      </c>
      <c r="L42" s="25">
        <f>'様式Ⅱ(女子)'!J135</f>
        <v>0</v>
      </c>
      <c r="M42" s="25" t="str">
        <f>'様式Ⅱ(女子)'!N135</f>
        <v/>
      </c>
      <c r="N42" s="25">
        <f>'様式Ⅱ(女子)'!J136</f>
        <v>0</v>
      </c>
      <c r="O42" s="25" t="str">
        <f>'様式Ⅱ(女子)'!N136</f>
        <v/>
      </c>
      <c r="P42" s="25"/>
      <c r="Q42" s="25"/>
    </row>
    <row r="43" spans="1:19">
      <c r="A43" s="21">
        <v>42</v>
      </c>
      <c r="B43" s="25" t="str">
        <f>'様式Ⅱ(女子)'!H137</f>
        <v/>
      </c>
      <c r="C43" s="25" t="str">
        <f>CONCATENATE('様式Ⅱ(女子)'!D137," (",'様式Ⅱ(女子)'!F137,")")</f>
        <v xml:space="preserve"> ()</v>
      </c>
      <c r="D43" s="25" t="str">
        <f>'様式Ⅱ(女子)'!E137</f>
        <v/>
      </c>
      <c r="E43" s="25">
        <v>1</v>
      </c>
      <c r="F43" s="25">
        <f>基本情報登録!$D$8</f>
        <v>0</v>
      </c>
      <c r="G43" s="25" t="str">
        <f>基本情報登録!$D$10</f>
        <v/>
      </c>
      <c r="H43" s="25" t="e">
        <f>'様式Ⅱ(女子)'!G137</f>
        <v>#N/A</v>
      </c>
      <c r="I43" s="25">
        <f>'様式Ⅱ(女子)'!C137</f>
        <v>0</v>
      </c>
      <c r="J43" s="25">
        <f>'様式Ⅱ(女子)'!J137</f>
        <v>0</v>
      </c>
      <c r="K43" s="25" t="str">
        <f>'様式Ⅱ(女子)'!N137</f>
        <v/>
      </c>
      <c r="L43" s="25">
        <f>'様式Ⅱ(女子)'!J138</f>
        <v>0</v>
      </c>
      <c r="M43" s="25" t="str">
        <f>'様式Ⅱ(女子)'!N138</f>
        <v/>
      </c>
      <c r="N43" s="25">
        <f>'様式Ⅱ(女子)'!J139</f>
        <v>0</v>
      </c>
      <c r="O43" s="25" t="str">
        <f>'様式Ⅱ(女子)'!N139</f>
        <v/>
      </c>
      <c r="P43" s="25"/>
      <c r="Q43" s="25"/>
    </row>
    <row r="44" spans="1:19">
      <c r="A44" s="21">
        <v>43</v>
      </c>
      <c r="B44" s="25" t="str">
        <f>'様式Ⅱ(女子)'!H140</f>
        <v/>
      </c>
      <c r="C44" s="25" t="str">
        <f>CONCATENATE('様式Ⅱ(女子)'!D140," (",'様式Ⅱ(女子)'!F140,")")</f>
        <v xml:space="preserve"> ()</v>
      </c>
      <c r="D44" s="25" t="str">
        <f>'様式Ⅱ(女子)'!E140</f>
        <v/>
      </c>
      <c r="E44" s="25">
        <v>1</v>
      </c>
      <c r="F44" s="25">
        <f>基本情報登録!$D$8</f>
        <v>0</v>
      </c>
      <c r="G44" s="25" t="str">
        <f>基本情報登録!$D$10</f>
        <v/>
      </c>
      <c r="H44" s="25" t="e">
        <f>'様式Ⅱ(女子)'!G140</f>
        <v>#N/A</v>
      </c>
      <c r="I44" s="25">
        <f>'様式Ⅱ(女子)'!C140</f>
        <v>0</v>
      </c>
      <c r="J44" s="25">
        <f>'様式Ⅱ(女子)'!J140</f>
        <v>0</v>
      </c>
      <c r="K44" s="25" t="str">
        <f>'様式Ⅱ(女子)'!N140</f>
        <v/>
      </c>
      <c r="L44" s="25">
        <f>'様式Ⅱ(女子)'!J141</f>
        <v>0</v>
      </c>
      <c r="M44" s="25" t="str">
        <f>'様式Ⅱ(女子)'!N141</f>
        <v/>
      </c>
      <c r="N44" s="25">
        <f>'様式Ⅱ(女子)'!J142</f>
        <v>0</v>
      </c>
      <c r="O44" s="25" t="str">
        <f>'様式Ⅱ(女子)'!N142</f>
        <v/>
      </c>
      <c r="P44" s="25"/>
      <c r="Q44" s="25"/>
    </row>
    <row r="45" spans="1:19">
      <c r="A45" s="21">
        <v>44</v>
      </c>
      <c r="B45" s="25" t="str">
        <f>'様式Ⅱ(女子)'!H143</f>
        <v/>
      </c>
      <c r="C45" s="25" t="str">
        <f>CONCATENATE('様式Ⅱ(女子)'!D143," (",'様式Ⅱ(女子)'!F143,")")</f>
        <v xml:space="preserve"> ()</v>
      </c>
      <c r="D45" s="25" t="str">
        <f>'様式Ⅱ(女子)'!E143</f>
        <v/>
      </c>
      <c r="E45" s="25">
        <v>1</v>
      </c>
      <c r="F45" s="25">
        <f>基本情報登録!$D$8</f>
        <v>0</v>
      </c>
      <c r="G45" s="25" t="str">
        <f>基本情報登録!$D$10</f>
        <v/>
      </c>
      <c r="H45" s="25" t="e">
        <f>'様式Ⅱ(女子)'!G143</f>
        <v>#N/A</v>
      </c>
      <c r="I45" s="25">
        <f>'様式Ⅱ(女子)'!C143</f>
        <v>0</v>
      </c>
      <c r="J45" s="25">
        <f>'様式Ⅱ(女子)'!J143</f>
        <v>0</v>
      </c>
      <c r="K45" s="25" t="str">
        <f>'様式Ⅱ(女子)'!N143</f>
        <v/>
      </c>
      <c r="L45" s="25">
        <f>'様式Ⅱ(女子)'!J144</f>
        <v>0</v>
      </c>
      <c r="M45" s="25" t="str">
        <f>'様式Ⅱ(女子)'!N144</f>
        <v/>
      </c>
      <c r="N45" s="25">
        <f>'様式Ⅱ(女子)'!J145</f>
        <v>0</v>
      </c>
      <c r="O45" s="25" t="str">
        <f>'様式Ⅱ(女子)'!N145</f>
        <v/>
      </c>
      <c r="P45" s="25"/>
      <c r="Q45" s="25"/>
    </row>
    <row r="46" spans="1:19">
      <c r="A46" s="21">
        <v>45</v>
      </c>
      <c r="B46" s="25" t="str">
        <f>'様式Ⅱ(女子)'!H146</f>
        <v/>
      </c>
      <c r="C46" s="25" t="str">
        <f>CONCATENATE('様式Ⅱ(女子)'!D146," (",'様式Ⅱ(女子)'!F146,")")</f>
        <v xml:space="preserve"> ()</v>
      </c>
      <c r="D46" s="25" t="str">
        <f>'様式Ⅱ(女子)'!E146</f>
        <v/>
      </c>
      <c r="E46" s="25">
        <v>1</v>
      </c>
      <c r="F46" s="25">
        <f>基本情報登録!$D$8</f>
        <v>0</v>
      </c>
      <c r="G46" s="25" t="str">
        <f>基本情報登録!$D$10</f>
        <v/>
      </c>
      <c r="H46" s="25" t="e">
        <f>'様式Ⅱ(女子)'!G146</f>
        <v>#N/A</v>
      </c>
      <c r="I46" s="25">
        <f>'様式Ⅱ(女子)'!C146</f>
        <v>0</v>
      </c>
      <c r="J46" s="25">
        <f>'様式Ⅱ(女子)'!J146</f>
        <v>0</v>
      </c>
      <c r="K46" s="25" t="str">
        <f>'様式Ⅱ(女子)'!N146</f>
        <v/>
      </c>
      <c r="L46" s="25">
        <f>'様式Ⅱ(女子)'!J147</f>
        <v>0</v>
      </c>
      <c r="M46" s="25" t="str">
        <f>'様式Ⅱ(女子)'!N147</f>
        <v/>
      </c>
      <c r="N46" s="25">
        <f>'様式Ⅱ(女子)'!J148</f>
        <v>0</v>
      </c>
      <c r="O46" s="25" t="str">
        <f>'様式Ⅱ(女子)'!N148</f>
        <v/>
      </c>
      <c r="P46" s="25"/>
      <c r="Q46" s="25"/>
    </row>
    <row r="47" spans="1:19">
      <c r="A47" s="21">
        <v>46</v>
      </c>
      <c r="B47" s="25" t="str">
        <f>'様式Ⅱ(女子)'!H149</f>
        <v/>
      </c>
      <c r="C47" s="25" t="str">
        <f>CONCATENATE('様式Ⅱ(女子)'!D149," (",'様式Ⅱ(女子)'!F149,")")</f>
        <v xml:space="preserve"> ()</v>
      </c>
      <c r="D47" s="25" t="str">
        <f>'様式Ⅱ(女子)'!E149</f>
        <v/>
      </c>
      <c r="E47" s="25">
        <v>1</v>
      </c>
      <c r="F47" s="25">
        <f>基本情報登録!$D$8</f>
        <v>0</v>
      </c>
      <c r="G47" s="25" t="str">
        <f>基本情報登録!$D$10</f>
        <v/>
      </c>
      <c r="H47" s="25" t="e">
        <f>'様式Ⅱ(女子)'!G149</f>
        <v>#N/A</v>
      </c>
      <c r="I47" s="25">
        <f>'様式Ⅱ(女子)'!C149</f>
        <v>0</v>
      </c>
      <c r="J47" s="25">
        <f>'様式Ⅱ(女子)'!J149</f>
        <v>0</v>
      </c>
      <c r="K47" s="25" t="str">
        <f>'様式Ⅱ(女子)'!N149</f>
        <v/>
      </c>
      <c r="L47" s="25">
        <f>'様式Ⅱ(女子)'!J150</f>
        <v>0</v>
      </c>
      <c r="M47" s="25" t="str">
        <f>'様式Ⅱ(女子)'!N150</f>
        <v/>
      </c>
      <c r="N47" s="25">
        <f>'様式Ⅱ(女子)'!J151</f>
        <v>0</v>
      </c>
      <c r="O47" s="25" t="str">
        <f>'様式Ⅱ(女子)'!N151</f>
        <v/>
      </c>
      <c r="P47" s="25"/>
      <c r="Q47" s="25"/>
    </row>
    <row r="48" spans="1:19">
      <c r="A48" s="21">
        <v>47</v>
      </c>
      <c r="B48" s="25" t="str">
        <f>'様式Ⅱ(女子)'!H152</f>
        <v/>
      </c>
      <c r="C48" s="25" t="str">
        <f>CONCATENATE('様式Ⅱ(女子)'!D152," (",'様式Ⅱ(女子)'!F152,")")</f>
        <v xml:space="preserve"> ()</v>
      </c>
      <c r="D48" s="25" t="str">
        <f>'様式Ⅱ(女子)'!E152</f>
        <v/>
      </c>
      <c r="E48" s="25">
        <v>1</v>
      </c>
      <c r="F48" s="25">
        <f>基本情報登録!$D$8</f>
        <v>0</v>
      </c>
      <c r="G48" s="25" t="str">
        <f>基本情報登録!$D$10</f>
        <v/>
      </c>
      <c r="H48" s="25" t="e">
        <f>'様式Ⅱ(女子)'!G152</f>
        <v>#N/A</v>
      </c>
      <c r="I48" s="25">
        <f>'様式Ⅱ(女子)'!C152</f>
        <v>0</v>
      </c>
      <c r="J48" s="25">
        <f>'様式Ⅱ(女子)'!J152</f>
        <v>0</v>
      </c>
      <c r="K48" s="25" t="str">
        <f>'様式Ⅱ(女子)'!N152</f>
        <v/>
      </c>
      <c r="L48" s="25">
        <f>'様式Ⅱ(女子)'!J153</f>
        <v>0</v>
      </c>
      <c r="M48" s="25" t="str">
        <f>'様式Ⅱ(女子)'!N153</f>
        <v/>
      </c>
      <c r="N48" s="25">
        <f>'様式Ⅱ(女子)'!J154</f>
        <v>0</v>
      </c>
      <c r="O48" s="25" t="str">
        <f>'様式Ⅱ(女子)'!N154</f>
        <v/>
      </c>
      <c r="P48" s="25"/>
      <c r="Q48" s="25"/>
      <c r="S48" s="25"/>
    </row>
    <row r="49" spans="1:19">
      <c r="A49" s="21">
        <v>48</v>
      </c>
      <c r="B49" s="25" t="str">
        <f>'様式Ⅱ(女子)'!H155</f>
        <v/>
      </c>
      <c r="C49" s="25" t="str">
        <f>CONCATENATE('様式Ⅱ(女子)'!D155," (",'様式Ⅱ(女子)'!F155,")")</f>
        <v xml:space="preserve"> ()</v>
      </c>
      <c r="D49" s="25" t="str">
        <f>'様式Ⅱ(女子)'!E155</f>
        <v/>
      </c>
      <c r="E49" s="25">
        <v>1</v>
      </c>
      <c r="F49" s="25">
        <f>基本情報登録!$D$8</f>
        <v>0</v>
      </c>
      <c r="G49" s="25" t="str">
        <f>基本情報登録!$D$10</f>
        <v/>
      </c>
      <c r="H49" s="25" t="e">
        <f>'様式Ⅱ(女子)'!G155</f>
        <v>#N/A</v>
      </c>
      <c r="I49" s="25">
        <f>'様式Ⅱ(女子)'!C155</f>
        <v>0</v>
      </c>
      <c r="J49" s="25">
        <f>'様式Ⅱ(女子)'!J155</f>
        <v>0</v>
      </c>
      <c r="K49" s="25" t="str">
        <f>'様式Ⅱ(女子)'!N155</f>
        <v/>
      </c>
      <c r="L49" s="25">
        <f>'様式Ⅱ(女子)'!J156</f>
        <v>0</v>
      </c>
      <c r="M49" s="25" t="str">
        <f>'様式Ⅱ(女子)'!N156</f>
        <v/>
      </c>
      <c r="N49" s="25">
        <f>'様式Ⅱ(女子)'!J157</f>
        <v>0</v>
      </c>
      <c r="O49" s="25" t="str">
        <f>'様式Ⅱ(女子)'!N157</f>
        <v/>
      </c>
      <c r="P49" s="25"/>
      <c r="Q49" s="25"/>
      <c r="S49" s="25"/>
    </row>
    <row r="50" spans="1:19">
      <c r="A50" s="21">
        <v>49</v>
      </c>
      <c r="B50" s="25" t="str">
        <f>'様式Ⅱ(女子)'!H158</f>
        <v/>
      </c>
      <c r="C50" s="25" t="str">
        <f>CONCATENATE('様式Ⅱ(女子)'!D158," (",'様式Ⅱ(女子)'!F158,")")</f>
        <v xml:space="preserve"> ()</v>
      </c>
      <c r="D50" s="25" t="str">
        <f>'様式Ⅱ(女子)'!E158</f>
        <v/>
      </c>
      <c r="E50" s="25">
        <v>1</v>
      </c>
      <c r="F50" s="25">
        <f>基本情報登録!$D$8</f>
        <v>0</v>
      </c>
      <c r="G50" s="25" t="str">
        <f>基本情報登録!$D$10</f>
        <v/>
      </c>
      <c r="H50" s="25" t="e">
        <f>'様式Ⅱ(女子)'!G158</f>
        <v>#N/A</v>
      </c>
      <c r="I50" s="25">
        <f>'様式Ⅱ(女子)'!C158</f>
        <v>0</v>
      </c>
      <c r="J50" s="25">
        <f>'様式Ⅱ(女子)'!J158</f>
        <v>0</v>
      </c>
      <c r="K50" s="25" t="str">
        <f>'様式Ⅱ(女子)'!N158</f>
        <v/>
      </c>
      <c r="L50" s="25">
        <f>'様式Ⅱ(女子)'!J159</f>
        <v>0</v>
      </c>
      <c r="M50" s="25" t="str">
        <f>'様式Ⅱ(女子)'!N159</f>
        <v/>
      </c>
      <c r="N50" s="25">
        <f>'様式Ⅱ(女子)'!J160</f>
        <v>0</v>
      </c>
      <c r="O50" s="25" t="str">
        <f>'様式Ⅱ(女子)'!N160</f>
        <v/>
      </c>
      <c r="P50" s="25"/>
      <c r="Q50" s="25"/>
      <c r="S50" s="25"/>
    </row>
    <row r="51" spans="1:19">
      <c r="A51" s="21">
        <v>50</v>
      </c>
      <c r="B51" s="25" t="str">
        <f>'様式Ⅱ(女子)'!H161</f>
        <v/>
      </c>
      <c r="C51" s="25" t="str">
        <f>CONCATENATE('様式Ⅱ(女子)'!D161," (",'様式Ⅱ(女子)'!F161,")")</f>
        <v xml:space="preserve"> ()</v>
      </c>
      <c r="D51" s="25" t="str">
        <f>'様式Ⅱ(女子)'!E161</f>
        <v/>
      </c>
      <c r="E51" s="25">
        <v>1</v>
      </c>
      <c r="F51" s="25">
        <f>基本情報登録!$D$8</f>
        <v>0</v>
      </c>
      <c r="G51" s="25" t="str">
        <f>基本情報登録!$D$10</f>
        <v/>
      </c>
      <c r="H51" s="25" t="e">
        <f>'様式Ⅱ(女子)'!G161</f>
        <v>#N/A</v>
      </c>
      <c r="I51" s="25">
        <f>'様式Ⅱ(女子)'!C161</f>
        <v>0</v>
      </c>
      <c r="J51" s="25">
        <f>'様式Ⅱ(女子)'!J161</f>
        <v>0</v>
      </c>
      <c r="K51" s="25" t="str">
        <f>'様式Ⅱ(女子)'!N161</f>
        <v/>
      </c>
      <c r="L51" s="25">
        <f>'様式Ⅱ(女子)'!J162</f>
        <v>0</v>
      </c>
      <c r="M51" s="25" t="str">
        <f>'様式Ⅱ(女子)'!N162</f>
        <v/>
      </c>
      <c r="N51" s="25">
        <f>'様式Ⅱ(女子)'!J163</f>
        <v>0</v>
      </c>
      <c r="O51" s="25" t="str">
        <f>'様式Ⅱ(女子)'!N163</f>
        <v/>
      </c>
      <c r="P51" s="25"/>
      <c r="Q51" s="25"/>
      <c r="S51" s="25"/>
    </row>
    <row r="52" spans="1:19">
      <c r="A52" s="21">
        <v>51</v>
      </c>
      <c r="B52" s="25" t="str">
        <f>'様式Ⅱ(女子)'!H164</f>
        <v/>
      </c>
      <c r="C52" s="25" t="str">
        <f>CONCATENATE('様式Ⅱ(女子)'!D164," (",'様式Ⅱ(女子)'!F164,")")</f>
        <v xml:space="preserve"> ()</v>
      </c>
      <c r="D52" s="25" t="str">
        <f>'様式Ⅱ(女子)'!E164</f>
        <v/>
      </c>
      <c r="E52" s="25">
        <v>1</v>
      </c>
      <c r="F52" s="25">
        <f>基本情報登録!$D$8</f>
        <v>0</v>
      </c>
      <c r="G52" s="25" t="str">
        <f>基本情報登録!$D$10</f>
        <v/>
      </c>
      <c r="H52" s="25" t="e">
        <f>'様式Ⅱ(女子)'!G164</f>
        <v>#N/A</v>
      </c>
      <c r="I52" s="25">
        <f>'様式Ⅱ(女子)'!C164</f>
        <v>0</v>
      </c>
      <c r="J52" s="25">
        <f>'様式Ⅱ(女子)'!J164</f>
        <v>0</v>
      </c>
      <c r="K52" s="25" t="str">
        <f>'様式Ⅱ(女子)'!N164</f>
        <v/>
      </c>
      <c r="L52" s="25">
        <f>'様式Ⅱ(女子)'!J165</f>
        <v>0</v>
      </c>
      <c r="M52" s="25" t="str">
        <f>'様式Ⅱ(女子)'!N165</f>
        <v/>
      </c>
      <c r="N52" s="25">
        <f>'様式Ⅱ(女子)'!J166</f>
        <v>0</v>
      </c>
      <c r="O52" s="25" t="str">
        <f>'様式Ⅱ(女子)'!N166</f>
        <v/>
      </c>
      <c r="P52" s="25"/>
      <c r="Q52" s="25"/>
    </row>
    <row r="53" spans="1:19">
      <c r="A53" s="21">
        <v>52</v>
      </c>
      <c r="B53" s="25" t="str">
        <f>'様式Ⅱ(女子)'!H167</f>
        <v/>
      </c>
      <c r="C53" s="25" t="str">
        <f>CONCATENATE('様式Ⅱ(女子)'!D167," (",'様式Ⅱ(女子)'!F167,")")</f>
        <v xml:space="preserve"> ()</v>
      </c>
      <c r="D53" s="25" t="str">
        <f>'様式Ⅱ(女子)'!E167</f>
        <v/>
      </c>
      <c r="E53" s="25">
        <v>1</v>
      </c>
      <c r="F53" s="25">
        <f>基本情報登録!$D$8</f>
        <v>0</v>
      </c>
      <c r="G53" s="25" t="str">
        <f>基本情報登録!$D$10</f>
        <v/>
      </c>
      <c r="H53" s="25" t="e">
        <f>'様式Ⅱ(女子)'!G167</f>
        <v>#N/A</v>
      </c>
      <c r="I53" s="25">
        <f>'様式Ⅱ(女子)'!C167</f>
        <v>0</v>
      </c>
      <c r="J53" s="25">
        <f>'様式Ⅱ(女子)'!J167</f>
        <v>0</v>
      </c>
      <c r="K53" s="25" t="str">
        <f>'様式Ⅱ(女子)'!N167</f>
        <v/>
      </c>
      <c r="L53" s="25">
        <f>'様式Ⅱ(女子)'!J168</f>
        <v>0</v>
      </c>
      <c r="M53" s="25" t="str">
        <f>'様式Ⅱ(女子)'!N168</f>
        <v/>
      </c>
      <c r="N53" s="25">
        <f>'様式Ⅱ(女子)'!J169</f>
        <v>0</v>
      </c>
      <c r="O53" s="25" t="str">
        <f>'様式Ⅱ(女子)'!N169</f>
        <v/>
      </c>
      <c r="P53" s="25"/>
      <c r="Q53" s="25"/>
    </row>
    <row r="54" spans="1:19">
      <c r="A54" s="21">
        <v>53</v>
      </c>
      <c r="B54" s="25" t="str">
        <f>'様式Ⅱ(女子)'!H170</f>
        <v/>
      </c>
      <c r="C54" s="25" t="str">
        <f>CONCATENATE('様式Ⅱ(女子)'!D170," (",'様式Ⅱ(女子)'!F170,")")</f>
        <v xml:space="preserve"> ()</v>
      </c>
      <c r="D54" s="25" t="str">
        <f>'様式Ⅱ(女子)'!E170</f>
        <v/>
      </c>
      <c r="E54" s="25">
        <v>1</v>
      </c>
      <c r="F54" s="25">
        <f>基本情報登録!$D$8</f>
        <v>0</v>
      </c>
      <c r="G54" s="25" t="str">
        <f>基本情報登録!$D$10</f>
        <v/>
      </c>
      <c r="H54" s="25" t="e">
        <f>'様式Ⅱ(女子)'!G170</f>
        <v>#N/A</v>
      </c>
      <c r="I54" s="25">
        <f>'様式Ⅱ(女子)'!C170</f>
        <v>0</v>
      </c>
      <c r="J54" s="25">
        <f>'様式Ⅱ(女子)'!J170</f>
        <v>0</v>
      </c>
      <c r="K54" s="25" t="str">
        <f>'様式Ⅱ(女子)'!N170</f>
        <v/>
      </c>
      <c r="L54" s="25">
        <f>'様式Ⅱ(女子)'!J171</f>
        <v>0</v>
      </c>
      <c r="M54" s="25" t="str">
        <f>'様式Ⅱ(女子)'!N171</f>
        <v/>
      </c>
      <c r="N54" s="25">
        <f>'様式Ⅱ(女子)'!J172</f>
        <v>0</v>
      </c>
      <c r="O54" s="25" t="str">
        <f>'様式Ⅱ(女子)'!N172</f>
        <v/>
      </c>
      <c r="P54" s="25"/>
      <c r="Q54" s="25"/>
      <c r="S54" s="25"/>
    </row>
    <row r="55" spans="1:19">
      <c r="A55" s="21">
        <v>54</v>
      </c>
      <c r="B55" s="25" t="str">
        <f>'様式Ⅱ(女子)'!H173</f>
        <v/>
      </c>
      <c r="C55" s="25" t="str">
        <f>CONCATENATE('様式Ⅱ(女子)'!D173," (",'様式Ⅱ(女子)'!F173,")")</f>
        <v xml:space="preserve"> ()</v>
      </c>
      <c r="D55" s="25" t="str">
        <f>'様式Ⅱ(女子)'!E173</f>
        <v/>
      </c>
      <c r="E55" s="25">
        <v>1</v>
      </c>
      <c r="F55" s="25">
        <f>基本情報登録!$D$8</f>
        <v>0</v>
      </c>
      <c r="G55" s="25" t="str">
        <f>基本情報登録!$D$10</f>
        <v/>
      </c>
      <c r="H55" s="25" t="e">
        <f>'様式Ⅱ(女子)'!G173</f>
        <v>#N/A</v>
      </c>
      <c r="I55" s="25">
        <f>'様式Ⅱ(女子)'!C173</f>
        <v>0</v>
      </c>
      <c r="J55" s="25">
        <f>'様式Ⅱ(女子)'!J173</f>
        <v>0</v>
      </c>
      <c r="K55" s="25" t="str">
        <f>'様式Ⅱ(女子)'!N173</f>
        <v/>
      </c>
      <c r="L55" s="25">
        <f>'様式Ⅱ(女子)'!J174</f>
        <v>0</v>
      </c>
      <c r="M55" s="25" t="str">
        <f>'様式Ⅱ(女子)'!N174</f>
        <v/>
      </c>
      <c r="N55" s="25">
        <f>'様式Ⅱ(女子)'!J175</f>
        <v>0</v>
      </c>
      <c r="O55" s="25" t="str">
        <f>'様式Ⅱ(女子)'!N175</f>
        <v/>
      </c>
      <c r="P55" s="25"/>
      <c r="Q55" s="25"/>
    </row>
    <row r="56" spans="1:19">
      <c r="A56" s="21">
        <v>55</v>
      </c>
      <c r="B56" s="25" t="str">
        <f>'様式Ⅱ(女子)'!H176</f>
        <v/>
      </c>
      <c r="C56" s="25" t="str">
        <f>CONCATENATE('様式Ⅱ(女子)'!D176," (",'様式Ⅱ(女子)'!F176,")")</f>
        <v xml:space="preserve"> ()</v>
      </c>
      <c r="D56" s="25" t="str">
        <f>'様式Ⅱ(女子)'!E176</f>
        <v/>
      </c>
      <c r="E56" s="25">
        <v>1</v>
      </c>
      <c r="F56" s="25">
        <f>基本情報登録!$D$8</f>
        <v>0</v>
      </c>
      <c r="G56" s="25" t="str">
        <f>基本情報登録!$D$10</f>
        <v/>
      </c>
      <c r="H56" s="25" t="e">
        <f>'様式Ⅱ(女子)'!G176</f>
        <v>#N/A</v>
      </c>
      <c r="I56" s="25">
        <f>'様式Ⅱ(女子)'!C176</f>
        <v>0</v>
      </c>
      <c r="J56" s="25">
        <f>'様式Ⅱ(女子)'!J176</f>
        <v>0</v>
      </c>
      <c r="K56" s="25" t="str">
        <f>'様式Ⅱ(女子)'!N176</f>
        <v/>
      </c>
      <c r="L56" s="25">
        <f>'様式Ⅱ(女子)'!J177</f>
        <v>0</v>
      </c>
      <c r="M56" s="25" t="str">
        <f>'様式Ⅱ(女子)'!N177</f>
        <v/>
      </c>
      <c r="N56" s="25">
        <f>'様式Ⅱ(女子)'!J178</f>
        <v>0</v>
      </c>
      <c r="O56" s="25" t="str">
        <f>'様式Ⅱ(女子)'!N178</f>
        <v/>
      </c>
      <c r="P56" s="25"/>
      <c r="Q56" s="25"/>
    </row>
    <row r="57" spans="1:19">
      <c r="A57" s="21">
        <v>56</v>
      </c>
      <c r="B57" s="25" t="str">
        <f>'様式Ⅱ(女子)'!H179</f>
        <v/>
      </c>
      <c r="C57" s="25" t="str">
        <f>CONCATENATE('様式Ⅱ(女子)'!D179," (",'様式Ⅱ(女子)'!F179,")")</f>
        <v xml:space="preserve"> ()</v>
      </c>
      <c r="D57" s="25" t="str">
        <f>'様式Ⅱ(女子)'!E179</f>
        <v/>
      </c>
      <c r="E57" s="25">
        <v>1</v>
      </c>
      <c r="F57" s="25">
        <f>基本情報登録!$D$8</f>
        <v>0</v>
      </c>
      <c r="G57" s="25" t="str">
        <f>基本情報登録!$D$10</f>
        <v/>
      </c>
      <c r="H57" s="25" t="e">
        <f>'様式Ⅱ(女子)'!G179</f>
        <v>#N/A</v>
      </c>
      <c r="I57" s="25">
        <f>'様式Ⅱ(女子)'!C179</f>
        <v>0</v>
      </c>
      <c r="J57" s="25">
        <f>'様式Ⅱ(女子)'!J179</f>
        <v>0</v>
      </c>
      <c r="K57" s="25" t="str">
        <f>'様式Ⅱ(女子)'!N179</f>
        <v/>
      </c>
      <c r="L57" s="25">
        <f>'様式Ⅱ(女子)'!J180</f>
        <v>0</v>
      </c>
      <c r="M57" s="25" t="str">
        <f>'様式Ⅱ(女子)'!N180</f>
        <v/>
      </c>
      <c r="N57" s="25">
        <f>'様式Ⅱ(女子)'!J181</f>
        <v>0</v>
      </c>
      <c r="O57" s="25" t="str">
        <f>'様式Ⅱ(女子)'!N181</f>
        <v/>
      </c>
      <c r="P57" s="25"/>
      <c r="Q57" s="25"/>
      <c r="S57" s="25"/>
    </row>
    <row r="58" spans="1:19">
      <c r="A58" s="21">
        <v>57</v>
      </c>
      <c r="B58" s="25" t="str">
        <f>'様式Ⅱ(女子)'!H182</f>
        <v/>
      </c>
      <c r="C58" s="25" t="str">
        <f>CONCATENATE('様式Ⅱ(女子)'!D182," (",'様式Ⅱ(女子)'!F182,")")</f>
        <v xml:space="preserve"> ()</v>
      </c>
      <c r="D58" s="25" t="str">
        <f>'様式Ⅱ(女子)'!E182</f>
        <v/>
      </c>
      <c r="E58" s="25">
        <v>1</v>
      </c>
      <c r="F58" s="25">
        <f>基本情報登録!$D$8</f>
        <v>0</v>
      </c>
      <c r="G58" s="25" t="str">
        <f>基本情報登録!$D$10</f>
        <v/>
      </c>
      <c r="H58" s="25" t="e">
        <f>'様式Ⅱ(女子)'!G182</f>
        <v>#N/A</v>
      </c>
      <c r="I58" s="25">
        <f>'様式Ⅱ(女子)'!C182</f>
        <v>0</v>
      </c>
      <c r="J58" s="25">
        <f>'様式Ⅱ(女子)'!J182</f>
        <v>0</v>
      </c>
      <c r="K58" s="25" t="str">
        <f>'様式Ⅱ(女子)'!N182</f>
        <v/>
      </c>
      <c r="L58" s="25">
        <f>'様式Ⅱ(女子)'!J183</f>
        <v>0</v>
      </c>
      <c r="M58" s="25" t="str">
        <f>'様式Ⅱ(女子)'!N183</f>
        <v/>
      </c>
      <c r="N58" s="25">
        <f>'様式Ⅱ(女子)'!J184</f>
        <v>0</v>
      </c>
      <c r="O58" s="25" t="str">
        <f>'様式Ⅱ(女子)'!N184</f>
        <v/>
      </c>
      <c r="P58" s="25"/>
      <c r="Q58" s="25"/>
    </row>
    <row r="59" spans="1:19">
      <c r="A59" s="21">
        <v>58</v>
      </c>
      <c r="B59" s="25" t="str">
        <f>'様式Ⅱ(女子)'!H185</f>
        <v/>
      </c>
      <c r="C59" s="25" t="str">
        <f>CONCATENATE('様式Ⅱ(女子)'!D185," (",'様式Ⅱ(女子)'!F185,")")</f>
        <v xml:space="preserve"> ()</v>
      </c>
      <c r="D59" s="25" t="str">
        <f>'様式Ⅱ(女子)'!E185</f>
        <v/>
      </c>
      <c r="E59" s="25">
        <v>1</v>
      </c>
      <c r="F59" s="25">
        <f>基本情報登録!$D$8</f>
        <v>0</v>
      </c>
      <c r="G59" s="25" t="str">
        <f>基本情報登録!$D$10</f>
        <v/>
      </c>
      <c r="H59" s="25" t="e">
        <f>'様式Ⅱ(女子)'!G185</f>
        <v>#N/A</v>
      </c>
      <c r="I59" s="25">
        <f>'様式Ⅱ(女子)'!C185</f>
        <v>0</v>
      </c>
      <c r="J59" s="25">
        <f>'様式Ⅱ(女子)'!J185</f>
        <v>0</v>
      </c>
      <c r="K59" s="25" t="str">
        <f>'様式Ⅱ(女子)'!N185</f>
        <v/>
      </c>
      <c r="L59" s="25">
        <f>'様式Ⅱ(女子)'!J186</f>
        <v>0</v>
      </c>
      <c r="M59" s="25" t="str">
        <f>'様式Ⅱ(女子)'!N186</f>
        <v/>
      </c>
      <c r="N59" s="25">
        <f>'様式Ⅱ(女子)'!J187</f>
        <v>0</v>
      </c>
      <c r="O59" s="25" t="str">
        <f>'様式Ⅱ(女子)'!N187</f>
        <v/>
      </c>
      <c r="P59" s="25"/>
      <c r="Q59" s="25"/>
    </row>
    <row r="60" spans="1:19">
      <c r="A60" s="21">
        <v>59</v>
      </c>
      <c r="B60" s="25" t="str">
        <f>'様式Ⅱ(女子)'!H188</f>
        <v/>
      </c>
      <c r="C60" s="25" t="str">
        <f>CONCATENATE('様式Ⅱ(女子)'!D188," (",'様式Ⅱ(女子)'!F188,")")</f>
        <v xml:space="preserve"> ()</v>
      </c>
      <c r="D60" s="25" t="str">
        <f>'様式Ⅱ(女子)'!E188</f>
        <v/>
      </c>
      <c r="E60" s="25">
        <v>1</v>
      </c>
      <c r="F60" s="25">
        <f>基本情報登録!$D$8</f>
        <v>0</v>
      </c>
      <c r="G60" s="25" t="str">
        <f>基本情報登録!$D$10</f>
        <v/>
      </c>
      <c r="H60" s="25" t="e">
        <f>'様式Ⅱ(女子)'!G188</f>
        <v>#N/A</v>
      </c>
      <c r="I60" s="25">
        <f>'様式Ⅱ(女子)'!C188</f>
        <v>0</v>
      </c>
      <c r="J60" s="25">
        <f>'様式Ⅱ(女子)'!J188</f>
        <v>0</v>
      </c>
      <c r="K60" s="25" t="str">
        <f>'様式Ⅱ(女子)'!N188</f>
        <v/>
      </c>
      <c r="L60" s="25">
        <f>'様式Ⅱ(女子)'!J189</f>
        <v>0</v>
      </c>
      <c r="M60" s="25" t="str">
        <f>'様式Ⅱ(女子)'!N189</f>
        <v/>
      </c>
      <c r="N60" s="25">
        <f>'様式Ⅱ(女子)'!J190</f>
        <v>0</v>
      </c>
      <c r="O60" s="25" t="str">
        <f>'様式Ⅱ(女子)'!N190</f>
        <v/>
      </c>
      <c r="P60" s="25"/>
      <c r="Q60" s="25"/>
      <c r="S60" s="25"/>
    </row>
    <row r="61" spans="1:19">
      <c r="A61" s="21">
        <v>60</v>
      </c>
      <c r="B61" s="25" t="str">
        <f>'様式Ⅱ(女子)'!H191</f>
        <v/>
      </c>
      <c r="C61" s="25" t="str">
        <f>CONCATENATE('様式Ⅱ(女子)'!D191," (",'様式Ⅱ(女子)'!F191,")")</f>
        <v xml:space="preserve"> ()</v>
      </c>
      <c r="D61" s="25" t="str">
        <f>'様式Ⅱ(女子)'!E191</f>
        <v/>
      </c>
      <c r="E61" s="25">
        <v>1</v>
      </c>
      <c r="F61" s="25">
        <f>基本情報登録!$D$8</f>
        <v>0</v>
      </c>
      <c r="G61" s="25" t="str">
        <f>基本情報登録!$D$10</f>
        <v/>
      </c>
      <c r="H61" s="25" t="e">
        <f>'様式Ⅱ(女子)'!G191</f>
        <v>#N/A</v>
      </c>
      <c r="I61" s="25">
        <f>'様式Ⅱ(女子)'!C191</f>
        <v>0</v>
      </c>
      <c r="J61" s="25">
        <f>'様式Ⅱ(女子)'!J191</f>
        <v>0</v>
      </c>
      <c r="K61" s="25" t="str">
        <f>'様式Ⅱ(女子)'!N191</f>
        <v/>
      </c>
      <c r="L61" s="25">
        <f>'様式Ⅱ(女子)'!J192</f>
        <v>0</v>
      </c>
      <c r="M61" s="25" t="str">
        <f>'様式Ⅱ(女子)'!N192</f>
        <v/>
      </c>
      <c r="N61" s="25">
        <f>'様式Ⅱ(女子)'!J193</f>
        <v>0</v>
      </c>
      <c r="O61" s="25" t="str">
        <f>'様式Ⅱ(女子)'!N193</f>
        <v/>
      </c>
      <c r="P61" s="25"/>
      <c r="Q61" s="25"/>
    </row>
    <row r="62" spans="1:19">
      <c r="A62" s="21">
        <v>61</v>
      </c>
      <c r="B62" s="25" t="str">
        <f>'様式Ⅱ(女子)'!H194</f>
        <v/>
      </c>
      <c r="C62" s="25" t="str">
        <f>CONCATENATE('様式Ⅱ(女子)'!D194," (",'様式Ⅱ(女子)'!F194,")")</f>
        <v xml:space="preserve"> ()</v>
      </c>
      <c r="D62" s="25" t="str">
        <f>'様式Ⅱ(女子)'!E194</f>
        <v/>
      </c>
      <c r="E62" s="25">
        <v>1</v>
      </c>
      <c r="F62" s="25">
        <f>基本情報登録!$D$8</f>
        <v>0</v>
      </c>
      <c r="G62" s="25" t="str">
        <f>基本情報登録!$D$10</f>
        <v/>
      </c>
      <c r="H62" s="25" t="e">
        <f>'様式Ⅱ(女子)'!G194</f>
        <v>#N/A</v>
      </c>
      <c r="I62" s="25">
        <f>'様式Ⅱ(女子)'!C194</f>
        <v>0</v>
      </c>
      <c r="J62" s="25">
        <f>'様式Ⅱ(女子)'!J194</f>
        <v>0</v>
      </c>
      <c r="K62" s="25" t="str">
        <f>'様式Ⅱ(女子)'!N194</f>
        <v/>
      </c>
      <c r="L62" s="25">
        <f>'様式Ⅱ(女子)'!J195</f>
        <v>0</v>
      </c>
      <c r="M62" s="25" t="str">
        <f>'様式Ⅱ(女子)'!N195</f>
        <v/>
      </c>
      <c r="N62" s="25">
        <f>'様式Ⅱ(女子)'!J196</f>
        <v>0</v>
      </c>
      <c r="O62" s="25" t="str">
        <f>'様式Ⅱ(女子)'!N196</f>
        <v/>
      </c>
      <c r="P62" s="25"/>
      <c r="Q62" s="25"/>
    </row>
    <row r="63" spans="1:19">
      <c r="A63" s="21">
        <v>62</v>
      </c>
      <c r="B63" s="25" t="str">
        <f>'様式Ⅱ(女子)'!H197</f>
        <v/>
      </c>
      <c r="C63" s="25" t="str">
        <f>CONCATENATE('様式Ⅱ(女子)'!D197," (",'様式Ⅱ(女子)'!F197,")")</f>
        <v xml:space="preserve"> ()</v>
      </c>
      <c r="D63" s="25" t="str">
        <f>'様式Ⅱ(女子)'!E197</f>
        <v/>
      </c>
      <c r="E63" s="25">
        <v>1</v>
      </c>
      <c r="F63" s="25">
        <f>基本情報登録!$D$8</f>
        <v>0</v>
      </c>
      <c r="G63" s="25" t="str">
        <f>基本情報登録!$D$10</f>
        <v/>
      </c>
      <c r="H63" s="25" t="e">
        <f>'様式Ⅱ(女子)'!G197</f>
        <v>#N/A</v>
      </c>
      <c r="I63" s="25">
        <f>'様式Ⅱ(女子)'!C197</f>
        <v>0</v>
      </c>
      <c r="J63" s="25">
        <f>'様式Ⅱ(女子)'!J197</f>
        <v>0</v>
      </c>
      <c r="K63" s="25" t="str">
        <f>'様式Ⅱ(女子)'!N197</f>
        <v/>
      </c>
      <c r="L63" s="25">
        <f>'様式Ⅱ(女子)'!J198</f>
        <v>0</v>
      </c>
      <c r="M63" s="25" t="str">
        <f>'様式Ⅱ(女子)'!N198</f>
        <v/>
      </c>
      <c r="N63" s="25">
        <f>'様式Ⅱ(女子)'!J199</f>
        <v>0</v>
      </c>
      <c r="O63" s="25" t="str">
        <f>'様式Ⅱ(女子)'!N199</f>
        <v/>
      </c>
      <c r="P63" s="25"/>
      <c r="Q63" s="25"/>
      <c r="S63" s="25"/>
    </row>
    <row r="64" spans="1:19">
      <c r="A64" s="21">
        <v>63</v>
      </c>
      <c r="B64" s="25" t="str">
        <f>'様式Ⅱ(女子)'!H200</f>
        <v/>
      </c>
      <c r="C64" s="25" t="str">
        <f>CONCATENATE('様式Ⅱ(女子)'!D200," (",'様式Ⅱ(女子)'!F200,")")</f>
        <v xml:space="preserve"> ()</v>
      </c>
      <c r="D64" s="25" t="str">
        <f>'様式Ⅱ(女子)'!E200</f>
        <v/>
      </c>
      <c r="E64" s="25">
        <v>1</v>
      </c>
      <c r="F64" s="25">
        <f>基本情報登録!$D$8</f>
        <v>0</v>
      </c>
      <c r="G64" s="25" t="str">
        <f>基本情報登録!$D$10</f>
        <v/>
      </c>
      <c r="H64" s="25" t="e">
        <f>'様式Ⅱ(女子)'!G200</f>
        <v>#N/A</v>
      </c>
      <c r="I64" s="25">
        <f>'様式Ⅱ(女子)'!C200</f>
        <v>0</v>
      </c>
      <c r="J64" s="25">
        <f>'様式Ⅱ(女子)'!J200</f>
        <v>0</v>
      </c>
      <c r="K64" s="25" t="str">
        <f>'様式Ⅱ(女子)'!N200</f>
        <v/>
      </c>
      <c r="L64" s="25">
        <f>'様式Ⅱ(女子)'!J201</f>
        <v>0</v>
      </c>
      <c r="M64" s="25" t="str">
        <f>'様式Ⅱ(女子)'!N201</f>
        <v/>
      </c>
      <c r="N64" s="25">
        <f>'様式Ⅱ(女子)'!J202</f>
        <v>0</v>
      </c>
      <c r="O64" s="25" t="str">
        <f>'様式Ⅱ(女子)'!N202</f>
        <v/>
      </c>
      <c r="P64" s="25"/>
      <c r="Q64" s="25"/>
    </row>
    <row r="65" spans="1:19">
      <c r="A65" s="21">
        <v>64</v>
      </c>
      <c r="B65" s="25" t="str">
        <f>'様式Ⅱ(女子)'!H203</f>
        <v/>
      </c>
      <c r="C65" s="25" t="str">
        <f>CONCATENATE('様式Ⅱ(女子)'!D203," (",'様式Ⅱ(女子)'!F203,")")</f>
        <v xml:space="preserve"> ()</v>
      </c>
      <c r="D65" s="25" t="str">
        <f>'様式Ⅱ(女子)'!E203</f>
        <v/>
      </c>
      <c r="E65" s="25">
        <v>1</v>
      </c>
      <c r="F65" s="25">
        <f>基本情報登録!$D$8</f>
        <v>0</v>
      </c>
      <c r="G65" s="25" t="str">
        <f>基本情報登録!$D$10</f>
        <v/>
      </c>
      <c r="H65" s="25" t="e">
        <f>'様式Ⅱ(女子)'!G203</f>
        <v>#N/A</v>
      </c>
      <c r="I65" s="25">
        <f>'様式Ⅱ(女子)'!C203</f>
        <v>0</v>
      </c>
      <c r="J65" s="25">
        <f>'様式Ⅱ(女子)'!J203</f>
        <v>0</v>
      </c>
      <c r="K65" s="25" t="str">
        <f>'様式Ⅱ(女子)'!N203</f>
        <v/>
      </c>
      <c r="L65" s="25">
        <f>'様式Ⅱ(女子)'!J204</f>
        <v>0</v>
      </c>
      <c r="M65" s="25" t="str">
        <f>'様式Ⅱ(女子)'!N204</f>
        <v/>
      </c>
      <c r="N65" s="25">
        <f>'様式Ⅱ(女子)'!J205</f>
        <v>0</v>
      </c>
      <c r="O65" s="25" t="str">
        <f>'様式Ⅱ(女子)'!N205</f>
        <v/>
      </c>
      <c r="P65" s="25"/>
      <c r="Q65" s="25"/>
    </row>
    <row r="66" spans="1:19">
      <c r="A66" s="21">
        <v>65</v>
      </c>
      <c r="B66" s="25" t="str">
        <f>'様式Ⅱ(女子)'!H206</f>
        <v/>
      </c>
      <c r="C66" s="25" t="str">
        <f>CONCATENATE('様式Ⅱ(女子)'!D206," (",'様式Ⅱ(女子)'!F206,")")</f>
        <v xml:space="preserve"> ()</v>
      </c>
      <c r="D66" s="25" t="str">
        <f>'様式Ⅱ(女子)'!E206</f>
        <v/>
      </c>
      <c r="E66" s="25">
        <v>1</v>
      </c>
      <c r="F66" s="25">
        <f>基本情報登録!$D$8</f>
        <v>0</v>
      </c>
      <c r="G66" s="25" t="str">
        <f>基本情報登録!$D$10</f>
        <v/>
      </c>
      <c r="H66" s="25" t="e">
        <f>'様式Ⅱ(女子)'!G206</f>
        <v>#N/A</v>
      </c>
      <c r="I66" s="25">
        <f>'様式Ⅱ(女子)'!C206</f>
        <v>0</v>
      </c>
      <c r="J66" s="25">
        <f>'様式Ⅱ(女子)'!J206</f>
        <v>0</v>
      </c>
      <c r="K66" s="25" t="str">
        <f>'様式Ⅱ(女子)'!N206</f>
        <v/>
      </c>
      <c r="L66" s="25">
        <f>'様式Ⅱ(女子)'!J207</f>
        <v>0</v>
      </c>
      <c r="M66" s="25" t="str">
        <f>'様式Ⅱ(女子)'!N207</f>
        <v/>
      </c>
      <c r="N66" s="25">
        <f>'様式Ⅱ(女子)'!J208</f>
        <v>0</v>
      </c>
      <c r="O66" s="25" t="str">
        <f>'様式Ⅱ(女子)'!N208</f>
        <v/>
      </c>
      <c r="P66" s="25"/>
      <c r="Q66" s="25"/>
      <c r="S66" s="25"/>
    </row>
    <row r="67" spans="1:19">
      <c r="A67" s="21">
        <v>66</v>
      </c>
      <c r="B67" s="25" t="str">
        <f>'様式Ⅱ(女子)'!H209</f>
        <v/>
      </c>
      <c r="C67" s="25" t="str">
        <f>CONCATENATE('様式Ⅱ(女子)'!D209," (",'様式Ⅱ(女子)'!F209,")")</f>
        <v xml:space="preserve"> ()</v>
      </c>
      <c r="D67" s="25" t="str">
        <f>'様式Ⅱ(女子)'!E209</f>
        <v/>
      </c>
      <c r="E67" s="25">
        <v>1</v>
      </c>
      <c r="F67" s="25">
        <f>基本情報登録!$D$8</f>
        <v>0</v>
      </c>
      <c r="G67" s="25" t="str">
        <f>基本情報登録!$D$10</f>
        <v/>
      </c>
      <c r="H67" s="25" t="e">
        <f>'様式Ⅱ(女子)'!G209</f>
        <v>#N/A</v>
      </c>
      <c r="I67" s="25">
        <f>'様式Ⅱ(女子)'!C209</f>
        <v>0</v>
      </c>
      <c r="J67" s="25">
        <f>'様式Ⅱ(女子)'!J209</f>
        <v>0</v>
      </c>
      <c r="K67" s="25" t="str">
        <f>'様式Ⅱ(女子)'!N209</f>
        <v/>
      </c>
      <c r="L67" s="25">
        <f>'様式Ⅱ(女子)'!J210</f>
        <v>0</v>
      </c>
      <c r="M67" s="25" t="str">
        <f>'様式Ⅱ(女子)'!N210</f>
        <v/>
      </c>
      <c r="N67" s="25">
        <f>'様式Ⅱ(女子)'!J211</f>
        <v>0</v>
      </c>
      <c r="O67" s="25" t="str">
        <f>'様式Ⅱ(女子)'!N211</f>
        <v/>
      </c>
      <c r="P67" s="25"/>
      <c r="Q67" s="25"/>
    </row>
    <row r="68" spans="1:19">
      <c r="A68" s="21">
        <v>67</v>
      </c>
      <c r="B68" s="25" t="str">
        <f>'様式Ⅱ(女子)'!H212</f>
        <v/>
      </c>
      <c r="C68" s="25" t="str">
        <f>CONCATENATE('様式Ⅱ(女子)'!D212," (",'様式Ⅱ(女子)'!F212,")")</f>
        <v xml:space="preserve"> ()</v>
      </c>
      <c r="D68" s="25" t="str">
        <f>'様式Ⅱ(女子)'!E212</f>
        <v/>
      </c>
      <c r="E68" s="25">
        <v>1</v>
      </c>
      <c r="F68" s="25">
        <f>基本情報登録!$D$8</f>
        <v>0</v>
      </c>
      <c r="G68" s="25" t="str">
        <f>基本情報登録!$D$10</f>
        <v/>
      </c>
      <c r="H68" s="25" t="e">
        <f>'様式Ⅱ(女子)'!G212</f>
        <v>#N/A</v>
      </c>
      <c r="I68" s="25">
        <f>'様式Ⅱ(女子)'!C212</f>
        <v>0</v>
      </c>
      <c r="J68" s="25">
        <f>'様式Ⅱ(女子)'!J212</f>
        <v>0</v>
      </c>
      <c r="K68" s="25" t="str">
        <f>'様式Ⅱ(女子)'!N212</f>
        <v/>
      </c>
      <c r="L68" s="25">
        <f>'様式Ⅱ(女子)'!J213</f>
        <v>0</v>
      </c>
      <c r="M68" s="25" t="str">
        <f>'様式Ⅱ(女子)'!N213</f>
        <v/>
      </c>
      <c r="N68" s="25">
        <f>'様式Ⅱ(女子)'!J214</f>
        <v>0</v>
      </c>
      <c r="O68" s="25" t="str">
        <f>'様式Ⅱ(女子)'!N214</f>
        <v/>
      </c>
      <c r="P68" s="25"/>
      <c r="Q68" s="25"/>
    </row>
    <row r="69" spans="1:19">
      <c r="A69" s="21">
        <v>68</v>
      </c>
      <c r="B69" s="25" t="str">
        <f>'様式Ⅱ(女子)'!H215</f>
        <v/>
      </c>
      <c r="C69" s="25" t="str">
        <f>CONCATENATE('様式Ⅱ(女子)'!D215," (",'様式Ⅱ(女子)'!F215,")")</f>
        <v xml:space="preserve"> ()</v>
      </c>
      <c r="D69" s="25" t="str">
        <f>'様式Ⅱ(女子)'!E215</f>
        <v/>
      </c>
      <c r="E69" s="25">
        <v>1</v>
      </c>
      <c r="F69" s="25">
        <f>基本情報登録!$D$8</f>
        <v>0</v>
      </c>
      <c r="G69" s="25" t="str">
        <f>基本情報登録!$D$10</f>
        <v/>
      </c>
      <c r="H69" s="25" t="e">
        <f>'様式Ⅱ(女子)'!G215</f>
        <v>#N/A</v>
      </c>
      <c r="I69" s="25">
        <f>'様式Ⅱ(女子)'!C215</f>
        <v>0</v>
      </c>
      <c r="J69" s="25">
        <f>'様式Ⅱ(女子)'!J215</f>
        <v>0</v>
      </c>
      <c r="K69" s="25" t="str">
        <f>'様式Ⅱ(女子)'!N215</f>
        <v/>
      </c>
      <c r="L69" s="25">
        <f>'様式Ⅱ(女子)'!J216</f>
        <v>0</v>
      </c>
      <c r="M69" s="25" t="str">
        <f>'様式Ⅱ(女子)'!N216</f>
        <v/>
      </c>
      <c r="N69" s="25">
        <f>'様式Ⅱ(女子)'!J217</f>
        <v>0</v>
      </c>
      <c r="O69" s="25" t="str">
        <f>'様式Ⅱ(女子)'!N217</f>
        <v/>
      </c>
      <c r="P69" s="25"/>
      <c r="Q69" s="25"/>
      <c r="S69" s="25"/>
    </row>
    <row r="70" spans="1:19">
      <c r="A70" s="21">
        <v>69</v>
      </c>
      <c r="B70" s="25" t="str">
        <f>'様式Ⅱ(女子)'!H218</f>
        <v/>
      </c>
      <c r="C70" s="25" t="str">
        <f>CONCATENATE('様式Ⅱ(女子)'!D218," (",'様式Ⅱ(女子)'!F218,")")</f>
        <v xml:space="preserve"> ()</v>
      </c>
      <c r="D70" s="25" t="str">
        <f>'様式Ⅱ(女子)'!E218</f>
        <v/>
      </c>
      <c r="E70" s="25">
        <v>1</v>
      </c>
      <c r="F70" s="25">
        <f>基本情報登録!$D$8</f>
        <v>0</v>
      </c>
      <c r="G70" s="25" t="str">
        <f>基本情報登録!$D$10</f>
        <v/>
      </c>
      <c r="H70" s="25" t="e">
        <f>'様式Ⅱ(女子)'!G218</f>
        <v>#N/A</v>
      </c>
      <c r="I70" s="25">
        <f>'様式Ⅱ(女子)'!C218</f>
        <v>0</v>
      </c>
      <c r="J70" s="25">
        <f>'様式Ⅱ(女子)'!J218</f>
        <v>0</v>
      </c>
      <c r="K70" s="25" t="str">
        <f>'様式Ⅱ(女子)'!N218</f>
        <v/>
      </c>
      <c r="L70" s="25">
        <f>'様式Ⅱ(女子)'!J219</f>
        <v>0</v>
      </c>
      <c r="M70" s="25" t="str">
        <f>'様式Ⅱ(女子)'!N219</f>
        <v/>
      </c>
      <c r="N70" s="25">
        <f>'様式Ⅱ(女子)'!J220</f>
        <v>0</v>
      </c>
      <c r="O70" s="25" t="str">
        <f>'様式Ⅱ(女子)'!N220</f>
        <v/>
      </c>
      <c r="P70" s="25"/>
      <c r="Q70" s="25"/>
    </row>
    <row r="71" spans="1:19">
      <c r="A71" s="21">
        <v>70</v>
      </c>
      <c r="B71" s="25" t="str">
        <f>'様式Ⅱ(女子)'!H221</f>
        <v/>
      </c>
      <c r="C71" s="25" t="str">
        <f>CONCATENATE('様式Ⅱ(女子)'!D221," (",'様式Ⅱ(女子)'!F221,")")</f>
        <v xml:space="preserve"> ()</v>
      </c>
      <c r="D71" s="25" t="str">
        <f>'様式Ⅱ(女子)'!E221</f>
        <v/>
      </c>
      <c r="E71" s="25">
        <v>1</v>
      </c>
      <c r="F71" s="25">
        <f>基本情報登録!$D$8</f>
        <v>0</v>
      </c>
      <c r="G71" s="25" t="str">
        <f>基本情報登録!$D$10</f>
        <v/>
      </c>
      <c r="H71" s="25" t="e">
        <f>'様式Ⅱ(女子)'!G221</f>
        <v>#N/A</v>
      </c>
      <c r="I71" s="25">
        <f>'様式Ⅱ(女子)'!C221</f>
        <v>0</v>
      </c>
      <c r="J71" s="25">
        <f>'様式Ⅱ(女子)'!J221</f>
        <v>0</v>
      </c>
      <c r="K71" s="25" t="str">
        <f>'様式Ⅱ(女子)'!N221</f>
        <v/>
      </c>
      <c r="L71" s="25">
        <f>'様式Ⅱ(女子)'!J222</f>
        <v>0</v>
      </c>
      <c r="M71" s="25" t="str">
        <f>'様式Ⅱ(女子)'!N222</f>
        <v/>
      </c>
      <c r="N71" s="25">
        <f>'様式Ⅱ(女子)'!J223</f>
        <v>0</v>
      </c>
      <c r="O71" s="25" t="str">
        <f>'様式Ⅱ(女子)'!N223</f>
        <v/>
      </c>
      <c r="P71" s="25"/>
      <c r="Q71" s="25"/>
    </row>
    <row r="72" spans="1:19">
      <c r="A72" s="21">
        <v>71</v>
      </c>
      <c r="B72" s="25" t="str">
        <f>'様式Ⅱ(女子)'!H224</f>
        <v/>
      </c>
      <c r="C72" s="25" t="str">
        <f>CONCATENATE('様式Ⅱ(女子)'!D224," (",'様式Ⅱ(女子)'!F224,")")</f>
        <v xml:space="preserve"> ()</v>
      </c>
      <c r="D72" s="25" t="str">
        <f>'様式Ⅱ(女子)'!E224</f>
        <v/>
      </c>
      <c r="E72" s="25">
        <v>1</v>
      </c>
      <c r="F72" s="25">
        <f>基本情報登録!$D$8</f>
        <v>0</v>
      </c>
      <c r="G72" s="25" t="str">
        <f>基本情報登録!$D$10</f>
        <v/>
      </c>
      <c r="H72" s="25" t="e">
        <f>'様式Ⅱ(女子)'!G224</f>
        <v>#N/A</v>
      </c>
      <c r="I72" s="25">
        <f>'様式Ⅱ(女子)'!C224</f>
        <v>0</v>
      </c>
      <c r="J72" s="25">
        <f>'様式Ⅱ(女子)'!J224</f>
        <v>0</v>
      </c>
      <c r="K72" s="25" t="str">
        <f>'様式Ⅱ(女子)'!N224</f>
        <v/>
      </c>
      <c r="L72" s="25">
        <f>'様式Ⅱ(女子)'!J225</f>
        <v>0</v>
      </c>
      <c r="M72" s="25" t="str">
        <f>'様式Ⅱ(女子)'!N225</f>
        <v/>
      </c>
      <c r="N72" s="25">
        <f>'様式Ⅱ(女子)'!J226</f>
        <v>0</v>
      </c>
      <c r="O72" s="25" t="str">
        <f>'様式Ⅱ(女子)'!N226</f>
        <v/>
      </c>
      <c r="P72" s="25"/>
      <c r="Q72" s="25"/>
    </row>
    <row r="73" spans="1:19">
      <c r="A73" s="21">
        <v>72</v>
      </c>
      <c r="B73" s="25" t="str">
        <f>'様式Ⅱ(女子)'!H227</f>
        <v/>
      </c>
      <c r="C73" s="25" t="str">
        <f>CONCATENATE('様式Ⅱ(女子)'!D227," (",'様式Ⅱ(女子)'!F227,")")</f>
        <v xml:space="preserve"> ()</v>
      </c>
      <c r="D73" s="25" t="str">
        <f>'様式Ⅱ(女子)'!E227</f>
        <v/>
      </c>
      <c r="E73" s="25">
        <v>1</v>
      </c>
      <c r="F73" s="25">
        <f>基本情報登録!$D$8</f>
        <v>0</v>
      </c>
      <c r="G73" s="25" t="str">
        <f>基本情報登録!$D$10</f>
        <v/>
      </c>
      <c r="H73" s="25" t="e">
        <f>'様式Ⅱ(女子)'!G227</f>
        <v>#N/A</v>
      </c>
      <c r="I73" s="25">
        <f>'様式Ⅱ(女子)'!C227</f>
        <v>0</v>
      </c>
      <c r="J73" s="25">
        <f>'様式Ⅱ(女子)'!J227</f>
        <v>0</v>
      </c>
      <c r="K73" s="25" t="str">
        <f>'様式Ⅱ(女子)'!N227</f>
        <v/>
      </c>
      <c r="L73" s="25">
        <f>'様式Ⅱ(女子)'!J228</f>
        <v>0</v>
      </c>
      <c r="M73" s="25" t="str">
        <f>'様式Ⅱ(女子)'!N228</f>
        <v/>
      </c>
      <c r="N73" s="25">
        <f>'様式Ⅱ(女子)'!J229</f>
        <v>0</v>
      </c>
      <c r="O73" s="25" t="str">
        <f>'様式Ⅱ(女子)'!N229</f>
        <v/>
      </c>
      <c r="P73" s="25"/>
      <c r="Q73" s="25"/>
    </row>
    <row r="74" spans="1:19">
      <c r="A74" s="21">
        <v>73</v>
      </c>
      <c r="B74" s="25" t="str">
        <f>'様式Ⅱ(女子)'!H230</f>
        <v/>
      </c>
      <c r="C74" s="25" t="str">
        <f>CONCATENATE('様式Ⅱ(女子)'!D230," (",'様式Ⅱ(女子)'!F230,")")</f>
        <v xml:space="preserve"> ()</v>
      </c>
      <c r="D74" s="25" t="str">
        <f>'様式Ⅱ(女子)'!E230</f>
        <v/>
      </c>
      <c r="E74" s="25">
        <v>1</v>
      </c>
      <c r="F74" s="25">
        <f>基本情報登録!$D$8</f>
        <v>0</v>
      </c>
      <c r="G74" s="25" t="str">
        <f>基本情報登録!$D$10</f>
        <v/>
      </c>
      <c r="H74" s="25" t="e">
        <f>'様式Ⅱ(女子)'!G230</f>
        <v>#N/A</v>
      </c>
      <c r="I74" s="25">
        <f>'様式Ⅱ(女子)'!C230</f>
        <v>0</v>
      </c>
      <c r="J74" s="25">
        <f>'様式Ⅱ(女子)'!J230</f>
        <v>0</v>
      </c>
      <c r="K74" s="25" t="str">
        <f>'様式Ⅱ(女子)'!N230</f>
        <v/>
      </c>
      <c r="L74" s="25">
        <f>'様式Ⅱ(女子)'!J231</f>
        <v>0</v>
      </c>
      <c r="M74" s="25" t="str">
        <f>'様式Ⅱ(女子)'!N231</f>
        <v/>
      </c>
      <c r="N74" s="25">
        <f>'様式Ⅱ(女子)'!J232</f>
        <v>0</v>
      </c>
      <c r="O74" s="25" t="str">
        <f>'様式Ⅱ(女子)'!N232</f>
        <v/>
      </c>
      <c r="P74" s="25"/>
      <c r="Q74" s="25"/>
    </row>
    <row r="75" spans="1:19">
      <c r="A75" s="21">
        <v>74</v>
      </c>
      <c r="B75" s="25" t="str">
        <f>'様式Ⅱ(女子)'!H233</f>
        <v/>
      </c>
      <c r="C75" s="25" t="str">
        <f>CONCATENATE('様式Ⅱ(女子)'!D233," (",'様式Ⅱ(女子)'!F233,")")</f>
        <v xml:space="preserve"> ()</v>
      </c>
      <c r="D75" s="25" t="str">
        <f>'様式Ⅱ(女子)'!E233</f>
        <v/>
      </c>
      <c r="E75" s="25">
        <v>1</v>
      </c>
      <c r="F75" s="25">
        <f>基本情報登録!$D$8</f>
        <v>0</v>
      </c>
      <c r="G75" s="25" t="str">
        <f>基本情報登録!$D$10</f>
        <v/>
      </c>
      <c r="H75" s="25" t="e">
        <f>'様式Ⅱ(女子)'!G233</f>
        <v>#N/A</v>
      </c>
      <c r="I75" s="25">
        <f>'様式Ⅱ(女子)'!C233</f>
        <v>0</v>
      </c>
      <c r="J75" s="25">
        <f>'様式Ⅱ(女子)'!J233</f>
        <v>0</v>
      </c>
      <c r="K75" s="25" t="str">
        <f>'様式Ⅱ(女子)'!N233</f>
        <v/>
      </c>
      <c r="L75" s="25">
        <f>'様式Ⅱ(女子)'!J234</f>
        <v>0</v>
      </c>
      <c r="M75" s="25" t="str">
        <f>'様式Ⅱ(女子)'!N234</f>
        <v/>
      </c>
      <c r="N75" s="25">
        <f>'様式Ⅱ(女子)'!J235</f>
        <v>0</v>
      </c>
      <c r="O75" s="25" t="str">
        <f>'様式Ⅱ(女子)'!N235</f>
        <v/>
      </c>
      <c r="P75" s="25"/>
      <c r="Q75" s="25"/>
    </row>
    <row r="76" spans="1:19">
      <c r="A76" s="21">
        <v>75</v>
      </c>
      <c r="B76" s="25" t="str">
        <f>'様式Ⅱ(女子)'!H236</f>
        <v/>
      </c>
      <c r="C76" s="25" t="str">
        <f>CONCATENATE('様式Ⅱ(女子)'!D236," (",'様式Ⅱ(女子)'!F236,")")</f>
        <v xml:space="preserve"> ()</v>
      </c>
      <c r="D76" s="25" t="str">
        <f>'様式Ⅱ(女子)'!E236</f>
        <v/>
      </c>
      <c r="E76" s="25">
        <v>1</v>
      </c>
      <c r="F76" s="25">
        <f>基本情報登録!$D$8</f>
        <v>0</v>
      </c>
      <c r="G76" s="25" t="str">
        <f>基本情報登録!$D$10</f>
        <v/>
      </c>
      <c r="H76" s="25" t="e">
        <f>'様式Ⅱ(女子)'!G236</f>
        <v>#N/A</v>
      </c>
      <c r="I76" s="25">
        <f>'様式Ⅱ(女子)'!C236</f>
        <v>0</v>
      </c>
      <c r="J76" s="25">
        <f>'様式Ⅱ(女子)'!J236</f>
        <v>0</v>
      </c>
      <c r="K76" s="25" t="str">
        <f>'様式Ⅱ(女子)'!N236</f>
        <v/>
      </c>
      <c r="L76" s="25">
        <f>'様式Ⅱ(女子)'!J237</f>
        <v>0</v>
      </c>
      <c r="M76" s="25" t="str">
        <f>'様式Ⅱ(女子)'!N237</f>
        <v/>
      </c>
      <c r="N76" s="25">
        <f>'様式Ⅱ(女子)'!J238</f>
        <v>0</v>
      </c>
      <c r="O76" s="25" t="str">
        <f>'様式Ⅱ(女子)'!N238</f>
        <v/>
      </c>
      <c r="P76" s="25"/>
      <c r="Q76" s="25"/>
    </row>
    <row r="77" spans="1:19">
      <c r="A77" s="21">
        <v>76</v>
      </c>
      <c r="B77" s="25" t="str">
        <f>'様式Ⅱ(女子)'!H239</f>
        <v/>
      </c>
      <c r="C77" s="25" t="str">
        <f>CONCATENATE('様式Ⅱ(女子)'!D239," (",'様式Ⅱ(女子)'!F239,")")</f>
        <v xml:space="preserve"> ()</v>
      </c>
      <c r="D77" s="25" t="str">
        <f>'様式Ⅱ(女子)'!E239</f>
        <v/>
      </c>
      <c r="E77" s="25">
        <v>1</v>
      </c>
      <c r="F77" s="25">
        <f>基本情報登録!$D$8</f>
        <v>0</v>
      </c>
      <c r="G77" s="25" t="str">
        <f>基本情報登録!$D$10</f>
        <v/>
      </c>
      <c r="H77" s="25" t="e">
        <f>'様式Ⅱ(女子)'!G239</f>
        <v>#N/A</v>
      </c>
      <c r="I77" s="25">
        <f>'様式Ⅱ(女子)'!C239</f>
        <v>0</v>
      </c>
      <c r="J77" s="25">
        <f>'様式Ⅱ(女子)'!J239</f>
        <v>0</v>
      </c>
      <c r="K77" s="25" t="str">
        <f>'様式Ⅱ(女子)'!N239</f>
        <v/>
      </c>
      <c r="L77" s="25">
        <f>'様式Ⅱ(女子)'!J240</f>
        <v>0</v>
      </c>
      <c r="M77" s="25" t="str">
        <f>'様式Ⅱ(女子)'!N240</f>
        <v/>
      </c>
      <c r="N77" s="25">
        <f>'様式Ⅱ(女子)'!J241</f>
        <v>0</v>
      </c>
      <c r="O77" s="25" t="str">
        <f>'様式Ⅱ(女子)'!N241</f>
        <v/>
      </c>
      <c r="P77" s="25"/>
      <c r="Q77" s="25"/>
    </row>
    <row r="78" spans="1:19">
      <c r="A78" s="21">
        <v>77</v>
      </c>
      <c r="B78" s="25" t="str">
        <f>'様式Ⅱ(女子)'!H242</f>
        <v/>
      </c>
      <c r="C78" s="25" t="str">
        <f>CONCATENATE('様式Ⅱ(女子)'!D242," (",'様式Ⅱ(女子)'!F242,")")</f>
        <v xml:space="preserve"> ()</v>
      </c>
      <c r="D78" s="25" t="str">
        <f>'様式Ⅱ(女子)'!E242</f>
        <v/>
      </c>
      <c r="E78" s="25">
        <v>1</v>
      </c>
      <c r="F78" s="25">
        <f>基本情報登録!$D$8</f>
        <v>0</v>
      </c>
      <c r="G78" s="25" t="str">
        <f>基本情報登録!$D$10</f>
        <v/>
      </c>
      <c r="H78" s="25" t="e">
        <f>'様式Ⅱ(女子)'!G242</f>
        <v>#N/A</v>
      </c>
      <c r="I78" s="25">
        <f>'様式Ⅱ(女子)'!C242</f>
        <v>0</v>
      </c>
      <c r="J78" s="25">
        <f>'様式Ⅱ(女子)'!J242</f>
        <v>0</v>
      </c>
      <c r="K78" s="25" t="str">
        <f>'様式Ⅱ(女子)'!N242</f>
        <v/>
      </c>
      <c r="L78" s="25">
        <f>'様式Ⅱ(女子)'!J243</f>
        <v>0</v>
      </c>
      <c r="M78" s="25" t="str">
        <f>'様式Ⅱ(女子)'!N243</f>
        <v/>
      </c>
      <c r="N78" s="25">
        <f>'様式Ⅱ(女子)'!J244</f>
        <v>0</v>
      </c>
      <c r="O78" s="25" t="str">
        <f>'様式Ⅱ(女子)'!N244</f>
        <v/>
      </c>
      <c r="P78" s="25"/>
      <c r="Q78" s="25"/>
    </row>
    <row r="79" spans="1:19">
      <c r="A79" s="21">
        <v>78</v>
      </c>
      <c r="B79" s="25" t="str">
        <f>'様式Ⅱ(女子)'!H245</f>
        <v/>
      </c>
      <c r="C79" s="25" t="str">
        <f>CONCATENATE('様式Ⅱ(女子)'!D245," (",'様式Ⅱ(女子)'!F245,")")</f>
        <v xml:space="preserve"> ()</v>
      </c>
      <c r="D79" s="25" t="str">
        <f>'様式Ⅱ(女子)'!E245</f>
        <v/>
      </c>
      <c r="E79" s="25">
        <v>1</v>
      </c>
      <c r="F79" s="25">
        <f>基本情報登録!$D$8</f>
        <v>0</v>
      </c>
      <c r="G79" s="25" t="str">
        <f>基本情報登録!$D$10</f>
        <v/>
      </c>
      <c r="H79" s="25" t="e">
        <f>'様式Ⅱ(女子)'!G245</f>
        <v>#N/A</v>
      </c>
      <c r="I79" s="25">
        <f>'様式Ⅱ(女子)'!C245</f>
        <v>0</v>
      </c>
      <c r="J79" s="25">
        <f>'様式Ⅱ(女子)'!J245</f>
        <v>0</v>
      </c>
      <c r="K79" s="25" t="str">
        <f>'様式Ⅱ(女子)'!N245</f>
        <v/>
      </c>
      <c r="L79" s="25">
        <f>'様式Ⅱ(女子)'!J246</f>
        <v>0</v>
      </c>
      <c r="M79" s="25" t="str">
        <f>'様式Ⅱ(女子)'!N246</f>
        <v/>
      </c>
      <c r="N79" s="25">
        <f>'様式Ⅱ(女子)'!J247</f>
        <v>0</v>
      </c>
      <c r="O79" s="25" t="str">
        <f>'様式Ⅱ(女子)'!N247</f>
        <v/>
      </c>
      <c r="P79" s="25"/>
      <c r="Q79" s="25"/>
    </row>
    <row r="80" spans="1:19">
      <c r="A80" s="21">
        <v>79</v>
      </c>
      <c r="B80" s="25" t="str">
        <f>'様式Ⅱ(女子)'!H248</f>
        <v/>
      </c>
      <c r="C80" s="25" t="str">
        <f>CONCATENATE('様式Ⅱ(女子)'!D248," (",'様式Ⅱ(女子)'!F248,")")</f>
        <v xml:space="preserve"> ()</v>
      </c>
      <c r="D80" s="25" t="str">
        <f>'様式Ⅱ(女子)'!E248</f>
        <v/>
      </c>
      <c r="E80" s="25">
        <v>1</v>
      </c>
      <c r="F80" s="25">
        <f>基本情報登録!$D$8</f>
        <v>0</v>
      </c>
      <c r="G80" s="25" t="str">
        <f>基本情報登録!$D$10</f>
        <v/>
      </c>
      <c r="H80" s="25" t="e">
        <f>'様式Ⅱ(女子)'!G248</f>
        <v>#N/A</v>
      </c>
      <c r="I80" s="25">
        <f>'様式Ⅱ(女子)'!C248</f>
        <v>0</v>
      </c>
      <c r="J80" s="25">
        <f>'様式Ⅱ(女子)'!J248</f>
        <v>0</v>
      </c>
      <c r="K80" s="25" t="str">
        <f>'様式Ⅱ(女子)'!N248</f>
        <v/>
      </c>
      <c r="L80" s="25">
        <f>'様式Ⅱ(女子)'!J249</f>
        <v>0</v>
      </c>
      <c r="M80" s="25" t="str">
        <f>'様式Ⅱ(女子)'!N249</f>
        <v/>
      </c>
      <c r="N80" s="25">
        <f>'様式Ⅱ(女子)'!J250</f>
        <v>0</v>
      </c>
      <c r="O80" s="25" t="str">
        <f>'様式Ⅱ(女子)'!N250</f>
        <v/>
      </c>
      <c r="P80" s="25"/>
      <c r="Q80" s="25"/>
    </row>
    <row r="81" spans="1:17">
      <c r="A81" s="21">
        <v>80</v>
      </c>
      <c r="B81" s="25" t="str">
        <f>'様式Ⅱ(女子)'!H251</f>
        <v/>
      </c>
      <c r="C81" s="25" t="str">
        <f>CONCATENATE('様式Ⅱ(女子)'!D251," (",'様式Ⅱ(女子)'!F251,")")</f>
        <v xml:space="preserve"> ()</v>
      </c>
      <c r="D81" s="25" t="str">
        <f>'様式Ⅱ(女子)'!E251</f>
        <v/>
      </c>
      <c r="E81" s="25">
        <v>1</v>
      </c>
      <c r="F81" s="25">
        <f>基本情報登録!$D$8</f>
        <v>0</v>
      </c>
      <c r="G81" s="25" t="str">
        <f>基本情報登録!$D$10</f>
        <v/>
      </c>
      <c r="H81" s="25" t="e">
        <f>'様式Ⅱ(女子)'!G251</f>
        <v>#N/A</v>
      </c>
      <c r="I81" s="25">
        <f>'様式Ⅱ(女子)'!C251</f>
        <v>0</v>
      </c>
      <c r="J81" s="25">
        <f>'様式Ⅱ(女子)'!J251</f>
        <v>0</v>
      </c>
      <c r="K81" s="25" t="str">
        <f>'様式Ⅱ(女子)'!N251</f>
        <v/>
      </c>
      <c r="L81" s="25">
        <f>'様式Ⅱ(女子)'!J252</f>
        <v>0</v>
      </c>
      <c r="M81" s="25" t="str">
        <f>'様式Ⅱ(女子)'!N252</f>
        <v/>
      </c>
      <c r="N81" s="25">
        <f>'様式Ⅱ(女子)'!J253</f>
        <v>0</v>
      </c>
      <c r="O81" s="25" t="str">
        <f>'様式Ⅱ(女子)'!N253</f>
        <v/>
      </c>
      <c r="P81" s="25"/>
      <c r="Q81" s="25"/>
    </row>
    <row r="82" spans="1:17">
      <c r="A82" s="21">
        <v>81</v>
      </c>
      <c r="B82" s="25" t="str">
        <f>'様式Ⅱ(女子)'!H254</f>
        <v/>
      </c>
      <c r="C82" s="25" t="str">
        <f>CONCATENATE('様式Ⅱ(女子)'!D254," (",'様式Ⅱ(女子)'!F254,")")</f>
        <v xml:space="preserve"> ()</v>
      </c>
      <c r="D82" s="25" t="str">
        <f>'様式Ⅱ(女子)'!E254</f>
        <v/>
      </c>
      <c r="E82" s="25">
        <v>1</v>
      </c>
      <c r="F82" s="25">
        <f>基本情報登録!$D$8</f>
        <v>0</v>
      </c>
      <c r="G82" s="25" t="str">
        <f>基本情報登録!$D$10</f>
        <v/>
      </c>
      <c r="H82" s="25" t="e">
        <f>'様式Ⅱ(女子)'!G254</f>
        <v>#N/A</v>
      </c>
      <c r="I82" s="25">
        <f>'様式Ⅱ(女子)'!C254</f>
        <v>0</v>
      </c>
      <c r="J82" s="25">
        <f>'様式Ⅱ(女子)'!J254</f>
        <v>0</v>
      </c>
      <c r="K82" s="25" t="str">
        <f>'様式Ⅱ(女子)'!N254</f>
        <v/>
      </c>
      <c r="L82" s="25">
        <f>'様式Ⅱ(女子)'!J255</f>
        <v>0</v>
      </c>
      <c r="M82" s="25" t="str">
        <f>'様式Ⅱ(女子)'!N255</f>
        <v/>
      </c>
      <c r="N82" s="25">
        <f>'様式Ⅱ(女子)'!J256</f>
        <v>0</v>
      </c>
      <c r="O82" s="25" t="str">
        <f>'様式Ⅱ(女子)'!N256</f>
        <v/>
      </c>
      <c r="P82" s="25"/>
      <c r="Q82" s="25"/>
    </row>
    <row r="83" spans="1:17">
      <c r="A83" s="21">
        <v>82</v>
      </c>
      <c r="B83" s="25" t="str">
        <f>'様式Ⅱ(女子)'!H257</f>
        <v/>
      </c>
      <c r="C83" s="25" t="str">
        <f>CONCATENATE('様式Ⅱ(女子)'!D257," (",'様式Ⅱ(女子)'!F257,")")</f>
        <v xml:space="preserve"> ()</v>
      </c>
      <c r="D83" s="25" t="str">
        <f>'様式Ⅱ(女子)'!E257</f>
        <v/>
      </c>
      <c r="E83" s="25">
        <v>1</v>
      </c>
      <c r="F83" s="25">
        <f>基本情報登録!$D$8</f>
        <v>0</v>
      </c>
      <c r="G83" s="25" t="str">
        <f>基本情報登録!$D$10</f>
        <v/>
      </c>
      <c r="H83" s="25" t="e">
        <f>'様式Ⅱ(女子)'!G257</f>
        <v>#N/A</v>
      </c>
      <c r="I83" s="25">
        <f>'様式Ⅱ(女子)'!C257</f>
        <v>0</v>
      </c>
      <c r="J83" s="25">
        <f>'様式Ⅱ(女子)'!J257</f>
        <v>0</v>
      </c>
      <c r="K83" s="25" t="str">
        <f>'様式Ⅱ(女子)'!N257</f>
        <v/>
      </c>
      <c r="L83" s="25">
        <f>'様式Ⅱ(女子)'!J258</f>
        <v>0</v>
      </c>
      <c r="M83" s="25" t="str">
        <f>'様式Ⅱ(女子)'!N258</f>
        <v/>
      </c>
      <c r="N83" s="25">
        <f>'様式Ⅱ(女子)'!J259</f>
        <v>0</v>
      </c>
      <c r="O83" s="25" t="str">
        <f>'様式Ⅱ(女子)'!N259</f>
        <v/>
      </c>
      <c r="P83" s="25"/>
      <c r="Q83" s="25"/>
    </row>
    <row r="84" spans="1:17">
      <c r="A84" s="21">
        <v>83</v>
      </c>
      <c r="B84" s="25" t="str">
        <f>'様式Ⅱ(女子)'!H260</f>
        <v/>
      </c>
      <c r="C84" s="25" t="str">
        <f>CONCATENATE('様式Ⅱ(女子)'!D260," (",'様式Ⅱ(女子)'!F260,")")</f>
        <v xml:space="preserve"> ()</v>
      </c>
      <c r="D84" s="25" t="str">
        <f>'様式Ⅱ(女子)'!E260</f>
        <v/>
      </c>
      <c r="E84" s="25">
        <v>1</v>
      </c>
      <c r="F84" s="25">
        <f>基本情報登録!$D$8</f>
        <v>0</v>
      </c>
      <c r="G84" s="25" t="str">
        <f>基本情報登録!$D$10</f>
        <v/>
      </c>
      <c r="H84" s="25" t="e">
        <f>'様式Ⅱ(女子)'!G260</f>
        <v>#N/A</v>
      </c>
      <c r="I84" s="25">
        <f>'様式Ⅱ(女子)'!C260</f>
        <v>0</v>
      </c>
      <c r="J84" s="25">
        <f>'様式Ⅱ(女子)'!J260</f>
        <v>0</v>
      </c>
      <c r="K84" s="25" t="str">
        <f>'様式Ⅱ(女子)'!N260</f>
        <v/>
      </c>
      <c r="L84" s="25">
        <f>'様式Ⅱ(女子)'!J261</f>
        <v>0</v>
      </c>
      <c r="M84" s="25" t="str">
        <f>'様式Ⅱ(女子)'!N261</f>
        <v/>
      </c>
      <c r="N84" s="25">
        <f>'様式Ⅱ(女子)'!J262</f>
        <v>0</v>
      </c>
      <c r="O84" s="25" t="str">
        <f>'様式Ⅱ(女子)'!N262</f>
        <v/>
      </c>
      <c r="P84" s="25"/>
      <c r="Q84" s="25"/>
    </row>
    <row r="85" spans="1:17">
      <c r="A85" s="21">
        <v>84</v>
      </c>
      <c r="B85" s="25" t="str">
        <f>'様式Ⅱ(女子)'!H263</f>
        <v/>
      </c>
      <c r="C85" s="25" t="str">
        <f>CONCATENATE('様式Ⅱ(女子)'!D263," (",'様式Ⅱ(女子)'!F263,")")</f>
        <v xml:space="preserve"> ()</v>
      </c>
      <c r="D85" s="25" t="str">
        <f>'様式Ⅱ(女子)'!E263</f>
        <v/>
      </c>
      <c r="E85" s="25">
        <v>1</v>
      </c>
      <c r="F85" s="25">
        <f>基本情報登録!$D$8</f>
        <v>0</v>
      </c>
      <c r="G85" s="25" t="str">
        <f>基本情報登録!$D$10</f>
        <v/>
      </c>
      <c r="H85" s="25" t="e">
        <f>'様式Ⅱ(女子)'!G263</f>
        <v>#N/A</v>
      </c>
      <c r="I85" s="25">
        <f>'様式Ⅱ(女子)'!C263</f>
        <v>0</v>
      </c>
      <c r="J85" s="25">
        <f>'様式Ⅱ(女子)'!J263</f>
        <v>0</v>
      </c>
      <c r="K85" s="25" t="str">
        <f>'様式Ⅱ(女子)'!N263</f>
        <v/>
      </c>
      <c r="L85" s="25">
        <f>'様式Ⅱ(女子)'!J264</f>
        <v>0</v>
      </c>
      <c r="M85" s="25" t="str">
        <f>'様式Ⅱ(女子)'!N264</f>
        <v/>
      </c>
      <c r="N85" s="25">
        <f>'様式Ⅱ(女子)'!J265</f>
        <v>0</v>
      </c>
      <c r="O85" s="25" t="str">
        <f>'様式Ⅱ(女子)'!N265</f>
        <v/>
      </c>
      <c r="P85" s="25"/>
      <c r="Q85" s="25"/>
    </row>
    <row r="86" spans="1:17">
      <c r="A86" s="21">
        <v>85</v>
      </c>
      <c r="B86" s="25" t="str">
        <f>'様式Ⅱ(女子)'!H266</f>
        <v/>
      </c>
      <c r="C86" s="25" t="str">
        <f>CONCATENATE('様式Ⅱ(女子)'!D266," (",'様式Ⅱ(女子)'!F266,")")</f>
        <v xml:space="preserve"> ()</v>
      </c>
      <c r="D86" s="25" t="str">
        <f>'様式Ⅱ(女子)'!E266</f>
        <v/>
      </c>
      <c r="E86" s="25">
        <v>1</v>
      </c>
      <c r="F86" s="25">
        <f>基本情報登録!$D$8</f>
        <v>0</v>
      </c>
      <c r="G86" s="25" t="str">
        <f>基本情報登録!$D$10</f>
        <v/>
      </c>
      <c r="H86" s="25" t="e">
        <f>'様式Ⅱ(女子)'!G266</f>
        <v>#N/A</v>
      </c>
      <c r="I86" s="25">
        <f>'様式Ⅱ(女子)'!C266</f>
        <v>0</v>
      </c>
      <c r="J86" s="25">
        <f>'様式Ⅱ(女子)'!J266</f>
        <v>0</v>
      </c>
      <c r="K86" s="25" t="str">
        <f>'様式Ⅱ(女子)'!N266</f>
        <v/>
      </c>
      <c r="L86" s="25">
        <f>'様式Ⅱ(女子)'!J267</f>
        <v>0</v>
      </c>
      <c r="M86" s="25" t="str">
        <f>'様式Ⅱ(女子)'!N267</f>
        <v/>
      </c>
      <c r="N86" s="25">
        <f>'様式Ⅱ(女子)'!J268</f>
        <v>0</v>
      </c>
      <c r="O86" s="25" t="str">
        <f>'様式Ⅱ(女子)'!N268</f>
        <v/>
      </c>
      <c r="P86" s="25"/>
      <c r="Q86" s="25"/>
    </row>
    <row r="87" spans="1:17">
      <c r="A87" s="21">
        <v>86</v>
      </c>
      <c r="B87" s="25" t="str">
        <f>'様式Ⅱ(女子)'!H269</f>
        <v/>
      </c>
      <c r="C87" s="25" t="str">
        <f>CONCATENATE('様式Ⅱ(女子)'!D269," (",'様式Ⅱ(女子)'!F269,")")</f>
        <v xml:space="preserve"> ()</v>
      </c>
      <c r="D87" s="25" t="str">
        <f>'様式Ⅱ(女子)'!E269</f>
        <v/>
      </c>
      <c r="E87" s="25">
        <v>1</v>
      </c>
      <c r="F87" s="25">
        <f>基本情報登録!$D$8</f>
        <v>0</v>
      </c>
      <c r="G87" s="25" t="str">
        <f>基本情報登録!$D$10</f>
        <v/>
      </c>
      <c r="H87" s="25" t="e">
        <f>'様式Ⅱ(女子)'!G269</f>
        <v>#N/A</v>
      </c>
      <c r="I87" s="25">
        <f>'様式Ⅱ(女子)'!C269</f>
        <v>0</v>
      </c>
      <c r="J87" s="25">
        <f>'様式Ⅱ(女子)'!J269</f>
        <v>0</v>
      </c>
      <c r="K87" s="25" t="str">
        <f>'様式Ⅱ(女子)'!N269</f>
        <v/>
      </c>
      <c r="L87" s="25">
        <f>'様式Ⅱ(女子)'!J270</f>
        <v>0</v>
      </c>
      <c r="M87" s="25" t="str">
        <f>'様式Ⅱ(女子)'!N270</f>
        <v/>
      </c>
      <c r="N87" s="25">
        <f>'様式Ⅱ(女子)'!J271</f>
        <v>0</v>
      </c>
      <c r="O87" s="25" t="str">
        <f>'様式Ⅱ(女子)'!N271</f>
        <v/>
      </c>
      <c r="P87" s="25"/>
      <c r="Q87" s="25"/>
    </row>
    <row r="88" spans="1:17">
      <c r="A88" s="21">
        <v>87</v>
      </c>
      <c r="B88" s="25" t="str">
        <f>'様式Ⅱ(女子)'!H272</f>
        <v/>
      </c>
      <c r="C88" s="25" t="str">
        <f>CONCATENATE('様式Ⅱ(女子)'!D272," (",'様式Ⅱ(女子)'!F272,")")</f>
        <v xml:space="preserve"> ()</v>
      </c>
      <c r="D88" s="25" t="str">
        <f>'様式Ⅱ(女子)'!E272</f>
        <v/>
      </c>
      <c r="E88" s="25">
        <v>1</v>
      </c>
      <c r="F88" s="25">
        <f>基本情報登録!$D$8</f>
        <v>0</v>
      </c>
      <c r="G88" s="25" t="str">
        <f>基本情報登録!$D$10</f>
        <v/>
      </c>
      <c r="H88" s="25" t="e">
        <f>'様式Ⅱ(女子)'!G272</f>
        <v>#N/A</v>
      </c>
      <c r="I88" s="25">
        <f>'様式Ⅱ(女子)'!C272</f>
        <v>0</v>
      </c>
      <c r="J88" s="25">
        <f>'様式Ⅱ(女子)'!J272</f>
        <v>0</v>
      </c>
      <c r="K88" s="25" t="str">
        <f>'様式Ⅱ(女子)'!N272</f>
        <v/>
      </c>
      <c r="L88" s="25">
        <f>'様式Ⅱ(女子)'!J273</f>
        <v>0</v>
      </c>
      <c r="M88" s="25" t="str">
        <f>'様式Ⅱ(女子)'!N273</f>
        <v/>
      </c>
      <c r="N88" s="25">
        <f>'様式Ⅱ(女子)'!J274</f>
        <v>0</v>
      </c>
      <c r="O88" s="25" t="str">
        <f>'様式Ⅱ(女子)'!N274</f>
        <v/>
      </c>
      <c r="P88" s="25"/>
      <c r="Q88" s="25"/>
    </row>
    <row r="89" spans="1:17">
      <c r="A89" s="21">
        <v>88</v>
      </c>
      <c r="B89" s="25" t="str">
        <f>'様式Ⅱ(女子)'!H275</f>
        <v/>
      </c>
      <c r="C89" s="25" t="str">
        <f>CONCATENATE('様式Ⅱ(女子)'!D275," (",'様式Ⅱ(女子)'!F275,")")</f>
        <v xml:space="preserve"> ()</v>
      </c>
      <c r="D89" s="25" t="str">
        <f>'様式Ⅱ(女子)'!E275</f>
        <v/>
      </c>
      <c r="E89" s="25">
        <v>1</v>
      </c>
      <c r="F89" s="25">
        <f>基本情報登録!$D$8</f>
        <v>0</v>
      </c>
      <c r="G89" s="25" t="str">
        <f>基本情報登録!$D$10</f>
        <v/>
      </c>
      <c r="H89" s="25" t="e">
        <f>'様式Ⅱ(女子)'!G275</f>
        <v>#N/A</v>
      </c>
      <c r="I89" s="25">
        <f>'様式Ⅱ(女子)'!C275</f>
        <v>0</v>
      </c>
      <c r="J89" s="25">
        <f>'様式Ⅱ(女子)'!J275</f>
        <v>0</v>
      </c>
      <c r="K89" s="25" t="str">
        <f>'様式Ⅱ(女子)'!N275</f>
        <v/>
      </c>
      <c r="L89" s="25">
        <f>'様式Ⅱ(女子)'!J276</f>
        <v>0</v>
      </c>
      <c r="M89" s="25" t="str">
        <f>'様式Ⅱ(女子)'!N276</f>
        <v/>
      </c>
      <c r="N89" s="25">
        <f>'様式Ⅱ(女子)'!J277</f>
        <v>0</v>
      </c>
      <c r="O89" s="25" t="str">
        <f>'様式Ⅱ(女子)'!N277</f>
        <v/>
      </c>
      <c r="P89" s="25"/>
      <c r="Q89" s="25"/>
    </row>
    <row r="90" spans="1:17">
      <c r="A90" s="21">
        <v>89</v>
      </c>
      <c r="B90" s="25" t="str">
        <f>'様式Ⅱ(女子)'!H278</f>
        <v/>
      </c>
      <c r="C90" s="25" t="str">
        <f>CONCATENATE('様式Ⅱ(女子)'!D278," (",'様式Ⅱ(女子)'!F278,")")</f>
        <v xml:space="preserve"> ()</v>
      </c>
      <c r="D90" s="25" t="str">
        <f>'様式Ⅱ(女子)'!E278</f>
        <v/>
      </c>
      <c r="E90" s="25">
        <v>1</v>
      </c>
      <c r="F90" s="25">
        <f>基本情報登録!$D$8</f>
        <v>0</v>
      </c>
      <c r="G90" s="25" t="str">
        <f>基本情報登録!$D$10</f>
        <v/>
      </c>
      <c r="H90" s="25" t="e">
        <f>'様式Ⅱ(女子)'!G278</f>
        <v>#N/A</v>
      </c>
      <c r="I90" s="25">
        <f>'様式Ⅱ(女子)'!C278</f>
        <v>0</v>
      </c>
      <c r="J90" s="25">
        <f>'様式Ⅱ(女子)'!J278</f>
        <v>0</v>
      </c>
      <c r="K90" s="25" t="str">
        <f>'様式Ⅱ(女子)'!N278</f>
        <v/>
      </c>
      <c r="L90" s="25">
        <f>'様式Ⅱ(女子)'!J279</f>
        <v>0</v>
      </c>
      <c r="M90" s="25" t="str">
        <f>'様式Ⅱ(女子)'!N279</f>
        <v/>
      </c>
      <c r="N90" s="25">
        <f>'様式Ⅱ(女子)'!J280</f>
        <v>0</v>
      </c>
      <c r="O90" s="25" t="str">
        <f>'様式Ⅱ(女子)'!N280</f>
        <v/>
      </c>
      <c r="P90" s="25"/>
      <c r="Q90" s="25"/>
    </row>
    <row r="91" spans="1:17">
      <c r="A91" s="21">
        <v>90</v>
      </c>
      <c r="B91" s="25" t="str">
        <f>'様式Ⅱ(女子)'!H281</f>
        <v/>
      </c>
      <c r="C91" s="25" t="str">
        <f>CONCATENATE('様式Ⅱ(女子)'!D281," (",'様式Ⅱ(女子)'!F281,")")</f>
        <v xml:space="preserve"> ()</v>
      </c>
      <c r="D91" s="25" t="str">
        <f>'様式Ⅱ(女子)'!E281</f>
        <v/>
      </c>
      <c r="E91" s="25">
        <v>1</v>
      </c>
      <c r="F91" s="25">
        <f>基本情報登録!$D$8</f>
        <v>0</v>
      </c>
      <c r="G91" s="25" t="str">
        <f>基本情報登録!$D$10</f>
        <v/>
      </c>
      <c r="H91" s="25" t="e">
        <f>'様式Ⅱ(女子)'!G281</f>
        <v>#N/A</v>
      </c>
      <c r="I91" s="25">
        <f>'様式Ⅱ(女子)'!C281</f>
        <v>0</v>
      </c>
      <c r="J91" s="25">
        <f>'様式Ⅱ(女子)'!J281</f>
        <v>0</v>
      </c>
      <c r="K91" s="25" t="str">
        <f>'様式Ⅱ(女子)'!N281</f>
        <v/>
      </c>
      <c r="L91" s="25">
        <f>'様式Ⅱ(女子)'!J282</f>
        <v>0</v>
      </c>
      <c r="M91" s="25" t="str">
        <f>'様式Ⅱ(女子)'!N282</f>
        <v/>
      </c>
      <c r="N91" s="25">
        <f>'様式Ⅱ(女子)'!J283</f>
        <v>0</v>
      </c>
      <c r="O91" s="25" t="str">
        <f>'様式Ⅱ(女子)'!N283</f>
        <v/>
      </c>
      <c r="P91" s="25"/>
      <c r="Q91" s="25"/>
    </row>
    <row r="92" spans="1:17">
      <c r="A92" s="21">
        <v>91</v>
      </c>
      <c r="B92" s="25" t="str">
        <f>'様式Ⅱ(女子)'!H284</f>
        <v/>
      </c>
      <c r="C92" s="25" t="str">
        <f>CONCATENATE('様式Ⅱ(女子)'!D284," (",'様式Ⅱ(女子)'!F284,")")</f>
        <v xml:space="preserve"> ()</v>
      </c>
      <c r="D92" s="25" t="str">
        <f>'様式Ⅱ(女子)'!E284</f>
        <v/>
      </c>
      <c r="E92" s="25">
        <v>1</v>
      </c>
      <c r="F92" s="25">
        <f>基本情報登録!$D$8</f>
        <v>0</v>
      </c>
      <c r="G92" s="25" t="str">
        <f>基本情報登録!$D$10</f>
        <v/>
      </c>
      <c r="H92" s="25" t="e">
        <f>'様式Ⅱ(女子)'!G284</f>
        <v>#N/A</v>
      </c>
      <c r="I92" s="25">
        <f>'様式Ⅱ(女子)'!C284</f>
        <v>0</v>
      </c>
      <c r="J92" s="25">
        <f>'様式Ⅱ(女子)'!J284</f>
        <v>0</v>
      </c>
      <c r="K92" s="25" t="str">
        <f>'様式Ⅱ(女子)'!N284</f>
        <v/>
      </c>
      <c r="L92" s="25">
        <f>'様式Ⅱ(女子)'!J285</f>
        <v>0</v>
      </c>
      <c r="M92" s="25" t="str">
        <f>'様式Ⅱ(女子)'!N285</f>
        <v/>
      </c>
      <c r="N92" s="25">
        <f>'様式Ⅱ(女子)'!J286</f>
        <v>0</v>
      </c>
      <c r="O92" s="25" t="str">
        <f>'様式Ⅱ(女子)'!N286</f>
        <v/>
      </c>
      <c r="P92" s="25"/>
      <c r="Q92" s="25"/>
    </row>
    <row r="93" spans="1:17">
      <c r="A93" s="21">
        <v>92</v>
      </c>
      <c r="B93" s="25" t="str">
        <f>'様式Ⅱ(女子)'!H287</f>
        <v/>
      </c>
      <c r="C93" s="25" t="str">
        <f>CONCATENATE('様式Ⅱ(女子)'!D287," (",'様式Ⅱ(女子)'!F287,")")</f>
        <v xml:space="preserve"> ()</v>
      </c>
      <c r="D93" s="25" t="str">
        <f>'様式Ⅱ(女子)'!E287</f>
        <v/>
      </c>
      <c r="E93" s="25">
        <v>1</v>
      </c>
      <c r="F93" s="25">
        <f>基本情報登録!$D$8</f>
        <v>0</v>
      </c>
      <c r="G93" s="25" t="str">
        <f>基本情報登録!$D$10</f>
        <v/>
      </c>
      <c r="H93" s="25" t="e">
        <f>'様式Ⅱ(女子)'!G287</f>
        <v>#N/A</v>
      </c>
      <c r="I93" s="25">
        <f>'様式Ⅱ(女子)'!C287</f>
        <v>0</v>
      </c>
      <c r="J93" s="25">
        <f>'様式Ⅱ(女子)'!J287</f>
        <v>0</v>
      </c>
      <c r="K93" s="25" t="str">
        <f>'様式Ⅱ(女子)'!N287</f>
        <v/>
      </c>
      <c r="L93" s="25">
        <f>'様式Ⅱ(女子)'!J288</f>
        <v>0</v>
      </c>
      <c r="M93" s="25" t="str">
        <f>'様式Ⅱ(女子)'!N288</f>
        <v/>
      </c>
      <c r="N93" s="25">
        <f>'様式Ⅱ(女子)'!J289</f>
        <v>0</v>
      </c>
      <c r="O93" s="25" t="str">
        <f>'様式Ⅱ(女子)'!N289</f>
        <v/>
      </c>
      <c r="P93" s="25"/>
      <c r="Q93" s="25"/>
    </row>
    <row r="94" spans="1:17">
      <c r="A94" s="21">
        <v>93</v>
      </c>
      <c r="B94" s="25" t="str">
        <f>'様式Ⅱ(女子)'!H290</f>
        <v/>
      </c>
      <c r="C94" s="25" t="str">
        <f>CONCATENATE('様式Ⅱ(女子)'!D290," (",'様式Ⅱ(女子)'!F290,")")</f>
        <v xml:space="preserve"> ()</v>
      </c>
      <c r="D94" s="25" t="str">
        <f>'様式Ⅱ(女子)'!E290</f>
        <v/>
      </c>
      <c r="E94" s="25">
        <v>1</v>
      </c>
      <c r="F94" s="25">
        <f>基本情報登録!$D$8</f>
        <v>0</v>
      </c>
      <c r="G94" s="25" t="str">
        <f>基本情報登録!$D$10</f>
        <v/>
      </c>
      <c r="H94" s="25" t="e">
        <f>'様式Ⅱ(女子)'!G290</f>
        <v>#N/A</v>
      </c>
      <c r="I94" s="25">
        <f>'様式Ⅱ(女子)'!C290</f>
        <v>0</v>
      </c>
      <c r="J94" s="25">
        <f>'様式Ⅱ(女子)'!J290</f>
        <v>0</v>
      </c>
      <c r="K94" s="25" t="str">
        <f>'様式Ⅱ(女子)'!N290</f>
        <v/>
      </c>
      <c r="L94" s="25">
        <f>'様式Ⅱ(女子)'!J291</f>
        <v>0</v>
      </c>
      <c r="M94" s="25" t="str">
        <f>'様式Ⅱ(女子)'!N291</f>
        <v/>
      </c>
      <c r="N94" s="25">
        <f>'様式Ⅱ(女子)'!J292</f>
        <v>0</v>
      </c>
      <c r="O94" s="25" t="str">
        <f>'様式Ⅱ(女子)'!N292</f>
        <v/>
      </c>
      <c r="P94" s="25"/>
      <c r="Q94" s="25"/>
    </row>
    <row r="95" spans="1:17">
      <c r="A95" s="21">
        <v>94</v>
      </c>
      <c r="B95" s="25" t="str">
        <f>'様式Ⅱ(女子)'!H293</f>
        <v/>
      </c>
      <c r="C95" s="25" t="str">
        <f>CONCATENATE('様式Ⅱ(女子)'!D293," (",'様式Ⅱ(女子)'!F293,")")</f>
        <v xml:space="preserve"> ()</v>
      </c>
      <c r="D95" s="25" t="str">
        <f>'様式Ⅱ(女子)'!E293</f>
        <v/>
      </c>
      <c r="E95" s="25">
        <v>1</v>
      </c>
      <c r="F95" s="25">
        <f>基本情報登録!$D$8</f>
        <v>0</v>
      </c>
      <c r="G95" s="25" t="str">
        <f>基本情報登録!$D$10</f>
        <v/>
      </c>
      <c r="H95" s="25" t="e">
        <f>'様式Ⅱ(女子)'!G293</f>
        <v>#N/A</v>
      </c>
      <c r="I95" s="25">
        <f>'様式Ⅱ(女子)'!C293</f>
        <v>0</v>
      </c>
      <c r="J95" s="25">
        <f>'様式Ⅱ(女子)'!J293</f>
        <v>0</v>
      </c>
      <c r="K95" s="25" t="str">
        <f>'様式Ⅱ(女子)'!N293</f>
        <v/>
      </c>
      <c r="L95" s="25">
        <f>'様式Ⅱ(女子)'!J294</f>
        <v>0</v>
      </c>
      <c r="M95" s="25" t="str">
        <f>'様式Ⅱ(女子)'!N294</f>
        <v/>
      </c>
      <c r="N95" s="25">
        <f>'様式Ⅱ(女子)'!J295</f>
        <v>0</v>
      </c>
      <c r="O95" s="25" t="str">
        <f>'様式Ⅱ(女子)'!N295</f>
        <v/>
      </c>
      <c r="P95" s="25"/>
      <c r="Q95" s="25"/>
    </row>
    <row r="96" spans="1:17">
      <c r="A96" s="21">
        <v>95</v>
      </c>
      <c r="B96" s="25" t="str">
        <f>'様式Ⅱ(女子)'!H296</f>
        <v/>
      </c>
      <c r="C96" s="25" t="str">
        <f>CONCATENATE('様式Ⅱ(女子)'!D296," (",'様式Ⅱ(女子)'!F296,")")</f>
        <v xml:space="preserve"> ()</v>
      </c>
      <c r="D96" s="25" t="str">
        <f>'様式Ⅱ(女子)'!E296</f>
        <v/>
      </c>
      <c r="E96" s="25">
        <v>1</v>
      </c>
      <c r="F96" s="25">
        <f>基本情報登録!$D$8</f>
        <v>0</v>
      </c>
      <c r="G96" s="25" t="str">
        <f>基本情報登録!$D$10</f>
        <v/>
      </c>
      <c r="H96" s="25" t="e">
        <f>'様式Ⅱ(女子)'!G296</f>
        <v>#N/A</v>
      </c>
      <c r="I96" s="25">
        <f>'様式Ⅱ(女子)'!C296</f>
        <v>0</v>
      </c>
      <c r="J96" s="25">
        <f>'様式Ⅱ(女子)'!J296</f>
        <v>0</v>
      </c>
      <c r="K96" s="25" t="str">
        <f>'様式Ⅱ(女子)'!N296</f>
        <v/>
      </c>
      <c r="L96" s="25">
        <f>'様式Ⅱ(女子)'!J297</f>
        <v>0</v>
      </c>
      <c r="M96" s="25" t="str">
        <f>'様式Ⅱ(女子)'!N297</f>
        <v/>
      </c>
      <c r="N96" s="25">
        <f>'様式Ⅱ(女子)'!J298</f>
        <v>0</v>
      </c>
      <c r="O96" s="25" t="str">
        <f>'様式Ⅱ(女子)'!N298</f>
        <v/>
      </c>
      <c r="P96" s="25"/>
      <c r="Q96" s="25"/>
    </row>
    <row r="97" spans="1:17">
      <c r="A97" s="21">
        <v>96</v>
      </c>
      <c r="B97" s="25" t="str">
        <f>'様式Ⅱ(女子)'!H299</f>
        <v/>
      </c>
      <c r="C97" s="25" t="str">
        <f>CONCATENATE('様式Ⅱ(女子)'!D299," (",'様式Ⅱ(女子)'!F299,")")</f>
        <v xml:space="preserve"> ()</v>
      </c>
      <c r="D97" s="25" t="str">
        <f>'様式Ⅱ(女子)'!E299</f>
        <v/>
      </c>
      <c r="E97" s="25">
        <v>1</v>
      </c>
      <c r="F97" s="25">
        <f>基本情報登録!$D$8</f>
        <v>0</v>
      </c>
      <c r="G97" s="25" t="str">
        <f>基本情報登録!$D$10</f>
        <v/>
      </c>
      <c r="H97" s="25" t="e">
        <f>'様式Ⅱ(女子)'!G299</f>
        <v>#N/A</v>
      </c>
      <c r="I97" s="25">
        <f>'様式Ⅱ(女子)'!C299</f>
        <v>0</v>
      </c>
      <c r="J97" s="25">
        <f>'様式Ⅱ(女子)'!J299</f>
        <v>0</v>
      </c>
      <c r="K97" s="25" t="str">
        <f>'様式Ⅱ(女子)'!N299</f>
        <v/>
      </c>
      <c r="L97" s="25">
        <f>'様式Ⅱ(女子)'!J300</f>
        <v>0</v>
      </c>
      <c r="M97" s="25" t="str">
        <f>'様式Ⅱ(女子)'!N300</f>
        <v/>
      </c>
      <c r="N97" s="25">
        <f>'様式Ⅱ(女子)'!J301</f>
        <v>0</v>
      </c>
      <c r="O97" s="25" t="str">
        <f>'様式Ⅱ(女子)'!N301</f>
        <v/>
      </c>
      <c r="P97" s="25"/>
      <c r="Q97" s="25"/>
    </row>
    <row r="98" spans="1:17">
      <c r="A98" s="21">
        <v>97</v>
      </c>
      <c r="B98" s="25" t="str">
        <f>'様式Ⅱ(女子)'!H302</f>
        <v/>
      </c>
      <c r="C98" s="25" t="str">
        <f>CONCATENATE('様式Ⅱ(女子)'!D302," (",'様式Ⅱ(女子)'!F302,")")</f>
        <v xml:space="preserve"> ()</v>
      </c>
      <c r="D98" s="25" t="str">
        <f>'様式Ⅱ(女子)'!E302</f>
        <v/>
      </c>
      <c r="E98" s="25">
        <v>1</v>
      </c>
      <c r="F98" s="25">
        <f>基本情報登録!$D$8</f>
        <v>0</v>
      </c>
      <c r="G98" s="25" t="str">
        <f>基本情報登録!$D$10</f>
        <v/>
      </c>
      <c r="H98" s="25" t="e">
        <f>'様式Ⅱ(女子)'!G302</f>
        <v>#N/A</v>
      </c>
      <c r="I98" s="25">
        <f>'様式Ⅱ(女子)'!C302</f>
        <v>0</v>
      </c>
      <c r="J98" s="25">
        <f>'様式Ⅱ(女子)'!J302</f>
        <v>0</v>
      </c>
      <c r="K98" s="25" t="str">
        <f>'様式Ⅱ(女子)'!N302</f>
        <v/>
      </c>
      <c r="L98" s="25">
        <f>'様式Ⅱ(女子)'!J303</f>
        <v>0</v>
      </c>
      <c r="M98" s="25" t="str">
        <f>'様式Ⅱ(女子)'!N303</f>
        <v/>
      </c>
      <c r="N98" s="25">
        <f>'様式Ⅱ(女子)'!J304</f>
        <v>0</v>
      </c>
      <c r="O98" s="25" t="str">
        <f>'様式Ⅱ(女子)'!N304</f>
        <v/>
      </c>
      <c r="P98" s="25"/>
      <c r="Q98" s="25"/>
    </row>
    <row r="99" spans="1:17">
      <c r="A99" s="21">
        <v>98</v>
      </c>
      <c r="B99" s="25" t="str">
        <f>'様式Ⅱ(女子)'!H305</f>
        <v/>
      </c>
      <c r="C99" s="25" t="str">
        <f>CONCATENATE('様式Ⅱ(女子)'!D305," (",'様式Ⅱ(女子)'!F305,")")</f>
        <v xml:space="preserve"> ()</v>
      </c>
      <c r="D99" s="25" t="str">
        <f>'様式Ⅱ(女子)'!E305</f>
        <v/>
      </c>
      <c r="E99" s="25">
        <v>1</v>
      </c>
      <c r="F99" s="25">
        <f>基本情報登録!$D$8</f>
        <v>0</v>
      </c>
      <c r="G99" s="25" t="str">
        <f>基本情報登録!$D$10</f>
        <v/>
      </c>
      <c r="H99" s="25" t="e">
        <f>'様式Ⅱ(女子)'!G305</f>
        <v>#N/A</v>
      </c>
      <c r="I99" s="25">
        <f>'様式Ⅱ(女子)'!C305</f>
        <v>0</v>
      </c>
      <c r="J99" s="25">
        <f>'様式Ⅱ(女子)'!J305</f>
        <v>0</v>
      </c>
      <c r="K99" s="25" t="str">
        <f>'様式Ⅱ(女子)'!N305</f>
        <v/>
      </c>
      <c r="L99" s="25">
        <f>'様式Ⅱ(女子)'!J306</f>
        <v>0</v>
      </c>
      <c r="M99" s="25" t="str">
        <f>'様式Ⅱ(女子)'!N306</f>
        <v/>
      </c>
      <c r="N99" s="25">
        <f>'様式Ⅱ(女子)'!J307</f>
        <v>0</v>
      </c>
      <c r="O99" s="25" t="str">
        <f>'様式Ⅱ(女子)'!N307</f>
        <v/>
      </c>
      <c r="P99" s="25"/>
      <c r="Q99" s="25"/>
    </row>
    <row r="100" spans="1:17">
      <c r="A100" s="21">
        <v>99</v>
      </c>
      <c r="B100" s="25" t="str">
        <f>'様式Ⅱ(女子)'!H308</f>
        <v/>
      </c>
      <c r="C100" s="25" t="str">
        <f>CONCATENATE('様式Ⅱ(女子)'!D308," (",'様式Ⅱ(女子)'!F308,")")</f>
        <v xml:space="preserve"> ()</v>
      </c>
      <c r="D100" s="25" t="str">
        <f>'様式Ⅱ(女子)'!E308</f>
        <v/>
      </c>
      <c r="E100" s="25">
        <v>1</v>
      </c>
      <c r="F100" s="25">
        <f>基本情報登録!$D$8</f>
        <v>0</v>
      </c>
      <c r="G100" s="25" t="str">
        <f>基本情報登録!$D$10</f>
        <v/>
      </c>
      <c r="H100" s="25" t="e">
        <f>'様式Ⅱ(女子)'!G308</f>
        <v>#N/A</v>
      </c>
      <c r="I100" s="25">
        <f>'様式Ⅱ(女子)'!C308</f>
        <v>0</v>
      </c>
      <c r="J100" s="25">
        <f>'様式Ⅱ(女子)'!J308</f>
        <v>0</v>
      </c>
      <c r="K100" s="25" t="str">
        <f>'様式Ⅱ(女子)'!N308</f>
        <v/>
      </c>
      <c r="L100" s="25">
        <f>'様式Ⅱ(女子)'!J309</f>
        <v>0</v>
      </c>
      <c r="M100" s="25" t="str">
        <f>'様式Ⅱ(女子)'!N309</f>
        <v/>
      </c>
      <c r="N100" s="25">
        <f>'様式Ⅱ(女子)'!J310</f>
        <v>0</v>
      </c>
      <c r="O100" s="25" t="str">
        <f>'様式Ⅱ(女子)'!N310</f>
        <v/>
      </c>
      <c r="P100" s="25"/>
      <c r="Q100" s="25"/>
    </row>
    <row r="101" spans="1:17">
      <c r="A101" s="21">
        <v>100</v>
      </c>
      <c r="B101" s="25" t="str">
        <f>'様式Ⅱ(女子)'!H311</f>
        <v/>
      </c>
      <c r="C101" s="25" t="str">
        <f>CONCATENATE('様式Ⅱ(女子)'!D311," (",'様式Ⅱ(女子)'!F311,")")</f>
        <v xml:space="preserve"> ()</v>
      </c>
      <c r="D101" s="25" t="str">
        <f>'様式Ⅱ(女子)'!E311</f>
        <v/>
      </c>
      <c r="E101" s="25">
        <v>1</v>
      </c>
      <c r="F101" s="25">
        <f>基本情報登録!$D$8</f>
        <v>0</v>
      </c>
      <c r="G101" s="25" t="str">
        <f>基本情報登録!$D$10</f>
        <v/>
      </c>
      <c r="H101" s="25" t="e">
        <f>'様式Ⅱ(女子)'!G311</f>
        <v>#N/A</v>
      </c>
      <c r="I101" s="25">
        <f>'様式Ⅱ(女子)'!C311</f>
        <v>0</v>
      </c>
      <c r="J101" s="25">
        <f>'様式Ⅱ(女子)'!J311</f>
        <v>0</v>
      </c>
      <c r="K101" s="25" t="str">
        <f>'様式Ⅱ(女子)'!N311</f>
        <v/>
      </c>
      <c r="L101" s="25">
        <f>'様式Ⅱ(女子)'!J312</f>
        <v>0</v>
      </c>
      <c r="M101" s="25" t="str">
        <f>'様式Ⅱ(女子)'!N312</f>
        <v/>
      </c>
      <c r="N101" s="25">
        <f>'様式Ⅱ(女子)'!J313</f>
        <v>0</v>
      </c>
      <c r="O101" s="25" t="str">
        <f>'様式Ⅱ(女子)'!N313</f>
        <v/>
      </c>
      <c r="P101" s="25"/>
      <c r="Q101" s="25"/>
    </row>
    <row r="102" spans="1:17">
      <c r="A102" s="21">
        <v>101</v>
      </c>
      <c r="B102" s="25" t="str">
        <f>'様式Ⅱ(女子)'!H314</f>
        <v/>
      </c>
      <c r="C102" s="25" t="str">
        <f>CONCATENATE('様式Ⅱ(女子)'!D314," (",'様式Ⅱ(女子)'!F314,")")</f>
        <v xml:space="preserve"> ()</v>
      </c>
      <c r="D102" s="25" t="str">
        <f>'様式Ⅱ(女子)'!E314</f>
        <v/>
      </c>
      <c r="E102" s="25">
        <v>1</v>
      </c>
      <c r="F102" s="25">
        <f>基本情報登録!$D$8</f>
        <v>0</v>
      </c>
      <c r="G102" s="25" t="str">
        <f>基本情報登録!$D$10</f>
        <v/>
      </c>
      <c r="H102" s="25" t="e">
        <f>'様式Ⅱ(女子)'!G314</f>
        <v>#N/A</v>
      </c>
      <c r="I102" s="25">
        <f>'様式Ⅱ(女子)'!C314</f>
        <v>0</v>
      </c>
      <c r="J102" s="25">
        <f>'様式Ⅱ(女子)'!J314</f>
        <v>0</v>
      </c>
      <c r="K102" s="25" t="str">
        <f>'様式Ⅱ(女子)'!N314</f>
        <v/>
      </c>
      <c r="L102" s="25">
        <f>'様式Ⅱ(女子)'!J315</f>
        <v>0</v>
      </c>
      <c r="M102" s="25" t="str">
        <f>'様式Ⅱ(女子)'!N315</f>
        <v/>
      </c>
      <c r="N102" s="25">
        <f>'様式Ⅱ(女子)'!J316</f>
        <v>0</v>
      </c>
      <c r="O102" s="25" t="str">
        <f>'様式Ⅱ(女子)'!N316</f>
        <v/>
      </c>
      <c r="P102" s="25"/>
      <c r="Q102" s="25"/>
    </row>
    <row r="103" spans="1:17">
      <c r="A103" s="21">
        <v>102</v>
      </c>
      <c r="B103" s="25" t="str">
        <f>'様式Ⅱ(女子)'!H317</f>
        <v/>
      </c>
      <c r="C103" s="25" t="str">
        <f>CONCATENATE('様式Ⅱ(女子)'!D317," (",'様式Ⅱ(女子)'!F317,")")</f>
        <v xml:space="preserve"> ()</v>
      </c>
      <c r="D103" s="25" t="str">
        <f>'様式Ⅱ(女子)'!E317</f>
        <v/>
      </c>
      <c r="E103" s="25">
        <v>1</v>
      </c>
      <c r="F103" s="25">
        <f>基本情報登録!$D$8</f>
        <v>0</v>
      </c>
      <c r="G103" s="25" t="str">
        <f>基本情報登録!$D$10</f>
        <v/>
      </c>
      <c r="H103" s="25" t="e">
        <f>'様式Ⅱ(女子)'!G317</f>
        <v>#N/A</v>
      </c>
      <c r="I103" s="25">
        <f>'様式Ⅱ(女子)'!C317</f>
        <v>0</v>
      </c>
      <c r="J103" s="25">
        <f>'様式Ⅱ(女子)'!J317</f>
        <v>0</v>
      </c>
      <c r="K103" s="25" t="str">
        <f>'様式Ⅱ(女子)'!N317</f>
        <v/>
      </c>
      <c r="L103" s="25">
        <f>'様式Ⅱ(女子)'!J318</f>
        <v>0</v>
      </c>
      <c r="M103" s="25" t="str">
        <f>'様式Ⅱ(女子)'!N318</f>
        <v/>
      </c>
      <c r="N103" s="25">
        <f>'様式Ⅱ(女子)'!J319</f>
        <v>0</v>
      </c>
      <c r="O103" s="25" t="str">
        <f>'様式Ⅱ(女子)'!N319</f>
        <v/>
      </c>
      <c r="P103" s="25"/>
      <c r="Q103" s="25"/>
    </row>
    <row r="104" spans="1:17">
      <c r="A104" s="21">
        <v>103</v>
      </c>
      <c r="B104" s="25" t="str">
        <f>'様式Ⅱ(女子)'!H320</f>
        <v/>
      </c>
      <c r="C104" s="25" t="str">
        <f>CONCATENATE('様式Ⅱ(女子)'!D320," (",'様式Ⅱ(女子)'!F320,")")</f>
        <v xml:space="preserve"> ()</v>
      </c>
      <c r="D104" s="25" t="str">
        <f>'様式Ⅱ(女子)'!E320</f>
        <v/>
      </c>
      <c r="E104" s="25">
        <v>1</v>
      </c>
      <c r="F104" s="25">
        <f>基本情報登録!$D$8</f>
        <v>0</v>
      </c>
      <c r="G104" s="25" t="str">
        <f>基本情報登録!$D$10</f>
        <v/>
      </c>
      <c r="H104" s="25" t="e">
        <f>'様式Ⅱ(女子)'!G320</f>
        <v>#N/A</v>
      </c>
      <c r="I104" s="25">
        <f>'様式Ⅱ(女子)'!C320</f>
        <v>0</v>
      </c>
      <c r="J104" s="25">
        <f>'様式Ⅱ(女子)'!J320</f>
        <v>0</v>
      </c>
      <c r="K104" s="25" t="str">
        <f>'様式Ⅱ(女子)'!N320</f>
        <v/>
      </c>
      <c r="L104" s="25">
        <f>'様式Ⅱ(女子)'!J321</f>
        <v>0</v>
      </c>
      <c r="M104" s="25" t="str">
        <f>'様式Ⅱ(女子)'!N321</f>
        <v/>
      </c>
      <c r="N104" s="25">
        <f>'様式Ⅱ(女子)'!J322</f>
        <v>0</v>
      </c>
      <c r="O104" s="25" t="str">
        <f>'様式Ⅱ(女子)'!N322</f>
        <v/>
      </c>
      <c r="P104" s="25"/>
      <c r="Q104" s="25"/>
    </row>
    <row r="105" spans="1:17">
      <c r="A105" s="21">
        <v>104</v>
      </c>
      <c r="B105" s="25" t="str">
        <f>'様式Ⅱ(女子)'!H323</f>
        <v/>
      </c>
      <c r="C105" s="25" t="str">
        <f>CONCATENATE('様式Ⅱ(女子)'!D323," (",'様式Ⅱ(女子)'!F323,")")</f>
        <v xml:space="preserve"> ()</v>
      </c>
      <c r="D105" s="25" t="str">
        <f>'様式Ⅱ(女子)'!E323</f>
        <v/>
      </c>
      <c r="E105" s="25">
        <v>1</v>
      </c>
      <c r="F105" s="25">
        <f>基本情報登録!$D$8</f>
        <v>0</v>
      </c>
      <c r="G105" s="25" t="str">
        <f>基本情報登録!$D$10</f>
        <v/>
      </c>
      <c r="H105" s="25" t="e">
        <f>'様式Ⅱ(女子)'!G323</f>
        <v>#N/A</v>
      </c>
      <c r="I105" s="25">
        <f>'様式Ⅱ(女子)'!C323</f>
        <v>0</v>
      </c>
      <c r="J105" s="25">
        <f>'様式Ⅱ(女子)'!J323</f>
        <v>0</v>
      </c>
      <c r="K105" s="25" t="str">
        <f>'様式Ⅱ(女子)'!N323</f>
        <v/>
      </c>
      <c r="L105" s="25">
        <f>'様式Ⅱ(女子)'!J324</f>
        <v>0</v>
      </c>
      <c r="M105" s="25" t="str">
        <f>'様式Ⅱ(女子)'!N324</f>
        <v/>
      </c>
      <c r="N105" s="25">
        <f>'様式Ⅱ(女子)'!J325</f>
        <v>0</v>
      </c>
      <c r="O105" s="25" t="str">
        <f>'様式Ⅱ(女子)'!N325</f>
        <v/>
      </c>
      <c r="P105" s="25"/>
      <c r="Q105" s="25"/>
    </row>
    <row r="106" spans="1:17">
      <c r="A106" s="21">
        <v>105</v>
      </c>
      <c r="B106" s="25" t="str">
        <f>'様式Ⅱ(女子)'!H326</f>
        <v/>
      </c>
      <c r="C106" s="25" t="str">
        <f>CONCATENATE('様式Ⅱ(女子)'!D326," (",'様式Ⅱ(女子)'!F326,")")</f>
        <v xml:space="preserve"> ()</v>
      </c>
      <c r="D106" s="25" t="str">
        <f>'様式Ⅱ(女子)'!E326</f>
        <v/>
      </c>
      <c r="E106" s="25">
        <v>1</v>
      </c>
      <c r="F106" s="25">
        <f>基本情報登録!$D$8</f>
        <v>0</v>
      </c>
      <c r="G106" s="25" t="str">
        <f>基本情報登録!$D$10</f>
        <v/>
      </c>
      <c r="H106" s="25" t="e">
        <f>'様式Ⅱ(女子)'!G326</f>
        <v>#N/A</v>
      </c>
      <c r="I106" s="25">
        <f>'様式Ⅱ(女子)'!C326</f>
        <v>0</v>
      </c>
      <c r="J106" s="25">
        <f>'様式Ⅱ(女子)'!J326</f>
        <v>0</v>
      </c>
      <c r="K106" s="25" t="str">
        <f>'様式Ⅱ(女子)'!N326</f>
        <v/>
      </c>
      <c r="L106" s="25">
        <f>'様式Ⅱ(女子)'!J327</f>
        <v>0</v>
      </c>
      <c r="M106" s="25" t="str">
        <f>'様式Ⅱ(女子)'!N327</f>
        <v/>
      </c>
      <c r="N106" s="25">
        <f>'様式Ⅱ(女子)'!J328</f>
        <v>0</v>
      </c>
      <c r="O106" s="25" t="str">
        <f>'様式Ⅱ(女子)'!N328</f>
        <v/>
      </c>
      <c r="P106" s="25"/>
      <c r="Q106" s="25"/>
    </row>
    <row r="107" spans="1:17">
      <c r="A107" s="21">
        <v>106</v>
      </c>
      <c r="B107" s="25" t="str">
        <f>'様式Ⅱ(女子)'!H329</f>
        <v/>
      </c>
      <c r="C107" s="25" t="str">
        <f>CONCATENATE('様式Ⅱ(女子)'!D329," (",'様式Ⅱ(女子)'!F329,")")</f>
        <v xml:space="preserve"> ()</v>
      </c>
      <c r="D107" s="25" t="str">
        <f>'様式Ⅱ(女子)'!E329</f>
        <v/>
      </c>
      <c r="E107" s="25">
        <v>1</v>
      </c>
      <c r="F107" s="25">
        <f>基本情報登録!$D$8</f>
        <v>0</v>
      </c>
      <c r="G107" s="25" t="str">
        <f>基本情報登録!$D$10</f>
        <v/>
      </c>
      <c r="H107" s="25" t="e">
        <f>'様式Ⅱ(女子)'!G329</f>
        <v>#N/A</v>
      </c>
      <c r="I107" s="25">
        <f>'様式Ⅱ(女子)'!C329</f>
        <v>0</v>
      </c>
      <c r="J107" s="25">
        <f>'様式Ⅱ(女子)'!J329</f>
        <v>0</v>
      </c>
      <c r="K107" s="25" t="str">
        <f>'様式Ⅱ(女子)'!N329</f>
        <v/>
      </c>
      <c r="L107" s="25">
        <f>'様式Ⅱ(女子)'!J330</f>
        <v>0</v>
      </c>
      <c r="M107" s="25" t="str">
        <f>'様式Ⅱ(女子)'!N330</f>
        <v/>
      </c>
      <c r="N107" s="25">
        <f>'様式Ⅱ(女子)'!J331</f>
        <v>0</v>
      </c>
      <c r="O107" s="25" t="str">
        <f>'様式Ⅱ(女子)'!N331</f>
        <v/>
      </c>
      <c r="P107" s="25"/>
      <c r="Q107" s="25"/>
    </row>
    <row r="108" spans="1:17">
      <c r="A108" s="21">
        <v>107</v>
      </c>
      <c r="B108" s="25" t="str">
        <f>'様式Ⅱ(女子)'!H332</f>
        <v/>
      </c>
      <c r="C108" s="25" t="str">
        <f>CONCATENATE('様式Ⅱ(女子)'!D332," (",'様式Ⅱ(女子)'!F332,")")</f>
        <v xml:space="preserve"> ()</v>
      </c>
      <c r="D108" s="25" t="str">
        <f>'様式Ⅱ(女子)'!E332</f>
        <v/>
      </c>
      <c r="E108" s="25">
        <v>1</v>
      </c>
      <c r="F108" s="25">
        <f>基本情報登録!$D$8</f>
        <v>0</v>
      </c>
      <c r="G108" s="25" t="str">
        <f>基本情報登録!$D$10</f>
        <v/>
      </c>
      <c r="H108" s="25" t="e">
        <f>'様式Ⅱ(女子)'!G332</f>
        <v>#N/A</v>
      </c>
      <c r="I108" s="25">
        <f>'様式Ⅱ(女子)'!C332</f>
        <v>0</v>
      </c>
      <c r="J108" s="25">
        <f>'様式Ⅱ(女子)'!J332</f>
        <v>0</v>
      </c>
      <c r="K108" s="25" t="str">
        <f>'様式Ⅱ(女子)'!N332</f>
        <v/>
      </c>
      <c r="L108" s="25">
        <f>'様式Ⅱ(女子)'!J333</f>
        <v>0</v>
      </c>
      <c r="M108" s="25" t="str">
        <f>'様式Ⅱ(女子)'!N333</f>
        <v/>
      </c>
      <c r="N108" s="25">
        <f>'様式Ⅱ(女子)'!J334</f>
        <v>0</v>
      </c>
      <c r="O108" s="25" t="str">
        <f>'様式Ⅱ(女子)'!N334</f>
        <v/>
      </c>
      <c r="P108" s="25"/>
      <c r="Q108" s="25"/>
    </row>
    <row r="109" spans="1:17">
      <c r="A109" s="21">
        <v>108</v>
      </c>
      <c r="B109" s="25" t="str">
        <f>'様式Ⅱ(女子)'!H335</f>
        <v/>
      </c>
      <c r="C109" s="25" t="str">
        <f>CONCATENATE('様式Ⅱ(女子)'!D335," (",'様式Ⅱ(女子)'!F335,")")</f>
        <v xml:space="preserve"> ()</v>
      </c>
      <c r="D109" s="25" t="str">
        <f>'様式Ⅱ(女子)'!E335</f>
        <v/>
      </c>
      <c r="E109" s="25">
        <v>1</v>
      </c>
      <c r="F109" s="25">
        <f>基本情報登録!$D$8</f>
        <v>0</v>
      </c>
      <c r="G109" s="25" t="str">
        <f>基本情報登録!$D$10</f>
        <v/>
      </c>
      <c r="H109" s="25" t="e">
        <f>'様式Ⅱ(女子)'!G335</f>
        <v>#N/A</v>
      </c>
      <c r="I109" s="25">
        <f>'様式Ⅱ(女子)'!C335</f>
        <v>0</v>
      </c>
      <c r="J109" s="25">
        <f>'様式Ⅱ(女子)'!J335</f>
        <v>0</v>
      </c>
      <c r="K109" s="25" t="str">
        <f>'様式Ⅱ(女子)'!N335</f>
        <v/>
      </c>
      <c r="L109" s="25">
        <f>'様式Ⅱ(女子)'!J336</f>
        <v>0</v>
      </c>
      <c r="M109" s="25" t="str">
        <f>'様式Ⅱ(女子)'!N336</f>
        <v/>
      </c>
      <c r="N109" s="25">
        <f>'様式Ⅱ(女子)'!J337</f>
        <v>0</v>
      </c>
      <c r="O109" s="25" t="str">
        <f>'様式Ⅱ(女子)'!N337</f>
        <v/>
      </c>
      <c r="P109" s="25"/>
      <c r="Q109" s="25"/>
    </row>
    <row r="110" spans="1:17">
      <c r="A110" s="21">
        <v>109</v>
      </c>
      <c r="B110" s="25" t="str">
        <f>'様式Ⅱ(女子)'!H338</f>
        <v/>
      </c>
      <c r="C110" s="25" t="str">
        <f>CONCATENATE('様式Ⅱ(女子)'!D338," (",'様式Ⅱ(女子)'!F338,")")</f>
        <v xml:space="preserve"> ()</v>
      </c>
      <c r="D110" s="25" t="str">
        <f>'様式Ⅱ(女子)'!E338</f>
        <v/>
      </c>
      <c r="E110" s="25">
        <v>1</v>
      </c>
      <c r="F110" s="25">
        <f>基本情報登録!$D$8</f>
        <v>0</v>
      </c>
      <c r="G110" s="25" t="str">
        <f>基本情報登録!$D$10</f>
        <v/>
      </c>
      <c r="H110" s="25" t="e">
        <f>'様式Ⅱ(女子)'!G338</f>
        <v>#N/A</v>
      </c>
      <c r="I110" s="25">
        <f>'様式Ⅱ(女子)'!C338</f>
        <v>0</v>
      </c>
      <c r="J110" s="25">
        <f>'様式Ⅱ(女子)'!J338</f>
        <v>0</v>
      </c>
      <c r="K110" s="25" t="str">
        <f>'様式Ⅱ(女子)'!N338</f>
        <v/>
      </c>
      <c r="L110" s="25">
        <f>'様式Ⅱ(女子)'!J339</f>
        <v>0</v>
      </c>
      <c r="M110" s="25" t="str">
        <f>'様式Ⅱ(女子)'!N339</f>
        <v/>
      </c>
      <c r="N110" s="25">
        <f>'様式Ⅱ(女子)'!J340</f>
        <v>0</v>
      </c>
      <c r="O110" s="25" t="str">
        <f>'様式Ⅱ(女子)'!N340</f>
        <v/>
      </c>
      <c r="P110" s="25"/>
      <c r="Q110" s="25"/>
    </row>
    <row r="111" spans="1:17">
      <c r="A111" s="21">
        <v>110</v>
      </c>
      <c r="B111" s="25" t="str">
        <f>'様式Ⅱ(女子)'!H341</f>
        <v/>
      </c>
      <c r="C111" s="25" t="str">
        <f>CONCATENATE('様式Ⅱ(女子)'!D341," (",'様式Ⅱ(女子)'!F341,")")</f>
        <v xml:space="preserve"> ()</v>
      </c>
      <c r="D111" s="25" t="str">
        <f>'様式Ⅱ(女子)'!E341</f>
        <v/>
      </c>
      <c r="E111" s="25">
        <v>1</v>
      </c>
      <c r="F111" s="25">
        <f>基本情報登録!$D$8</f>
        <v>0</v>
      </c>
      <c r="G111" s="25" t="str">
        <f>基本情報登録!$D$10</f>
        <v/>
      </c>
      <c r="H111" s="25" t="e">
        <f>'様式Ⅱ(女子)'!G341</f>
        <v>#N/A</v>
      </c>
      <c r="I111" s="25">
        <f>'様式Ⅱ(女子)'!C341</f>
        <v>0</v>
      </c>
      <c r="J111" s="25">
        <f>'様式Ⅱ(女子)'!J341</f>
        <v>0</v>
      </c>
      <c r="K111" s="25" t="str">
        <f>'様式Ⅱ(女子)'!N341</f>
        <v/>
      </c>
      <c r="L111" s="25">
        <f>'様式Ⅱ(女子)'!J342</f>
        <v>0</v>
      </c>
      <c r="M111" s="25" t="str">
        <f>'様式Ⅱ(女子)'!N342</f>
        <v/>
      </c>
      <c r="N111" s="25">
        <f>'様式Ⅱ(女子)'!J343</f>
        <v>0</v>
      </c>
      <c r="O111" s="25" t="str">
        <f>'様式Ⅱ(女子)'!N343</f>
        <v/>
      </c>
      <c r="P111" s="25"/>
      <c r="Q111" s="25"/>
    </row>
    <row r="112" spans="1:17">
      <c r="A112" s="21">
        <v>111</v>
      </c>
      <c r="B112" s="25" t="str">
        <f>'様式Ⅱ(女子)'!H344</f>
        <v/>
      </c>
      <c r="C112" s="25" t="str">
        <f>CONCATENATE('様式Ⅱ(女子)'!D344," (",'様式Ⅱ(女子)'!F344,")")</f>
        <v xml:space="preserve"> ()</v>
      </c>
      <c r="D112" s="25" t="str">
        <f>'様式Ⅱ(女子)'!E344</f>
        <v/>
      </c>
      <c r="E112" s="25">
        <v>1</v>
      </c>
      <c r="F112" s="25">
        <f>基本情報登録!$D$8</f>
        <v>0</v>
      </c>
      <c r="G112" s="25" t="str">
        <f>基本情報登録!$D$10</f>
        <v/>
      </c>
      <c r="H112" s="25" t="e">
        <f>'様式Ⅱ(女子)'!G344</f>
        <v>#N/A</v>
      </c>
      <c r="I112" s="25">
        <f>'様式Ⅱ(女子)'!C344</f>
        <v>0</v>
      </c>
      <c r="J112" s="25">
        <f>'様式Ⅱ(女子)'!J344</f>
        <v>0</v>
      </c>
      <c r="K112" s="25" t="str">
        <f>'様式Ⅱ(女子)'!N344</f>
        <v/>
      </c>
      <c r="L112" s="25">
        <f>'様式Ⅱ(女子)'!J345</f>
        <v>0</v>
      </c>
      <c r="M112" s="25" t="str">
        <f>'様式Ⅱ(女子)'!N345</f>
        <v/>
      </c>
      <c r="N112" s="25">
        <f>'様式Ⅱ(女子)'!J346</f>
        <v>0</v>
      </c>
      <c r="O112" s="25" t="str">
        <f>'様式Ⅱ(女子)'!N346</f>
        <v/>
      </c>
      <c r="P112" s="25"/>
      <c r="Q112" s="25"/>
    </row>
    <row r="113" spans="1:17">
      <c r="A113" s="21">
        <v>112</v>
      </c>
      <c r="B113" s="25" t="str">
        <f>'様式Ⅱ(女子)'!H347</f>
        <v/>
      </c>
      <c r="C113" s="25" t="str">
        <f>CONCATENATE('様式Ⅱ(女子)'!D347," (",'様式Ⅱ(女子)'!F347,")")</f>
        <v xml:space="preserve"> ()</v>
      </c>
      <c r="D113" s="25" t="str">
        <f>'様式Ⅱ(女子)'!E347</f>
        <v/>
      </c>
      <c r="E113" s="25">
        <v>1</v>
      </c>
      <c r="F113" s="25">
        <f>基本情報登録!$D$8</f>
        <v>0</v>
      </c>
      <c r="G113" s="25" t="str">
        <f>基本情報登録!$D$10</f>
        <v/>
      </c>
      <c r="H113" s="25" t="e">
        <f>'様式Ⅱ(女子)'!G347</f>
        <v>#N/A</v>
      </c>
      <c r="I113" s="25">
        <f>'様式Ⅱ(女子)'!C347</f>
        <v>0</v>
      </c>
      <c r="J113" s="25">
        <f>'様式Ⅱ(女子)'!J347</f>
        <v>0</v>
      </c>
      <c r="K113" s="25" t="str">
        <f>'様式Ⅱ(女子)'!N347</f>
        <v/>
      </c>
      <c r="L113" s="25">
        <f>'様式Ⅱ(女子)'!J348</f>
        <v>0</v>
      </c>
      <c r="M113" s="25" t="str">
        <f>'様式Ⅱ(女子)'!N348</f>
        <v/>
      </c>
      <c r="N113" s="25">
        <f>'様式Ⅱ(女子)'!J349</f>
        <v>0</v>
      </c>
      <c r="O113" s="25" t="str">
        <f>'様式Ⅱ(女子)'!N349</f>
        <v/>
      </c>
      <c r="P113" s="25"/>
      <c r="Q113" s="25"/>
    </row>
    <row r="114" spans="1:17">
      <c r="A114" s="21">
        <v>113</v>
      </c>
      <c r="B114" s="25" t="str">
        <f>'様式Ⅱ(女子)'!H350</f>
        <v/>
      </c>
      <c r="C114" s="25" t="str">
        <f>CONCATENATE('様式Ⅱ(女子)'!D350," (",'様式Ⅱ(女子)'!F350,")")</f>
        <v xml:space="preserve"> ()</v>
      </c>
      <c r="D114" s="25" t="str">
        <f>'様式Ⅱ(女子)'!E350</f>
        <v/>
      </c>
      <c r="E114" s="25">
        <v>1</v>
      </c>
      <c r="F114" s="25">
        <f>基本情報登録!$D$8</f>
        <v>0</v>
      </c>
      <c r="G114" s="25" t="str">
        <f>基本情報登録!$D$10</f>
        <v/>
      </c>
      <c r="H114" s="25" t="e">
        <f>'様式Ⅱ(女子)'!G350</f>
        <v>#N/A</v>
      </c>
      <c r="I114" s="25">
        <f>'様式Ⅱ(女子)'!C350</f>
        <v>0</v>
      </c>
      <c r="J114" s="25">
        <f>'様式Ⅱ(女子)'!J350</f>
        <v>0</v>
      </c>
      <c r="K114" s="25" t="str">
        <f>'様式Ⅱ(女子)'!N350</f>
        <v/>
      </c>
      <c r="L114" s="25">
        <f>'様式Ⅱ(女子)'!J351</f>
        <v>0</v>
      </c>
      <c r="M114" s="25" t="str">
        <f>'様式Ⅱ(女子)'!N351</f>
        <v/>
      </c>
      <c r="N114" s="25">
        <f>'様式Ⅱ(女子)'!J352</f>
        <v>0</v>
      </c>
      <c r="O114" s="25" t="str">
        <f>'様式Ⅱ(女子)'!N352</f>
        <v/>
      </c>
      <c r="P114" s="25"/>
      <c r="Q114" s="25"/>
    </row>
    <row r="115" spans="1:17">
      <c r="A115" s="21">
        <v>114</v>
      </c>
      <c r="B115" s="25" t="str">
        <f>'様式Ⅱ(女子)'!H353</f>
        <v/>
      </c>
      <c r="C115" s="25" t="str">
        <f>CONCATENATE('様式Ⅱ(女子)'!D353," (",'様式Ⅱ(女子)'!F353,")")</f>
        <v xml:space="preserve"> ()</v>
      </c>
      <c r="D115" s="25" t="str">
        <f>'様式Ⅱ(女子)'!E353</f>
        <v/>
      </c>
      <c r="E115" s="25">
        <v>1</v>
      </c>
      <c r="F115" s="25">
        <f>基本情報登録!$D$8</f>
        <v>0</v>
      </c>
      <c r="G115" s="25" t="str">
        <f>基本情報登録!$D$10</f>
        <v/>
      </c>
      <c r="H115" s="25" t="e">
        <f>'様式Ⅱ(女子)'!G353</f>
        <v>#N/A</v>
      </c>
      <c r="I115" s="25">
        <f>'様式Ⅱ(女子)'!C353</f>
        <v>0</v>
      </c>
      <c r="J115" s="25">
        <f>'様式Ⅱ(女子)'!J353</f>
        <v>0</v>
      </c>
      <c r="K115" s="25" t="str">
        <f>'様式Ⅱ(女子)'!N353</f>
        <v/>
      </c>
      <c r="L115" s="25">
        <f>'様式Ⅱ(女子)'!J354</f>
        <v>0</v>
      </c>
      <c r="M115" s="25" t="str">
        <f>'様式Ⅱ(女子)'!N354</f>
        <v/>
      </c>
      <c r="N115" s="25">
        <f>'様式Ⅱ(女子)'!J355</f>
        <v>0</v>
      </c>
      <c r="O115" s="25" t="str">
        <f>'様式Ⅱ(女子)'!N355</f>
        <v/>
      </c>
      <c r="P115" s="25"/>
      <c r="Q115" s="25"/>
    </row>
    <row r="116" spans="1:17">
      <c r="A116" s="21">
        <v>115</v>
      </c>
      <c r="B116" s="25" t="str">
        <f>'様式Ⅱ(女子)'!H356</f>
        <v/>
      </c>
      <c r="C116" s="25" t="str">
        <f>CONCATENATE('様式Ⅱ(女子)'!D356," (",'様式Ⅱ(女子)'!F356,")")</f>
        <v xml:space="preserve"> ()</v>
      </c>
      <c r="D116" s="25" t="str">
        <f>'様式Ⅱ(女子)'!E356</f>
        <v/>
      </c>
      <c r="E116" s="25">
        <v>1</v>
      </c>
      <c r="F116" s="25">
        <f>基本情報登録!$D$8</f>
        <v>0</v>
      </c>
      <c r="G116" s="25" t="str">
        <f>基本情報登録!$D$10</f>
        <v/>
      </c>
      <c r="H116" s="25" t="e">
        <f>'様式Ⅱ(女子)'!G356</f>
        <v>#N/A</v>
      </c>
      <c r="I116" s="25">
        <f>'様式Ⅱ(女子)'!C356</f>
        <v>0</v>
      </c>
      <c r="J116" s="25">
        <f>'様式Ⅱ(女子)'!J356</f>
        <v>0</v>
      </c>
      <c r="K116" s="25" t="str">
        <f>'様式Ⅱ(女子)'!N356</f>
        <v/>
      </c>
      <c r="L116" s="25">
        <f>'様式Ⅱ(女子)'!J357</f>
        <v>0</v>
      </c>
      <c r="M116" s="25" t="str">
        <f>'様式Ⅱ(女子)'!N357</f>
        <v/>
      </c>
      <c r="N116" s="25">
        <f>'様式Ⅱ(女子)'!J358</f>
        <v>0</v>
      </c>
      <c r="O116" s="25" t="str">
        <f>'様式Ⅱ(女子)'!N358</f>
        <v/>
      </c>
      <c r="P116" s="25"/>
      <c r="Q116" s="25"/>
    </row>
    <row r="117" spans="1:17">
      <c r="A117" s="21">
        <v>116</v>
      </c>
      <c r="B117" s="25" t="str">
        <f>'様式Ⅱ(女子)'!H359</f>
        <v/>
      </c>
      <c r="C117" s="25" t="str">
        <f>CONCATENATE('様式Ⅱ(女子)'!D359," (",'様式Ⅱ(女子)'!F359,")")</f>
        <v xml:space="preserve"> ()</v>
      </c>
      <c r="D117" s="25" t="str">
        <f>'様式Ⅱ(女子)'!E359</f>
        <v/>
      </c>
      <c r="E117" s="25">
        <v>1</v>
      </c>
      <c r="F117" s="25">
        <f>基本情報登録!$D$8</f>
        <v>0</v>
      </c>
      <c r="G117" s="25" t="str">
        <f>基本情報登録!$D$10</f>
        <v/>
      </c>
      <c r="H117" s="25" t="e">
        <f>'様式Ⅱ(女子)'!G359</f>
        <v>#N/A</v>
      </c>
      <c r="I117" s="25">
        <f>'様式Ⅱ(女子)'!C359</f>
        <v>0</v>
      </c>
      <c r="J117" s="25">
        <f>'様式Ⅱ(女子)'!J359</f>
        <v>0</v>
      </c>
      <c r="K117" s="25" t="str">
        <f>'様式Ⅱ(女子)'!N359</f>
        <v/>
      </c>
      <c r="L117" s="25">
        <f>'様式Ⅱ(女子)'!J360</f>
        <v>0</v>
      </c>
      <c r="M117" s="25" t="str">
        <f>'様式Ⅱ(女子)'!N360</f>
        <v/>
      </c>
      <c r="N117" s="25">
        <f>'様式Ⅱ(女子)'!J361</f>
        <v>0</v>
      </c>
      <c r="O117" s="25" t="str">
        <f>'様式Ⅱ(女子)'!N361</f>
        <v/>
      </c>
      <c r="P117" s="25"/>
      <c r="Q117" s="25"/>
    </row>
    <row r="118" spans="1:17">
      <c r="A118" s="21">
        <v>117</v>
      </c>
      <c r="B118" s="25" t="str">
        <f>'様式Ⅱ(女子)'!H362</f>
        <v/>
      </c>
      <c r="C118" s="25" t="str">
        <f>CONCATENATE('様式Ⅱ(女子)'!D362," (",'様式Ⅱ(女子)'!F362,")")</f>
        <v xml:space="preserve"> ()</v>
      </c>
      <c r="D118" s="25" t="str">
        <f>'様式Ⅱ(女子)'!E362</f>
        <v/>
      </c>
      <c r="E118" s="25">
        <v>1</v>
      </c>
      <c r="F118" s="25">
        <f>基本情報登録!$D$8</f>
        <v>0</v>
      </c>
      <c r="G118" s="25" t="str">
        <f>基本情報登録!$D$10</f>
        <v/>
      </c>
      <c r="H118" s="25" t="e">
        <f>'様式Ⅱ(女子)'!G362</f>
        <v>#N/A</v>
      </c>
      <c r="I118" s="25">
        <f>'様式Ⅱ(女子)'!C362</f>
        <v>0</v>
      </c>
      <c r="J118" s="25">
        <f>'様式Ⅱ(女子)'!J362</f>
        <v>0</v>
      </c>
      <c r="K118" s="25" t="str">
        <f>'様式Ⅱ(女子)'!N362</f>
        <v/>
      </c>
      <c r="L118" s="25">
        <f>'様式Ⅱ(女子)'!J363</f>
        <v>0</v>
      </c>
      <c r="M118" s="25" t="str">
        <f>'様式Ⅱ(女子)'!N363</f>
        <v/>
      </c>
      <c r="N118" s="25">
        <f>'様式Ⅱ(女子)'!J364</f>
        <v>0</v>
      </c>
      <c r="O118" s="25" t="str">
        <f>'様式Ⅱ(女子)'!N364</f>
        <v/>
      </c>
      <c r="P118" s="25"/>
      <c r="Q118" s="25"/>
    </row>
    <row r="119" spans="1:17">
      <c r="A119" s="21">
        <v>118</v>
      </c>
      <c r="B119" s="25" t="str">
        <f>'様式Ⅱ(女子)'!H365</f>
        <v/>
      </c>
      <c r="C119" s="25" t="str">
        <f>CONCATENATE('様式Ⅱ(女子)'!D365," (",'様式Ⅱ(女子)'!F365,")")</f>
        <v xml:space="preserve"> ()</v>
      </c>
      <c r="D119" s="25" t="str">
        <f>'様式Ⅱ(女子)'!E365</f>
        <v/>
      </c>
      <c r="E119" s="25">
        <v>1</v>
      </c>
      <c r="F119" s="25">
        <f>基本情報登録!$D$8</f>
        <v>0</v>
      </c>
      <c r="G119" s="25" t="str">
        <f>基本情報登録!$D$10</f>
        <v/>
      </c>
      <c r="H119" s="25" t="e">
        <f>'様式Ⅱ(女子)'!G365</f>
        <v>#N/A</v>
      </c>
      <c r="I119" s="25">
        <f>'様式Ⅱ(女子)'!C365</f>
        <v>0</v>
      </c>
      <c r="J119" s="25">
        <f>'様式Ⅱ(女子)'!J365</f>
        <v>0</v>
      </c>
      <c r="K119" s="25" t="str">
        <f>'様式Ⅱ(女子)'!N365</f>
        <v/>
      </c>
      <c r="L119" s="25">
        <f>'様式Ⅱ(女子)'!J366</f>
        <v>0</v>
      </c>
      <c r="M119" s="25" t="str">
        <f>'様式Ⅱ(女子)'!N366</f>
        <v/>
      </c>
      <c r="N119" s="25">
        <f>'様式Ⅱ(女子)'!J367</f>
        <v>0</v>
      </c>
      <c r="O119" s="25" t="str">
        <f>'様式Ⅱ(女子)'!N367</f>
        <v/>
      </c>
      <c r="P119" s="25"/>
      <c r="Q119" s="25"/>
    </row>
    <row r="120" spans="1:17">
      <c r="A120" s="21">
        <v>119</v>
      </c>
      <c r="B120" s="25" t="str">
        <f>'様式Ⅱ(女子)'!H368</f>
        <v/>
      </c>
      <c r="C120" s="25" t="str">
        <f>CONCATENATE('様式Ⅱ(女子)'!D368," (",'様式Ⅱ(女子)'!F368,")")</f>
        <v xml:space="preserve"> ()</v>
      </c>
      <c r="D120" s="25" t="str">
        <f>'様式Ⅱ(女子)'!E368</f>
        <v/>
      </c>
      <c r="E120" s="25">
        <v>1</v>
      </c>
      <c r="F120" s="25">
        <f>基本情報登録!$D$8</f>
        <v>0</v>
      </c>
      <c r="G120" s="25" t="str">
        <f>基本情報登録!$D$10</f>
        <v/>
      </c>
      <c r="H120" s="25" t="e">
        <f>'様式Ⅱ(女子)'!G368</f>
        <v>#N/A</v>
      </c>
      <c r="I120" s="25">
        <f>'様式Ⅱ(女子)'!C368</f>
        <v>0</v>
      </c>
      <c r="J120" s="25">
        <f>'様式Ⅱ(女子)'!J368</f>
        <v>0</v>
      </c>
      <c r="K120" s="25" t="str">
        <f>'様式Ⅱ(女子)'!N368</f>
        <v/>
      </c>
      <c r="L120" s="25">
        <f>'様式Ⅱ(女子)'!J369</f>
        <v>0</v>
      </c>
      <c r="M120" s="25" t="str">
        <f>'様式Ⅱ(女子)'!N369</f>
        <v/>
      </c>
      <c r="N120" s="25">
        <f>'様式Ⅱ(女子)'!J370</f>
        <v>0</v>
      </c>
      <c r="O120" s="25" t="str">
        <f>'様式Ⅱ(女子)'!N370</f>
        <v/>
      </c>
      <c r="P120" s="25"/>
      <c r="Q120" s="25"/>
    </row>
    <row r="121" spans="1:17">
      <c r="A121" s="21">
        <v>120</v>
      </c>
      <c r="B121" s="25" t="str">
        <f>'様式Ⅱ(女子)'!H371</f>
        <v/>
      </c>
      <c r="C121" s="25" t="str">
        <f>CONCATENATE('様式Ⅱ(女子)'!D371," (",'様式Ⅱ(女子)'!F371,")")</f>
        <v xml:space="preserve"> ()</v>
      </c>
      <c r="D121" s="25" t="str">
        <f>'様式Ⅱ(女子)'!E371</f>
        <v/>
      </c>
      <c r="E121" s="25">
        <v>1</v>
      </c>
      <c r="F121" s="25">
        <f>基本情報登録!$D$8</f>
        <v>0</v>
      </c>
      <c r="G121" s="25" t="str">
        <f>基本情報登録!$D$10</f>
        <v/>
      </c>
      <c r="H121" s="25" t="e">
        <f>'様式Ⅱ(女子)'!G371</f>
        <v>#N/A</v>
      </c>
      <c r="I121" s="25">
        <f>'様式Ⅱ(女子)'!C371</f>
        <v>0</v>
      </c>
      <c r="J121" s="25">
        <f>'様式Ⅱ(女子)'!J371</f>
        <v>0</v>
      </c>
      <c r="K121" s="25" t="str">
        <f>'様式Ⅱ(女子)'!N371</f>
        <v/>
      </c>
      <c r="L121" s="25">
        <f>'様式Ⅱ(女子)'!J372</f>
        <v>0</v>
      </c>
      <c r="M121" s="25" t="str">
        <f>'様式Ⅱ(女子)'!N372</f>
        <v/>
      </c>
      <c r="N121" s="25">
        <f>'様式Ⅱ(女子)'!J373</f>
        <v>0</v>
      </c>
      <c r="O121" s="25" t="str">
        <f>'様式Ⅱ(女子)'!N373</f>
        <v/>
      </c>
      <c r="P121" s="25"/>
      <c r="Q121" s="25"/>
    </row>
    <row r="122" spans="1:17">
      <c r="A122" s="21">
        <v>121</v>
      </c>
      <c r="B122" s="25" t="str">
        <f>'様式Ⅱ(女子)'!H374</f>
        <v/>
      </c>
      <c r="C122" s="25" t="str">
        <f>CONCATENATE('様式Ⅱ(女子)'!D374," (",'様式Ⅱ(女子)'!F374,")")</f>
        <v xml:space="preserve"> ()</v>
      </c>
      <c r="D122" s="25" t="str">
        <f>'様式Ⅱ(女子)'!E374</f>
        <v/>
      </c>
      <c r="E122" s="25">
        <v>1</v>
      </c>
      <c r="F122" s="25">
        <f>基本情報登録!$D$8</f>
        <v>0</v>
      </c>
      <c r="G122" s="25" t="str">
        <f>基本情報登録!$D$10</f>
        <v/>
      </c>
      <c r="H122" s="25" t="e">
        <f>'様式Ⅱ(女子)'!G374</f>
        <v>#N/A</v>
      </c>
      <c r="I122" s="25">
        <f>'様式Ⅱ(女子)'!C374</f>
        <v>0</v>
      </c>
      <c r="J122" s="25">
        <f>'様式Ⅱ(女子)'!J374</f>
        <v>0</v>
      </c>
      <c r="K122" s="25" t="str">
        <f>'様式Ⅱ(女子)'!N374</f>
        <v/>
      </c>
      <c r="L122" s="25">
        <f>'様式Ⅱ(女子)'!J375</f>
        <v>0</v>
      </c>
      <c r="M122" s="25" t="str">
        <f>'様式Ⅱ(女子)'!N375</f>
        <v/>
      </c>
      <c r="N122" s="25">
        <f>'様式Ⅱ(女子)'!J376</f>
        <v>0</v>
      </c>
      <c r="O122" s="25" t="str">
        <f>'様式Ⅱ(女子)'!N376</f>
        <v/>
      </c>
      <c r="P122" s="25"/>
      <c r="Q122" s="25"/>
    </row>
    <row r="123" spans="1:17">
      <c r="A123" s="21">
        <v>122</v>
      </c>
      <c r="B123" s="25" t="str">
        <f>'様式Ⅱ(女子)'!H377</f>
        <v/>
      </c>
      <c r="C123" s="25" t="str">
        <f>CONCATENATE('様式Ⅱ(女子)'!D377," (",'様式Ⅱ(女子)'!F377,")")</f>
        <v xml:space="preserve"> ()</v>
      </c>
      <c r="D123" s="25" t="str">
        <f>'様式Ⅱ(女子)'!E377</f>
        <v/>
      </c>
      <c r="E123" s="25">
        <v>1</v>
      </c>
      <c r="F123" s="25">
        <f>基本情報登録!$D$8</f>
        <v>0</v>
      </c>
      <c r="G123" s="25" t="str">
        <f>基本情報登録!$D$10</f>
        <v/>
      </c>
      <c r="H123" s="25" t="e">
        <f>'様式Ⅱ(女子)'!G377</f>
        <v>#N/A</v>
      </c>
      <c r="I123" s="25">
        <f>'様式Ⅱ(女子)'!C377</f>
        <v>0</v>
      </c>
      <c r="J123" s="25">
        <f>'様式Ⅱ(女子)'!J377</f>
        <v>0</v>
      </c>
      <c r="K123" s="25" t="str">
        <f>'様式Ⅱ(女子)'!N377</f>
        <v/>
      </c>
      <c r="L123" s="25">
        <f>'様式Ⅱ(女子)'!J378</f>
        <v>0</v>
      </c>
      <c r="M123" s="25" t="str">
        <f>'様式Ⅱ(女子)'!N378</f>
        <v/>
      </c>
      <c r="N123" s="25">
        <f>'様式Ⅱ(女子)'!J379</f>
        <v>0</v>
      </c>
      <c r="O123" s="25" t="str">
        <f>'様式Ⅱ(女子)'!N379</f>
        <v/>
      </c>
      <c r="P123" s="25"/>
      <c r="Q123" s="25"/>
    </row>
    <row r="124" spans="1:17">
      <c r="A124" s="21">
        <v>123</v>
      </c>
      <c r="B124" s="25" t="str">
        <f>'様式Ⅱ(女子)'!H380</f>
        <v/>
      </c>
      <c r="C124" s="25" t="str">
        <f>CONCATENATE('様式Ⅱ(女子)'!D380," (",'様式Ⅱ(女子)'!F380,")")</f>
        <v xml:space="preserve"> ()</v>
      </c>
      <c r="D124" s="25" t="str">
        <f>'様式Ⅱ(女子)'!E380</f>
        <v/>
      </c>
      <c r="E124" s="25">
        <v>1</v>
      </c>
      <c r="F124" s="25">
        <f>基本情報登録!$D$8</f>
        <v>0</v>
      </c>
      <c r="G124" s="25" t="str">
        <f>基本情報登録!$D$10</f>
        <v/>
      </c>
      <c r="H124" s="25" t="e">
        <f>'様式Ⅱ(女子)'!G380</f>
        <v>#N/A</v>
      </c>
      <c r="I124" s="25">
        <f>'様式Ⅱ(女子)'!C380</f>
        <v>0</v>
      </c>
      <c r="J124" s="25">
        <f>'様式Ⅱ(女子)'!J380</f>
        <v>0</v>
      </c>
      <c r="K124" s="25" t="str">
        <f>'様式Ⅱ(女子)'!N380</f>
        <v/>
      </c>
      <c r="L124" s="25">
        <f>'様式Ⅱ(女子)'!J381</f>
        <v>0</v>
      </c>
      <c r="M124" s="25" t="str">
        <f>'様式Ⅱ(女子)'!N381</f>
        <v/>
      </c>
      <c r="N124" s="25">
        <f>'様式Ⅱ(女子)'!J382</f>
        <v>0</v>
      </c>
      <c r="O124" s="25" t="str">
        <f>'様式Ⅱ(女子)'!N382</f>
        <v/>
      </c>
      <c r="P124" s="25"/>
      <c r="Q124" s="25"/>
    </row>
    <row r="125" spans="1:17">
      <c r="A125" s="21">
        <v>124</v>
      </c>
      <c r="B125" s="25" t="str">
        <f>'様式Ⅱ(女子)'!H383</f>
        <v/>
      </c>
      <c r="C125" s="25" t="str">
        <f>CONCATENATE('様式Ⅱ(女子)'!D383," (",'様式Ⅱ(女子)'!F383,")")</f>
        <v xml:space="preserve"> ()</v>
      </c>
      <c r="D125" s="25" t="str">
        <f>'様式Ⅱ(女子)'!E383</f>
        <v/>
      </c>
      <c r="E125" s="25">
        <v>1</v>
      </c>
      <c r="F125" s="25">
        <f>基本情報登録!$D$8</f>
        <v>0</v>
      </c>
      <c r="G125" s="25" t="str">
        <f>基本情報登録!$D$10</f>
        <v/>
      </c>
      <c r="H125" s="25" t="e">
        <f>'様式Ⅱ(女子)'!G383</f>
        <v>#N/A</v>
      </c>
      <c r="I125" s="25">
        <f>'様式Ⅱ(女子)'!C383</f>
        <v>0</v>
      </c>
      <c r="J125" s="25">
        <f>'様式Ⅱ(女子)'!J383</f>
        <v>0</v>
      </c>
      <c r="K125" s="25" t="str">
        <f>'様式Ⅱ(女子)'!N383</f>
        <v/>
      </c>
      <c r="L125" s="25">
        <f>'様式Ⅱ(女子)'!J384</f>
        <v>0</v>
      </c>
      <c r="M125" s="25" t="str">
        <f>'様式Ⅱ(女子)'!N384</f>
        <v/>
      </c>
      <c r="N125" s="25">
        <f>'様式Ⅱ(女子)'!J385</f>
        <v>0</v>
      </c>
      <c r="O125" s="25" t="str">
        <f>'様式Ⅱ(女子)'!N385</f>
        <v/>
      </c>
      <c r="P125" s="25"/>
      <c r="Q125" s="25"/>
    </row>
    <row r="126" spans="1:17">
      <c r="A126" s="21">
        <v>125</v>
      </c>
      <c r="B126" s="25" t="str">
        <f>'様式Ⅱ(女子)'!H386</f>
        <v/>
      </c>
      <c r="C126" s="25" t="str">
        <f>CONCATENATE('様式Ⅱ(女子)'!D386," (",'様式Ⅱ(女子)'!F386,")")</f>
        <v xml:space="preserve"> ()</v>
      </c>
      <c r="D126" s="25" t="str">
        <f>'様式Ⅱ(女子)'!E386</f>
        <v/>
      </c>
      <c r="E126" s="25">
        <v>1</v>
      </c>
      <c r="F126" s="25">
        <f>基本情報登録!$D$8</f>
        <v>0</v>
      </c>
      <c r="G126" s="25" t="str">
        <f>基本情報登録!$D$10</f>
        <v/>
      </c>
      <c r="H126" s="25" t="e">
        <f>'様式Ⅱ(女子)'!G386</f>
        <v>#N/A</v>
      </c>
      <c r="I126" s="25">
        <f>'様式Ⅱ(女子)'!C386</f>
        <v>0</v>
      </c>
      <c r="J126" s="25">
        <f>'様式Ⅱ(女子)'!J386</f>
        <v>0</v>
      </c>
      <c r="K126" s="25" t="str">
        <f>'様式Ⅱ(女子)'!N386</f>
        <v/>
      </c>
      <c r="L126" s="25">
        <f>'様式Ⅱ(女子)'!J387</f>
        <v>0</v>
      </c>
      <c r="M126" s="25" t="str">
        <f>'様式Ⅱ(女子)'!N387</f>
        <v/>
      </c>
      <c r="N126" s="25">
        <f>'様式Ⅱ(女子)'!J388</f>
        <v>0</v>
      </c>
      <c r="O126" s="25" t="str">
        <f>'様式Ⅱ(女子)'!N388</f>
        <v/>
      </c>
      <c r="P126" s="25"/>
      <c r="Q126" s="25"/>
    </row>
    <row r="127" spans="1:17">
      <c r="A127" s="21">
        <v>126</v>
      </c>
      <c r="B127" s="25" t="str">
        <f>'様式Ⅱ(女子)'!H389</f>
        <v/>
      </c>
      <c r="C127" s="25" t="str">
        <f>CONCATENATE('様式Ⅱ(女子)'!D389," (",'様式Ⅱ(女子)'!F389,")")</f>
        <v xml:space="preserve"> ()</v>
      </c>
      <c r="D127" s="25" t="str">
        <f>'様式Ⅱ(女子)'!E389</f>
        <v/>
      </c>
      <c r="E127" s="25">
        <v>1</v>
      </c>
      <c r="F127" s="25">
        <f>基本情報登録!$D$8</f>
        <v>0</v>
      </c>
      <c r="G127" s="25" t="str">
        <f>基本情報登録!$D$10</f>
        <v/>
      </c>
      <c r="H127" s="25" t="e">
        <f>'様式Ⅱ(女子)'!G389</f>
        <v>#N/A</v>
      </c>
      <c r="I127" s="25">
        <f>'様式Ⅱ(女子)'!C389</f>
        <v>0</v>
      </c>
      <c r="J127" s="25">
        <f>'様式Ⅱ(女子)'!J389</f>
        <v>0</v>
      </c>
      <c r="K127" s="25" t="str">
        <f>'様式Ⅱ(女子)'!N389</f>
        <v/>
      </c>
      <c r="L127" s="25">
        <f>'様式Ⅱ(女子)'!J390</f>
        <v>0</v>
      </c>
      <c r="M127" s="25" t="str">
        <f>'様式Ⅱ(女子)'!N390</f>
        <v/>
      </c>
      <c r="N127" s="25">
        <f>'様式Ⅱ(女子)'!J391</f>
        <v>0</v>
      </c>
      <c r="O127" s="25" t="str">
        <f>'様式Ⅱ(女子)'!N391</f>
        <v/>
      </c>
      <c r="P127" s="25"/>
      <c r="Q127" s="25"/>
    </row>
    <row r="128" spans="1:17">
      <c r="A128" s="21">
        <v>127</v>
      </c>
      <c r="B128" s="25" t="str">
        <f>'様式Ⅱ(女子)'!H392</f>
        <v/>
      </c>
      <c r="C128" s="25" t="str">
        <f>CONCATENATE('様式Ⅱ(女子)'!D392," (",'様式Ⅱ(女子)'!F392,")")</f>
        <v xml:space="preserve"> ()</v>
      </c>
      <c r="D128" s="25" t="str">
        <f>'様式Ⅱ(女子)'!E392</f>
        <v/>
      </c>
      <c r="E128" s="25">
        <v>1</v>
      </c>
      <c r="F128" s="25">
        <f>基本情報登録!$D$8</f>
        <v>0</v>
      </c>
      <c r="G128" s="25" t="str">
        <f>基本情報登録!$D$10</f>
        <v/>
      </c>
      <c r="H128" s="25" t="e">
        <f>'様式Ⅱ(女子)'!G392</f>
        <v>#N/A</v>
      </c>
      <c r="I128" s="25">
        <f>'様式Ⅱ(女子)'!C392</f>
        <v>0</v>
      </c>
      <c r="J128" s="25">
        <f>'様式Ⅱ(女子)'!J392</f>
        <v>0</v>
      </c>
      <c r="K128" s="25" t="str">
        <f>'様式Ⅱ(女子)'!N392</f>
        <v/>
      </c>
      <c r="L128" s="25">
        <f>'様式Ⅱ(女子)'!J393</f>
        <v>0</v>
      </c>
      <c r="M128" s="25" t="str">
        <f>'様式Ⅱ(女子)'!N393</f>
        <v/>
      </c>
      <c r="N128" s="25">
        <f>'様式Ⅱ(女子)'!J394</f>
        <v>0</v>
      </c>
      <c r="O128" s="25" t="str">
        <f>'様式Ⅱ(女子)'!N394</f>
        <v/>
      </c>
      <c r="P128" s="25"/>
      <c r="Q128" s="25"/>
    </row>
    <row r="129" spans="1:17">
      <c r="A129" s="21">
        <v>128</v>
      </c>
      <c r="B129" s="25" t="str">
        <f>'様式Ⅱ(女子)'!H395</f>
        <v/>
      </c>
      <c r="C129" s="25" t="str">
        <f>CONCATENATE('様式Ⅱ(女子)'!D395," (",'様式Ⅱ(女子)'!F395,")")</f>
        <v xml:space="preserve"> ()</v>
      </c>
      <c r="D129" s="25" t="str">
        <f>'様式Ⅱ(女子)'!E395</f>
        <v/>
      </c>
      <c r="E129" s="25">
        <v>1</v>
      </c>
      <c r="F129" s="25">
        <f>基本情報登録!$D$8</f>
        <v>0</v>
      </c>
      <c r="G129" s="25" t="str">
        <f>基本情報登録!$D$10</f>
        <v/>
      </c>
      <c r="H129" s="25" t="e">
        <f>'様式Ⅱ(女子)'!G395</f>
        <v>#N/A</v>
      </c>
      <c r="I129" s="25">
        <f>'様式Ⅱ(女子)'!C395</f>
        <v>0</v>
      </c>
      <c r="J129" s="25">
        <f>'様式Ⅱ(女子)'!J395</f>
        <v>0</v>
      </c>
      <c r="K129" s="25" t="str">
        <f>'様式Ⅱ(女子)'!N395</f>
        <v/>
      </c>
      <c r="L129" s="25">
        <f>'様式Ⅱ(女子)'!J396</f>
        <v>0</v>
      </c>
      <c r="M129" s="25" t="str">
        <f>'様式Ⅱ(女子)'!N396</f>
        <v/>
      </c>
      <c r="N129" s="25">
        <f>'様式Ⅱ(女子)'!J397</f>
        <v>0</v>
      </c>
      <c r="O129" s="25" t="str">
        <f>'様式Ⅱ(女子)'!N397</f>
        <v/>
      </c>
      <c r="P129" s="25"/>
      <c r="Q129" s="25"/>
    </row>
    <row r="130" spans="1:17">
      <c r="A130" s="21">
        <v>129</v>
      </c>
      <c r="B130" s="25" t="str">
        <f>'様式Ⅱ(女子)'!H398</f>
        <v/>
      </c>
      <c r="C130" s="25" t="str">
        <f>CONCATENATE('様式Ⅱ(女子)'!D398," (",'様式Ⅱ(女子)'!F398,")")</f>
        <v xml:space="preserve"> ()</v>
      </c>
      <c r="D130" s="25" t="str">
        <f>'様式Ⅱ(女子)'!E398</f>
        <v/>
      </c>
      <c r="E130" s="25">
        <v>1</v>
      </c>
      <c r="F130" s="25">
        <f>基本情報登録!$D$8</f>
        <v>0</v>
      </c>
      <c r="G130" s="25" t="str">
        <f>基本情報登録!$D$10</f>
        <v/>
      </c>
      <c r="H130" s="25" t="e">
        <f>'様式Ⅱ(女子)'!G398</f>
        <v>#N/A</v>
      </c>
      <c r="I130" s="25">
        <f>'様式Ⅱ(女子)'!C398</f>
        <v>0</v>
      </c>
      <c r="J130" s="25">
        <f>'様式Ⅱ(女子)'!J398</f>
        <v>0</v>
      </c>
      <c r="K130" s="25" t="str">
        <f>'様式Ⅱ(女子)'!N398</f>
        <v/>
      </c>
      <c r="L130" s="25">
        <f>'様式Ⅱ(女子)'!J399</f>
        <v>0</v>
      </c>
      <c r="M130" s="25" t="str">
        <f>'様式Ⅱ(女子)'!N399</f>
        <v/>
      </c>
      <c r="N130" s="25">
        <f>'様式Ⅱ(女子)'!J400</f>
        <v>0</v>
      </c>
      <c r="O130" s="25" t="str">
        <f>'様式Ⅱ(女子)'!N400</f>
        <v/>
      </c>
      <c r="P130" s="25"/>
      <c r="Q130" s="25"/>
    </row>
    <row r="131" spans="1:17">
      <c r="A131" s="21">
        <v>130</v>
      </c>
      <c r="B131" s="25" t="str">
        <f>'様式Ⅱ(女子)'!H401</f>
        <v/>
      </c>
      <c r="C131" s="25" t="str">
        <f>CONCATENATE('様式Ⅱ(女子)'!D401," (",'様式Ⅱ(女子)'!F401,")")</f>
        <v xml:space="preserve"> ()</v>
      </c>
      <c r="D131" s="25" t="str">
        <f>'様式Ⅱ(女子)'!E401</f>
        <v/>
      </c>
      <c r="E131" s="25">
        <v>1</v>
      </c>
      <c r="F131" s="25">
        <f>基本情報登録!$D$8</f>
        <v>0</v>
      </c>
      <c r="G131" s="25" t="str">
        <f>基本情報登録!$D$10</f>
        <v/>
      </c>
      <c r="H131" s="25" t="e">
        <f>'様式Ⅱ(女子)'!G401</f>
        <v>#N/A</v>
      </c>
      <c r="I131" s="25">
        <f>'様式Ⅱ(女子)'!C401</f>
        <v>0</v>
      </c>
      <c r="J131" s="25">
        <f>'様式Ⅱ(女子)'!J401</f>
        <v>0</v>
      </c>
      <c r="K131" s="25" t="str">
        <f>'様式Ⅱ(女子)'!N401</f>
        <v/>
      </c>
      <c r="L131" s="25">
        <f>'様式Ⅱ(女子)'!J402</f>
        <v>0</v>
      </c>
      <c r="M131" s="25" t="str">
        <f>'様式Ⅱ(女子)'!N402</f>
        <v/>
      </c>
      <c r="N131" s="25">
        <f>'様式Ⅱ(女子)'!J403</f>
        <v>0</v>
      </c>
      <c r="O131" s="25" t="str">
        <f>'様式Ⅱ(女子)'!N403</f>
        <v/>
      </c>
      <c r="P131" s="25"/>
      <c r="Q131" s="25"/>
    </row>
    <row r="132" spans="1:17">
      <c r="A132" s="21">
        <v>131</v>
      </c>
      <c r="B132" s="25" t="str">
        <f>'様式Ⅱ(女子)'!H404</f>
        <v/>
      </c>
      <c r="C132" s="25" t="str">
        <f>CONCATENATE('様式Ⅱ(女子)'!D404," (",'様式Ⅱ(女子)'!F404,")")</f>
        <v xml:space="preserve"> ()</v>
      </c>
      <c r="D132" s="25" t="str">
        <f>'様式Ⅱ(女子)'!E404</f>
        <v/>
      </c>
      <c r="E132" s="25">
        <v>1</v>
      </c>
      <c r="F132" s="25">
        <f>基本情報登録!$D$8</f>
        <v>0</v>
      </c>
      <c r="G132" s="25" t="str">
        <f>基本情報登録!$D$10</f>
        <v/>
      </c>
      <c r="H132" s="25" t="e">
        <f>'様式Ⅱ(女子)'!G404</f>
        <v>#N/A</v>
      </c>
      <c r="I132" s="25">
        <f>'様式Ⅱ(女子)'!C404</f>
        <v>0</v>
      </c>
      <c r="J132" s="25">
        <f>'様式Ⅱ(女子)'!J404</f>
        <v>0</v>
      </c>
      <c r="K132" s="25" t="str">
        <f>'様式Ⅱ(女子)'!N404</f>
        <v/>
      </c>
      <c r="L132" s="25">
        <f>'様式Ⅱ(女子)'!J405</f>
        <v>0</v>
      </c>
      <c r="M132" s="25" t="str">
        <f>'様式Ⅱ(女子)'!N405</f>
        <v/>
      </c>
      <c r="N132" s="25">
        <f>'様式Ⅱ(女子)'!J406</f>
        <v>0</v>
      </c>
      <c r="O132" s="25" t="str">
        <f>'様式Ⅱ(女子)'!N406</f>
        <v/>
      </c>
      <c r="P132" s="25"/>
      <c r="Q132" s="25"/>
    </row>
    <row r="133" spans="1:17">
      <c r="A133" s="21">
        <v>132</v>
      </c>
      <c r="B133" s="25" t="str">
        <f>'様式Ⅱ(女子)'!H407</f>
        <v/>
      </c>
      <c r="C133" s="25" t="str">
        <f>CONCATENATE('様式Ⅱ(女子)'!D407," (",'様式Ⅱ(女子)'!F407,")")</f>
        <v xml:space="preserve"> ()</v>
      </c>
      <c r="D133" s="25" t="str">
        <f>'様式Ⅱ(女子)'!E407</f>
        <v/>
      </c>
      <c r="E133" s="25">
        <v>1</v>
      </c>
      <c r="F133" s="25">
        <f>基本情報登録!$D$8</f>
        <v>0</v>
      </c>
      <c r="G133" s="25" t="str">
        <f>基本情報登録!$D$10</f>
        <v/>
      </c>
      <c r="H133" s="25" t="e">
        <f>'様式Ⅱ(女子)'!G407</f>
        <v>#N/A</v>
      </c>
      <c r="I133" s="25">
        <f>'様式Ⅱ(女子)'!C407</f>
        <v>0</v>
      </c>
      <c r="J133" s="25">
        <f>'様式Ⅱ(女子)'!J407</f>
        <v>0</v>
      </c>
      <c r="K133" s="25" t="str">
        <f>'様式Ⅱ(女子)'!N407</f>
        <v/>
      </c>
      <c r="L133" s="25">
        <f>'様式Ⅱ(女子)'!J408</f>
        <v>0</v>
      </c>
      <c r="M133" s="25" t="str">
        <f>'様式Ⅱ(女子)'!N408</f>
        <v/>
      </c>
      <c r="N133" s="25">
        <f>'様式Ⅱ(女子)'!J409</f>
        <v>0</v>
      </c>
      <c r="O133" s="25" t="str">
        <f>'様式Ⅱ(女子)'!N409</f>
        <v/>
      </c>
      <c r="P133" s="25"/>
      <c r="Q133" s="25"/>
    </row>
    <row r="134" spans="1:17">
      <c r="A134" s="21">
        <v>133</v>
      </c>
      <c r="B134" s="25" t="str">
        <f>'様式Ⅱ(女子)'!H410</f>
        <v/>
      </c>
      <c r="C134" s="25" t="str">
        <f>CONCATENATE('様式Ⅱ(女子)'!D410," (",'様式Ⅱ(女子)'!F410,")")</f>
        <v xml:space="preserve"> ()</v>
      </c>
      <c r="D134" s="25" t="str">
        <f>'様式Ⅱ(女子)'!E410</f>
        <v/>
      </c>
      <c r="E134" s="25">
        <v>1</v>
      </c>
      <c r="F134" s="25">
        <f>基本情報登録!$D$8</f>
        <v>0</v>
      </c>
      <c r="G134" s="25" t="str">
        <f>基本情報登録!$D$10</f>
        <v/>
      </c>
      <c r="H134" s="25" t="e">
        <f>'様式Ⅱ(女子)'!G410</f>
        <v>#N/A</v>
      </c>
      <c r="I134" s="25">
        <f>'様式Ⅱ(女子)'!C410</f>
        <v>0</v>
      </c>
      <c r="J134" s="25">
        <f>'様式Ⅱ(女子)'!J410</f>
        <v>0</v>
      </c>
      <c r="K134" s="25" t="str">
        <f>'様式Ⅱ(女子)'!N410</f>
        <v/>
      </c>
      <c r="L134" s="25">
        <f>'様式Ⅱ(女子)'!J411</f>
        <v>0</v>
      </c>
      <c r="M134" s="25" t="str">
        <f>'様式Ⅱ(女子)'!N411</f>
        <v/>
      </c>
      <c r="N134" s="25">
        <f>'様式Ⅱ(女子)'!J412</f>
        <v>0</v>
      </c>
      <c r="O134" s="25" t="str">
        <f>'様式Ⅱ(女子)'!N412</f>
        <v/>
      </c>
      <c r="P134" s="25"/>
      <c r="Q134" s="25"/>
    </row>
    <row r="135" spans="1:17">
      <c r="A135" s="21">
        <v>134</v>
      </c>
      <c r="B135" s="25" t="str">
        <f>'様式Ⅱ(女子)'!H413</f>
        <v/>
      </c>
      <c r="C135" s="25" t="str">
        <f>CONCATENATE('様式Ⅱ(女子)'!D413," (",'様式Ⅱ(女子)'!F413,")")</f>
        <v xml:space="preserve"> ()</v>
      </c>
      <c r="D135" s="25" t="str">
        <f>'様式Ⅱ(女子)'!E413</f>
        <v/>
      </c>
      <c r="E135" s="25">
        <v>1</v>
      </c>
      <c r="F135" s="25">
        <f>基本情報登録!$D$8</f>
        <v>0</v>
      </c>
      <c r="G135" s="25" t="str">
        <f>基本情報登録!$D$10</f>
        <v/>
      </c>
      <c r="H135" s="25" t="e">
        <f>'様式Ⅱ(女子)'!G413</f>
        <v>#N/A</v>
      </c>
      <c r="I135" s="25">
        <f>'様式Ⅱ(女子)'!C413</f>
        <v>0</v>
      </c>
      <c r="J135" s="25">
        <f>'様式Ⅱ(女子)'!J413</f>
        <v>0</v>
      </c>
      <c r="K135" s="25" t="str">
        <f>'様式Ⅱ(女子)'!N413</f>
        <v/>
      </c>
      <c r="L135" s="25">
        <f>'様式Ⅱ(女子)'!J414</f>
        <v>0</v>
      </c>
      <c r="M135" s="25" t="str">
        <f>'様式Ⅱ(女子)'!N414</f>
        <v/>
      </c>
      <c r="N135" s="25">
        <f>'様式Ⅱ(女子)'!J415</f>
        <v>0</v>
      </c>
      <c r="O135" s="25" t="str">
        <f>'様式Ⅱ(女子)'!N415</f>
        <v/>
      </c>
      <c r="P135" s="25"/>
      <c r="Q135" s="25"/>
    </row>
    <row r="136" spans="1:17">
      <c r="A136" s="21">
        <v>135</v>
      </c>
      <c r="B136" s="25" t="str">
        <f>'様式Ⅱ(女子)'!H416</f>
        <v/>
      </c>
      <c r="C136" s="25" t="str">
        <f>CONCATENATE('様式Ⅱ(女子)'!D416," (",'様式Ⅱ(女子)'!F416,")")</f>
        <v xml:space="preserve"> ()</v>
      </c>
      <c r="D136" s="25" t="str">
        <f>'様式Ⅱ(女子)'!E416</f>
        <v/>
      </c>
      <c r="E136" s="25">
        <v>1</v>
      </c>
      <c r="F136" s="25">
        <f>基本情報登録!$D$8</f>
        <v>0</v>
      </c>
      <c r="G136" s="25" t="str">
        <f>基本情報登録!$D$10</f>
        <v/>
      </c>
      <c r="H136" s="25" t="e">
        <f>'様式Ⅱ(女子)'!G416</f>
        <v>#N/A</v>
      </c>
      <c r="I136" s="25">
        <f>'様式Ⅱ(女子)'!C416</f>
        <v>0</v>
      </c>
      <c r="J136" s="25">
        <f>'様式Ⅱ(女子)'!J416</f>
        <v>0</v>
      </c>
      <c r="K136" s="25" t="str">
        <f>'様式Ⅱ(女子)'!N416</f>
        <v/>
      </c>
      <c r="L136" s="25">
        <f>'様式Ⅱ(女子)'!J417</f>
        <v>0</v>
      </c>
      <c r="M136" s="25" t="str">
        <f>'様式Ⅱ(女子)'!N417</f>
        <v/>
      </c>
      <c r="N136" s="25">
        <f>'様式Ⅱ(女子)'!J418</f>
        <v>0</v>
      </c>
      <c r="O136" s="25" t="str">
        <f>'様式Ⅱ(女子)'!N418</f>
        <v/>
      </c>
      <c r="P136" s="25"/>
      <c r="Q136" s="25"/>
    </row>
    <row r="137" spans="1:17">
      <c r="A137" s="21">
        <v>136</v>
      </c>
      <c r="B137" s="25" t="str">
        <f>'様式Ⅱ(女子)'!H419</f>
        <v/>
      </c>
      <c r="C137" s="25" t="str">
        <f>CONCATENATE('様式Ⅱ(女子)'!D419," (",'様式Ⅱ(女子)'!F419,")")</f>
        <v xml:space="preserve"> ()</v>
      </c>
      <c r="D137" s="25" t="str">
        <f>'様式Ⅱ(女子)'!E419</f>
        <v/>
      </c>
      <c r="E137" s="25">
        <v>1</v>
      </c>
      <c r="F137" s="25">
        <f>基本情報登録!$D$8</f>
        <v>0</v>
      </c>
      <c r="G137" s="25" t="str">
        <f>基本情報登録!$D$10</f>
        <v/>
      </c>
      <c r="H137" s="25" t="e">
        <f>'様式Ⅱ(女子)'!G419</f>
        <v>#N/A</v>
      </c>
      <c r="I137" s="25">
        <f>'様式Ⅱ(女子)'!C419</f>
        <v>0</v>
      </c>
      <c r="J137" s="25">
        <f>'様式Ⅱ(女子)'!J419</f>
        <v>0</v>
      </c>
      <c r="K137" s="25" t="str">
        <f>'様式Ⅱ(女子)'!N419</f>
        <v/>
      </c>
      <c r="L137" s="25">
        <f>'様式Ⅱ(女子)'!J420</f>
        <v>0</v>
      </c>
      <c r="M137" s="25" t="str">
        <f>'様式Ⅱ(女子)'!N420</f>
        <v/>
      </c>
      <c r="N137" s="25">
        <f>'様式Ⅱ(女子)'!J421</f>
        <v>0</v>
      </c>
      <c r="O137" s="25" t="str">
        <f>'様式Ⅱ(女子)'!N421</f>
        <v/>
      </c>
      <c r="P137" s="25"/>
      <c r="Q137" s="25"/>
    </row>
    <row r="138" spans="1:17">
      <c r="A138" s="21">
        <v>137</v>
      </c>
      <c r="B138" s="25" t="str">
        <f>'様式Ⅱ(女子)'!H422</f>
        <v/>
      </c>
      <c r="C138" s="25" t="str">
        <f>CONCATENATE('様式Ⅱ(女子)'!D422," (",'様式Ⅱ(女子)'!F422,")")</f>
        <v xml:space="preserve"> ()</v>
      </c>
      <c r="D138" s="25" t="str">
        <f>'様式Ⅱ(女子)'!E422</f>
        <v/>
      </c>
      <c r="E138" s="25">
        <v>1</v>
      </c>
      <c r="F138" s="25">
        <f>基本情報登録!$D$8</f>
        <v>0</v>
      </c>
      <c r="G138" s="25" t="str">
        <f>基本情報登録!$D$10</f>
        <v/>
      </c>
      <c r="H138" s="25" t="e">
        <f>'様式Ⅱ(女子)'!G422</f>
        <v>#N/A</v>
      </c>
      <c r="I138" s="25">
        <f>'様式Ⅱ(女子)'!C422</f>
        <v>0</v>
      </c>
      <c r="J138" s="25">
        <f>'様式Ⅱ(女子)'!J422</f>
        <v>0</v>
      </c>
      <c r="K138" s="25" t="str">
        <f>'様式Ⅱ(女子)'!N422</f>
        <v/>
      </c>
      <c r="L138" s="25">
        <f>'様式Ⅱ(女子)'!J423</f>
        <v>0</v>
      </c>
      <c r="M138" s="25" t="str">
        <f>'様式Ⅱ(女子)'!N423</f>
        <v/>
      </c>
      <c r="N138" s="25">
        <f>'様式Ⅱ(女子)'!J424</f>
        <v>0</v>
      </c>
      <c r="O138" s="25" t="str">
        <f>'様式Ⅱ(女子)'!N424</f>
        <v/>
      </c>
      <c r="P138" s="25"/>
      <c r="Q138" s="25"/>
    </row>
    <row r="139" spans="1:17">
      <c r="A139" s="21">
        <v>138</v>
      </c>
      <c r="B139" s="25" t="str">
        <f>'様式Ⅱ(女子)'!H425</f>
        <v/>
      </c>
      <c r="C139" s="25" t="str">
        <f>CONCATENATE('様式Ⅱ(女子)'!D425," (",'様式Ⅱ(女子)'!F425,")")</f>
        <v xml:space="preserve"> ()</v>
      </c>
      <c r="D139" s="25" t="str">
        <f>'様式Ⅱ(女子)'!E425</f>
        <v/>
      </c>
      <c r="E139" s="25">
        <v>1</v>
      </c>
      <c r="F139" s="25">
        <f>基本情報登録!$D$8</f>
        <v>0</v>
      </c>
      <c r="G139" s="25" t="str">
        <f>基本情報登録!$D$10</f>
        <v/>
      </c>
      <c r="H139" s="25" t="e">
        <f>'様式Ⅱ(女子)'!G425</f>
        <v>#N/A</v>
      </c>
      <c r="I139" s="25">
        <f>'様式Ⅱ(女子)'!C425</f>
        <v>0</v>
      </c>
      <c r="J139" s="25">
        <f>'様式Ⅱ(女子)'!J425</f>
        <v>0</v>
      </c>
      <c r="K139" s="25" t="str">
        <f>'様式Ⅱ(女子)'!N425</f>
        <v/>
      </c>
      <c r="L139" s="25">
        <f>'様式Ⅱ(女子)'!J426</f>
        <v>0</v>
      </c>
      <c r="M139" s="25" t="str">
        <f>'様式Ⅱ(女子)'!N426</f>
        <v/>
      </c>
      <c r="N139" s="25">
        <f>'様式Ⅱ(女子)'!J427</f>
        <v>0</v>
      </c>
      <c r="O139" s="25" t="str">
        <f>'様式Ⅱ(女子)'!N427</f>
        <v/>
      </c>
      <c r="P139" s="25"/>
      <c r="Q139" s="25"/>
    </row>
    <row r="140" spans="1:17">
      <c r="A140" s="21">
        <v>139</v>
      </c>
      <c r="B140" s="25" t="str">
        <f>'様式Ⅱ(女子)'!H428</f>
        <v/>
      </c>
      <c r="C140" s="25" t="str">
        <f>CONCATENATE('様式Ⅱ(女子)'!D428," (",'様式Ⅱ(女子)'!F428,")")</f>
        <v xml:space="preserve"> ()</v>
      </c>
      <c r="D140" s="25" t="str">
        <f>'様式Ⅱ(女子)'!E428</f>
        <v/>
      </c>
      <c r="E140" s="25">
        <v>1</v>
      </c>
      <c r="F140" s="25">
        <f>基本情報登録!$D$8</f>
        <v>0</v>
      </c>
      <c r="G140" s="25" t="str">
        <f>基本情報登録!$D$10</f>
        <v/>
      </c>
      <c r="H140" s="25" t="e">
        <f>'様式Ⅱ(女子)'!G428</f>
        <v>#N/A</v>
      </c>
      <c r="I140" s="25">
        <f>'様式Ⅱ(女子)'!C428</f>
        <v>0</v>
      </c>
      <c r="J140" s="25">
        <f>'様式Ⅱ(女子)'!J428</f>
        <v>0</v>
      </c>
      <c r="K140" s="25" t="str">
        <f>'様式Ⅱ(女子)'!N428</f>
        <v/>
      </c>
      <c r="L140" s="25">
        <f>'様式Ⅱ(女子)'!J429</f>
        <v>0</v>
      </c>
      <c r="M140" s="25" t="str">
        <f>'様式Ⅱ(女子)'!N429</f>
        <v/>
      </c>
      <c r="N140" s="25">
        <f>'様式Ⅱ(女子)'!J430</f>
        <v>0</v>
      </c>
      <c r="O140" s="25" t="str">
        <f>'様式Ⅱ(女子)'!N430</f>
        <v/>
      </c>
      <c r="P140" s="25"/>
      <c r="Q140" s="25"/>
    </row>
    <row r="141" spans="1:17">
      <c r="A141" s="21">
        <v>140</v>
      </c>
      <c r="B141" s="25" t="str">
        <f>'様式Ⅱ(女子)'!H431</f>
        <v/>
      </c>
      <c r="C141" s="25" t="str">
        <f>CONCATENATE('様式Ⅱ(女子)'!D431," (",'様式Ⅱ(女子)'!F431,")")</f>
        <v xml:space="preserve"> ()</v>
      </c>
      <c r="D141" s="25" t="str">
        <f>'様式Ⅱ(女子)'!E431</f>
        <v/>
      </c>
      <c r="E141" s="25">
        <v>1</v>
      </c>
      <c r="F141" s="25">
        <f>基本情報登録!$D$8</f>
        <v>0</v>
      </c>
      <c r="G141" s="25" t="str">
        <f>基本情報登録!$D$10</f>
        <v/>
      </c>
      <c r="H141" s="25" t="e">
        <f>'様式Ⅱ(女子)'!G431</f>
        <v>#N/A</v>
      </c>
      <c r="I141" s="25">
        <f>'様式Ⅱ(女子)'!C431</f>
        <v>0</v>
      </c>
      <c r="J141" s="25">
        <f>'様式Ⅱ(女子)'!J431</f>
        <v>0</v>
      </c>
      <c r="K141" s="25" t="str">
        <f>'様式Ⅱ(女子)'!N431</f>
        <v/>
      </c>
      <c r="L141" s="25">
        <f>'様式Ⅱ(女子)'!J432</f>
        <v>0</v>
      </c>
      <c r="M141" s="25" t="str">
        <f>'様式Ⅱ(女子)'!N432</f>
        <v/>
      </c>
      <c r="N141" s="25">
        <f>'様式Ⅱ(女子)'!J433</f>
        <v>0</v>
      </c>
      <c r="O141" s="25" t="str">
        <f>'様式Ⅱ(女子)'!N433</f>
        <v/>
      </c>
      <c r="P141" s="25"/>
      <c r="Q141" s="25"/>
    </row>
    <row r="142" spans="1:17">
      <c r="A142" s="21">
        <v>141</v>
      </c>
      <c r="B142" s="25" t="str">
        <f>'様式Ⅱ(女子)'!H434</f>
        <v/>
      </c>
      <c r="C142" s="25" t="str">
        <f>CONCATENATE('様式Ⅱ(女子)'!D434," (",'様式Ⅱ(女子)'!F434,")")</f>
        <v xml:space="preserve"> ()</v>
      </c>
      <c r="D142" s="25" t="str">
        <f>'様式Ⅱ(女子)'!E434</f>
        <v/>
      </c>
      <c r="E142" s="25">
        <v>1</v>
      </c>
      <c r="F142" s="25">
        <f>基本情報登録!$D$8</f>
        <v>0</v>
      </c>
      <c r="G142" s="25" t="str">
        <f>基本情報登録!$D$10</f>
        <v/>
      </c>
      <c r="H142" s="25" t="e">
        <f>'様式Ⅱ(女子)'!G434</f>
        <v>#N/A</v>
      </c>
      <c r="I142" s="25">
        <f>'様式Ⅱ(女子)'!C434</f>
        <v>0</v>
      </c>
      <c r="J142" s="25">
        <f>'様式Ⅱ(女子)'!J434</f>
        <v>0</v>
      </c>
      <c r="K142" s="25" t="str">
        <f>'様式Ⅱ(女子)'!N434</f>
        <v/>
      </c>
      <c r="L142" s="25">
        <f>'様式Ⅱ(女子)'!J435</f>
        <v>0</v>
      </c>
      <c r="M142" s="25" t="str">
        <f>'様式Ⅱ(女子)'!N435</f>
        <v/>
      </c>
      <c r="N142" s="25">
        <f>'様式Ⅱ(女子)'!J436</f>
        <v>0</v>
      </c>
      <c r="O142" s="25" t="str">
        <f>'様式Ⅱ(女子)'!N436</f>
        <v/>
      </c>
      <c r="P142" s="25"/>
      <c r="Q142" s="25"/>
    </row>
    <row r="143" spans="1:17">
      <c r="A143" s="21">
        <v>142</v>
      </c>
      <c r="B143" s="25" t="str">
        <f>'様式Ⅱ(女子)'!H437</f>
        <v/>
      </c>
      <c r="C143" s="25" t="str">
        <f>CONCATENATE('様式Ⅱ(女子)'!D437," (",'様式Ⅱ(女子)'!F437,")")</f>
        <v xml:space="preserve"> ()</v>
      </c>
      <c r="D143" s="25" t="str">
        <f>'様式Ⅱ(女子)'!E437</f>
        <v/>
      </c>
      <c r="E143" s="25">
        <v>1</v>
      </c>
      <c r="F143" s="25">
        <f>基本情報登録!$D$8</f>
        <v>0</v>
      </c>
      <c r="G143" s="25" t="str">
        <f>基本情報登録!$D$10</f>
        <v/>
      </c>
      <c r="H143" s="25" t="e">
        <f>'様式Ⅱ(女子)'!G437</f>
        <v>#N/A</v>
      </c>
      <c r="I143" s="25">
        <f>'様式Ⅱ(女子)'!C437</f>
        <v>0</v>
      </c>
      <c r="J143" s="25">
        <f>'様式Ⅱ(女子)'!J437</f>
        <v>0</v>
      </c>
      <c r="K143" s="25" t="str">
        <f>'様式Ⅱ(女子)'!N437</f>
        <v/>
      </c>
      <c r="L143" s="25">
        <f>'様式Ⅱ(女子)'!J438</f>
        <v>0</v>
      </c>
      <c r="M143" s="25" t="str">
        <f>'様式Ⅱ(女子)'!N438</f>
        <v/>
      </c>
      <c r="N143" s="25">
        <f>'様式Ⅱ(女子)'!J439</f>
        <v>0</v>
      </c>
      <c r="O143" s="25" t="str">
        <f>'様式Ⅱ(女子)'!N439</f>
        <v/>
      </c>
      <c r="P143" s="25"/>
      <c r="Q143" s="25"/>
    </row>
    <row r="144" spans="1:17">
      <c r="A144" s="21">
        <v>143</v>
      </c>
      <c r="B144" s="25" t="str">
        <f>'様式Ⅱ(女子)'!H440</f>
        <v/>
      </c>
      <c r="C144" s="25" t="str">
        <f>CONCATENATE('様式Ⅱ(女子)'!D440," (",'様式Ⅱ(女子)'!F440,")")</f>
        <v xml:space="preserve"> ()</v>
      </c>
      <c r="D144" s="25" t="str">
        <f>'様式Ⅱ(女子)'!E440</f>
        <v/>
      </c>
      <c r="E144" s="25">
        <v>1</v>
      </c>
      <c r="F144" s="25">
        <f>基本情報登録!$D$8</f>
        <v>0</v>
      </c>
      <c r="G144" s="25" t="str">
        <f>基本情報登録!$D$10</f>
        <v/>
      </c>
      <c r="H144" s="25" t="e">
        <f>'様式Ⅱ(女子)'!G440</f>
        <v>#N/A</v>
      </c>
      <c r="I144" s="25">
        <f>'様式Ⅱ(女子)'!C440</f>
        <v>0</v>
      </c>
      <c r="J144" s="25">
        <f>'様式Ⅱ(女子)'!J440</f>
        <v>0</v>
      </c>
      <c r="K144" s="25" t="str">
        <f>'様式Ⅱ(女子)'!N440</f>
        <v/>
      </c>
      <c r="L144" s="25">
        <f>'様式Ⅱ(女子)'!J441</f>
        <v>0</v>
      </c>
      <c r="M144" s="25" t="str">
        <f>'様式Ⅱ(女子)'!N441</f>
        <v/>
      </c>
      <c r="N144" s="25">
        <f>'様式Ⅱ(女子)'!J442</f>
        <v>0</v>
      </c>
      <c r="O144" s="25" t="str">
        <f>'様式Ⅱ(女子)'!N442</f>
        <v/>
      </c>
      <c r="P144" s="25"/>
      <c r="Q144" s="25"/>
    </row>
    <row r="145" spans="1:17">
      <c r="A145" s="21">
        <v>144</v>
      </c>
      <c r="B145" s="25" t="str">
        <f>'様式Ⅱ(女子)'!H443</f>
        <v/>
      </c>
      <c r="C145" s="25" t="str">
        <f>CONCATENATE('様式Ⅱ(女子)'!D443," (",'様式Ⅱ(女子)'!F443,")")</f>
        <v xml:space="preserve"> ()</v>
      </c>
      <c r="D145" s="25" t="str">
        <f>'様式Ⅱ(女子)'!E443</f>
        <v/>
      </c>
      <c r="E145" s="25">
        <v>1</v>
      </c>
      <c r="F145" s="25">
        <f>基本情報登録!$D$8</f>
        <v>0</v>
      </c>
      <c r="G145" s="25" t="str">
        <f>基本情報登録!$D$10</f>
        <v/>
      </c>
      <c r="H145" s="25" t="e">
        <f>'様式Ⅱ(女子)'!G443</f>
        <v>#N/A</v>
      </c>
      <c r="I145" s="25">
        <f>'様式Ⅱ(女子)'!C443</f>
        <v>0</v>
      </c>
      <c r="J145" s="25">
        <f>'様式Ⅱ(女子)'!J443</f>
        <v>0</v>
      </c>
      <c r="K145" s="25" t="str">
        <f>'様式Ⅱ(女子)'!N443</f>
        <v/>
      </c>
      <c r="L145" s="25">
        <f>'様式Ⅱ(女子)'!J444</f>
        <v>0</v>
      </c>
      <c r="M145" s="25" t="str">
        <f>'様式Ⅱ(女子)'!N444</f>
        <v/>
      </c>
      <c r="N145" s="25">
        <f>'様式Ⅱ(女子)'!J445</f>
        <v>0</v>
      </c>
      <c r="O145" s="25" t="str">
        <f>'様式Ⅱ(女子)'!N445</f>
        <v/>
      </c>
      <c r="P145" s="25"/>
      <c r="Q145" s="25"/>
    </row>
    <row r="146" spans="1:17">
      <c r="A146" s="21">
        <v>145</v>
      </c>
      <c r="B146" s="25" t="str">
        <f>'様式Ⅱ(女子)'!H446</f>
        <v/>
      </c>
      <c r="C146" s="25" t="str">
        <f>CONCATENATE('様式Ⅱ(女子)'!D446," (",'様式Ⅱ(女子)'!F446,")")</f>
        <v xml:space="preserve"> ()</v>
      </c>
      <c r="D146" s="25" t="str">
        <f>'様式Ⅱ(女子)'!E446</f>
        <v/>
      </c>
      <c r="E146" s="25">
        <v>1</v>
      </c>
      <c r="F146" s="25">
        <f>基本情報登録!$D$8</f>
        <v>0</v>
      </c>
      <c r="G146" s="25" t="str">
        <f>基本情報登録!$D$10</f>
        <v/>
      </c>
      <c r="H146" s="25" t="e">
        <f>'様式Ⅱ(女子)'!G446</f>
        <v>#N/A</v>
      </c>
      <c r="I146" s="25">
        <f>'様式Ⅱ(女子)'!C446</f>
        <v>0</v>
      </c>
      <c r="J146" s="25">
        <f>'様式Ⅱ(女子)'!J446</f>
        <v>0</v>
      </c>
      <c r="K146" s="25" t="str">
        <f>'様式Ⅱ(女子)'!N446</f>
        <v/>
      </c>
      <c r="L146" s="25">
        <f>'様式Ⅱ(女子)'!J447</f>
        <v>0</v>
      </c>
      <c r="M146" s="25" t="str">
        <f>'様式Ⅱ(女子)'!N447</f>
        <v/>
      </c>
      <c r="N146" s="25">
        <f>'様式Ⅱ(女子)'!J448</f>
        <v>0</v>
      </c>
      <c r="O146" s="25" t="str">
        <f>'様式Ⅱ(女子)'!N448</f>
        <v/>
      </c>
      <c r="P146" s="25"/>
      <c r="Q146" s="25"/>
    </row>
    <row r="147" spans="1:17">
      <c r="A147" s="21">
        <v>146</v>
      </c>
      <c r="B147" s="25" t="str">
        <f>'様式Ⅱ(女子)'!H449</f>
        <v/>
      </c>
      <c r="C147" s="25" t="str">
        <f>CONCATENATE('様式Ⅱ(女子)'!D449," (",'様式Ⅱ(女子)'!F449,")")</f>
        <v xml:space="preserve"> ()</v>
      </c>
      <c r="D147" s="25" t="str">
        <f>'様式Ⅱ(女子)'!E449</f>
        <v/>
      </c>
      <c r="E147" s="25">
        <v>1</v>
      </c>
      <c r="F147" s="25">
        <f>基本情報登録!$D$8</f>
        <v>0</v>
      </c>
      <c r="G147" s="25" t="str">
        <f>基本情報登録!$D$10</f>
        <v/>
      </c>
      <c r="H147" s="25" t="e">
        <f>'様式Ⅱ(女子)'!G449</f>
        <v>#N/A</v>
      </c>
      <c r="I147" s="25">
        <f>'様式Ⅱ(女子)'!C449</f>
        <v>0</v>
      </c>
      <c r="J147" s="25">
        <f>'様式Ⅱ(女子)'!J449</f>
        <v>0</v>
      </c>
      <c r="K147" s="25" t="str">
        <f>'様式Ⅱ(女子)'!N449</f>
        <v/>
      </c>
      <c r="L147" s="25">
        <f>'様式Ⅱ(女子)'!J450</f>
        <v>0</v>
      </c>
      <c r="M147" s="25" t="str">
        <f>'様式Ⅱ(女子)'!N450</f>
        <v/>
      </c>
      <c r="N147" s="25">
        <f>'様式Ⅱ(女子)'!J451</f>
        <v>0</v>
      </c>
      <c r="O147" s="25" t="str">
        <f>'様式Ⅱ(女子)'!N451</f>
        <v/>
      </c>
      <c r="P147" s="25"/>
      <c r="Q147" s="25"/>
    </row>
    <row r="148" spans="1:17">
      <c r="A148" s="21">
        <v>147</v>
      </c>
      <c r="B148" s="25" t="str">
        <f>'様式Ⅱ(女子)'!H452</f>
        <v/>
      </c>
      <c r="C148" s="25" t="str">
        <f>CONCATENATE('様式Ⅱ(女子)'!D452," (",'様式Ⅱ(女子)'!F452,")")</f>
        <v xml:space="preserve"> ()</v>
      </c>
      <c r="D148" s="25" t="str">
        <f>'様式Ⅱ(女子)'!E452</f>
        <v/>
      </c>
      <c r="E148" s="25">
        <v>1</v>
      </c>
      <c r="F148" s="25">
        <f>基本情報登録!$D$8</f>
        <v>0</v>
      </c>
      <c r="G148" s="25" t="str">
        <f>基本情報登録!$D$10</f>
        <v/>
      </c>
      <c r="H148" s="25" t="e">
        <f>'様式Ⅱ(女子)'!G452</f>
        <v>#N/A</v>
      </c>
      <c r="I148" s="25">
        <f>'様式Ⅱ(女子)'!C452</f>
        <v>0</v>
      </c>
      <c r="J148" s="25">
        <f>'様式Ⅱ(女子)'!J452</f>
        <v>0</v>
      </c>
      <c r="K148" s="25" t="str">
        <f>'様式Ⅱ(女子)'!N452</f>
        <v/>
      </c>
      <c r="L148" s="25">
        <f>'様式Ⅱ(女子)'!J453</f>
        <v>0</v>
      </c>
      <c r="M148" s="25" t="str">
        <f>'様式Ⅱ(女子)'!N453</f>
        <v/>
      </c>
      <c r="N148" s="25">
        <f>'様式Ⅱ(女子)'!J454</f>
        <v>0</v>
      </c>
      <c r="O148" s="25" t="str">
        <f>'様式Ⅱ(女子)'!N454</f>
        <v/>
      </c>
      <c r="P148" s="25"/>
      <c r="Q148" s="25"/>
    </row>
    <row r="149" spans="1:17">
      <c r="A149" s="21">
        <v>148</v>
      </c>
      <c r="B149" s="25" t="str">
        <f>'様式Ⅱ(女子)'!H455</f>
        <v/>
      </c>
      <c r="C149" s="25" t="str">
        <f>CONCATENATE('様式Ⅱ(女子)'!D455," (",'様式Ⅱ(女子)'!F455,")")</f>
        <v xml:space="preserve"> ()</v>
      </c>
      <c r="D149" s="25" t="str">
        <f>'様式Ⅱ(女子)'!E455</f>
        <v/>
      </c>
      <c r="E149" s="25">
        <v>1</v>
      </c>
      <c r="F149" s="25">
        <f>基本情報登録!$D$8</f>
        <v>0</v>
      </c>
      <c r="G149" s="25" t="str">
        <f>基本情報登録!$D$10</f>
        <v/>
      </c>
      <c r="H149" s="25" t="e">
        <f>'様式Ⅱ(女子)'!G455</f>
        <v>#N/A</v>
      </c>
      <c r="I149" s="25">
        <f>'様式Ⅱ(女子)'!C455</f>
        <v>0</v>
      </c>
      <c r="J149" s="25">
        <f>'様式Ⅱ(女子)'!J455</f>
        <v>0</v>
      </c>
      <c r="K149" s="25" t="str">
        <f>'様式Ⅱ(女子)'!N455</f>
        <v/>
      </c>
      <c r="L149" s="25">
        <f>'様式Ⅱ(女子)'!J456</f>
        <v>0</v>
      </c>
      <c r="M149" s="25" t="str">
        <f>'様式Ⅱ(女子)'!N456</f>
        <v/>
      </c>
      <c r="N149" s="25">
        <f>'様式Ⅱ(女子)'!J457</f>
        <v>0</v>
      </c>
      <c r="O149" s="25" t="str">
        <f>'様式Ⅱ(女子)'!N457</f>
        <v/>
      </c>
      <c r="P149" s="25"/>
      <c r="Q149" s="25"/>
    </row>
    <row r="150" spans="1:17">
      <c r="A150" s="21">
        <v>149</v>
      </c>
      <c r="B150" s="25" t="str">
        <f>'様式Ⅱ(女子)'!H458</f>
        <v/>
      </c>
      <c r="C150" s="25" t="str">
        <f>CONCATENATE('様式Ⅱ(女子)'!D458," (",'様式Ⅱ(女子)'!F458,")")</f>
        <v xml:space="preserve"> ()</v>
      </c>
      <c r="D150" s="25" t="str">
        <f>'様式Ⅱ(女子)'!E458</f>
        <v/>
      </c>
      <c r="E150" s="25">
        <v>1</v>
      </c>
      <c r="F150" s="25">
        <f>基本情報登録!$D$8</f>
        <v>0</v>
      </c>
      <c r="G150" s="25" t="str">
        <f>基本情報登録!$D$10</f>
        <v/>
      </c>
      <c r="H150" s="25" t="e">
        <f>'様式Ⅱ(女子)'!G458</f>
        <v>#N/A</v>
      </c>
      <c r="I150" s="25">
        <f>'様式Ⅱ(女子)'!C458</f>
        <v>0</v>
      </c>
      <c r="J150" s="25">
        <f>'様式Ⅱ(女子)'!J458</f>
        <v>0</v>
      </c>
      <c r="K150" s="25" t="str">
        <f>'様式Ⅱ(女子)'!N458</f>
        <v/>
      </c>
      <c r="L150" s="25">
        <f>'様式Ⅱ(女子)'!J459</f>
        <v>0</v>
      </c>
      <c r="M150" s="25" t="str">
        <f>'様式Ⅱ(女子)'!N459</f>
        <v/>
      </c>
      <c r="N150" s="25">
        <f>'様式Ⅱ(女子)'!J460</f>
        <v>0</v>
      </c>
      <c r="O150" s="25" t="str">
        <f>'様式Ⅱ(女子)'!N460</f>
        <v/>
      </c>
      <c r="P150" s="25"/>
      <c r="Q150" s="25"/>
    </row>
    <row r="151" spans="1:17">
      <c r="A151" s="21">
        <v>150</v>
      </c>
      <c r="B151" s="25" t="str">
        <f>'様式Ⅱ(女子)'!H461</f>
        <v/>
      </c>
      <c r="C151" s="25" t="str">
        <f>CONCATENATE('様式Ⅱ(女子)'!D461," (",'様式Ⅱ(女子)'!F461,")")</f>
        <v xml:space="preserve"> ()</v>
      </c>
      <c r="D151" s="25" t="str">
        <f>'様式Ⅱ(女子)'!E461</f>
        <v/>
      </c>
      <c r="E151" s="25">
        <v>1</v>
      </c>
      <c r="F151" s="25">
        <f>基本情報登録!$D$8</f>
        <v>0</v>
      </c>
      <c r="G151" s="25" t="str">
        <f>基本情報登録!$D$10</f>
        <v/>
      </c>
      <c r="H151" s="25" t="e">
        <f>'様式Ⅱ(女子)'!G461</f>
        <v>#N/A</v>
      </c>
      <c r="I151" s="25">
        <f>'様式Ⅱ(女子)'!C461</f>
        <v>0</v>
      </c>
      <c r="J151" s="25">
        <f>'様式Ⅱ(女子)'!J461</f>
        <v>0</v>
      </c>
      <c r="K151" s="25" t="str">
        <f>'様式Ⅱ(女子)'!N461</f>
        <v/>
      </c>
      <c r="L151" s="25">
        <f>'様式Ⅱ(女子)'!J462</f>
        <v>0</v>
      </c>
      <c r="M151" s="25" t="str">
        <f>'様式Ⅱ(女子)'!N462</f>
        <v/>
      </c>
      <c r="N151" s="25">
        <f>'様式Ⅱ(女子)'!J463</f>
        <v>0</v>
      </c>
      <c r="O151" s="25" t="str">
        <f>'様式Ⅱ(女子)'!N463</f>
        <v/>
      </c>
      <c r="P151" s="25"/>
      <c r="Q151" s="25"/>
    </row>
    <row r="157" spans="1:17">
      <c r="N157" s="25">
        <f>'様式Ⅱ(女子)'!J465</f>
        <v>0</v>
      </c>
    </row>
  </sheetData>
  <phoneticPr fontId="1"/>
  <pageMargins left="0.7" right="0.7" top="0.75" bottom="0.75" header="0.3" footer="0.3"/>
  <pageSetup paperSize="9" orientation="portrait" horizontalDpi="4294967293"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95"/>
  <sheetViews>
    <sheetView workbookViewId="0">
      <selection activeCell="K1" sqref="K1"/>
    </sheetView>
  </sheetViews>
  <sheetFormatPr defaultRowHeight="13.5"/>
  <cols>
    <col min="1" max="2" width="9" style="25"/>
    <col min="3" max="3" width="16.125" style="25" bestFit="1" customWidth="1"/>
    <col min="4" max="4" width="17.25" style="25" bestFit="1" customWidth="1"/>
    <col min="5" max="5" width="9" style="25"/>
    <col min="6" max="11" width="10.5" style="25" bestFit="1" customWidth="1"/>
    <col min="12" max="13" width="9" style="25"/>
  </cols>
  <sheetData>
    <row r="1" spans="1:13">
      <c r="A1" s="25" t="s">
        <v>1357</v>
      </c>
    </row>
    <row r="2" spans="1:13">
      <c r="A2" s="25" t="s">
        <v>1183</v>
      </c>
      <c r="B2" s="25" t="s">
        <v>1327</v>
      </c>
      <c r="C2" s="25" t="s">
        <v>1328</v>
      </c>
      <c r="D2" s="25" t="s">
        <v>1358</v>
      </c>
      <c r="E2" s="25" t="s">
        <v>1359</v>
      </c>
    </row>
    <row r="3" spans="1:13">
      <c r="A3" s="25" t="str">
        <f>基本情報登録!D10</f>
        <v/>
      </c>
      <c r="B3" s="25">
        <f>基本情報登録!D8</f>
        <v>0</v>
      </c>
      <c r="C3" s="25" t="str">
        <f>基本情報登録!D6</f>
        <v/>
      </c>
      <c r="D3" s="25" t="str">
        <f>基本情報登録!D11</f>
        <v/>
      </c>
      <c r="E3" s="25">
        <f>基本情報登録!D12</f>
        <v>49</v>
      </c>
    </row>
    <row r="5" spans="1:13">
      <c r="A5" s="486" t="s">
        <v>1337</v>
      </c>
      <c r="B5" s="486"/>
      <c r="C5" s="486"/>
      <c r="D5" s="486"/>
      <c r="E5" s="486"/>
      <c r="F5" s="486"/>
      <c r="G5" s="486"/>
      <c r="H5" s="486"/>
      <c r="I5" s="486"/>
      <c r="J5" s="486"/>
      <c r="K5" s="486"/>
    </row>
    <row r="6" spans="1:13">
      <c r="A6" s="25" t="s">
        <v>1336</v>
      </c>
      <c r="B6" s="25" t="s">
        <v>1183</v>
      </c>
      <c r="C6" s="25" t="s">
        <v>1327</v>
      </c>
      <c r="D6" s="25" t="s">
        <v>1328</v>
      </c>
      <c r="E6" s="25" t="s">
        <v>1329</v>
      </c>
      <c r="F6" s="25" t="s">
        <v>1330</v>
      </c>
      <c r="G6" s="25" t="s">
        <v>1331</v>
      </c>
      <c r="H6" s="25" t="s">
        <v>1332</v>
      </c>
      <c r="I6" s="25" t="s">
        <v>1333</v>
      </c>
      <c r="J6" s="25" t="s">
        <v>1334</v>
      </c>
      <c r="K6" s="25" t="s">
        <v>1335</v>
      </c>
    </row>
    <row r="7" spans="1:13">
      <c r="A7" s="25">
        <v>1</v>
      </c>
      <c r="B7" s="25" t="str">
        <f>基本情報登録!$D$10</f>
        <v/>
      </c>
      <c r="C7" s="25" t="str">
        <f>基本情報登録!$D$8&amp;'様式Ⅱ(男子4×100mR)'!$I$9</f>
        <v/>
      </c>
      <c r="D7" s="25" t="str">
        <f>基本情報登録!$D$6&amp;'様式Ⅱ(男子4×100mR)'!$I$9</f>
        <v/>
      </c>
      <c r="E7" s="25" t="str">
        <f>'様式Ⅱ(男子4×100mR)'!$E$12</f>
        <v>00000</v>
      </c>
      <c r="F7" s="25" t="str">
        <f>'様式Ⅱ(男子4×100mR)'!$D$18</f>
        <v/>
      </c>
      <c r="G7" s="25" t="str">
        <f>'様式Ⅱ(男子4×100mR)'!$D$20</f>
        <v/>
      </c>
      <c r="H7" s="25" t="str">
        <f>'様式Ⅱ(男子4×100mR)'!$D$22</f>
        <v/>
      </c>
      <c r="I7" s="25" t="str">
        <f>'様式Ⅱ(男子4×100mR)'!$D$24</f>
        <v/>
      </c>
      <c r="J7" s="25" t="str">
        <f>'様式Ⅱ(男子4×100mR)'!$D$26</f>
        <v/>
      </c>
      <c r="K7" s="25" t="str">
        <f>'様式Ⅱ(男子4×100mR)'!$D$28</f>
        <v/>
      </c>
    </row>
    <row r="8" spans="1:13">
      <c r="A8" s="25">
        <v>2</v>
      </c>
      <c r="B8" s="25" t="str">
        <f>基本情報登録!$D$10</f>
        <v/>
      </c>
      <c r="C8" s="25" t="str">
        <f>基本情報登録!$D$8&amp;'様式Ⅱ(男子4×100mR)'!$I$38</f>
        <v/>
      </c>
      <c r="D8" s="25" t="str">
        <f>基本情報登録!$D$6&amp;'様式Ⅱ(男子4×100mR)'!$I$38</f>
        <v/>
      </c>
      <c r="E8" s="63" t="str">
        <f>'様式Ⅱ(男子4×100mR)'!$E$41</f>
        <v>00000</v>
      </c>
      <c r="F8" s="25" t="str">
        <f>'様式Ⅱ(男子4×100mR)'!$D$47</f>
        <v/>
      </c>
      <c r="G8" s="25" t="str">
        <f>'様式Ⅱ(男子4×100mR)'!$D$49</f>
        <v/>
      </c>
      <c r="H8" s="25" t="str">
        <f>'様式Ⅱ(男子4×100mR)'!$D$51</f>
        <v/>
      </c>
      <c r="I8" s="25" t="str">
        <f>'様式Ⅱ(男子4×100mR)'!$D$53</f>
        <v/>
      </c>
      <c r="J8" s="25" t="str">
        <f>'様式Ⅱ(男子4×100mR)'!$D$55</f>
        <v/>
      </c>
      <c r="K8" s="25" t="str">
        <f>'様式Ⅱ(男子4×100mR)'!$D$57</f>
        <v/>
      </c>
      <c r="M8" s="63"/>
    </row>
    <row r="9" spans="1:13">
      <c r="A9" s="25">
        <v>3</v>
      </c>
      <c r="B9" s="25" t="str">
        <f>基本情報登録!$D$10</f>
        <v/>
      </c>
      <c r="C9" s="25" t="str">
        <f>基本情報登録!$D$8&amp;'様式Ⅱ(男子4×100mR)'!$I$67</f>
        <v/>
      </c>
      <c r="D9" s="25" t="str">
        <f>基本情報登録!$D$6&amp;'様式Ⅱ(男子4×100mR)'!$I$67</f>
        <v/>
      </c>
      <c r="E9" s="25" t="str">
        <f>'様式Ⅱ(男子4×100mR)'!$E$70</f>
        <v>00000</v>
      </c>
      <c r="F9" s="25" t="str">
        <f>'様式Ⅱ(男子4×100mR)'!$D$76</f>
        <v/>
      </c>
      <c r="G9" s="25" t="str">
        <f>'様式Ⅱ(男子4×100mR)'!$D$78</f>
        <v/>
      </c>
      <c r="H9" s="25" t="str">
        <f>'様式Ⅱ(男子4×100mR)'!$D$80</f>
        <v/>
      </c>
      <c r="I9" s="25" t="str">
        <f>'様式Ⅱ(男子4×100mR)'!$D$82</f>
        <v/>
      </c>
      <c r="J9" s="25" t="str">
        <f>'様式Ⅱ(男子4×100mR)'!$D$84</f>
        <v/>
      </c>
      <c r="K9" s="25" t="str">
        <f>'様式Ⅱ(男子4×100mR)'!$D$86</f>
        <v/>
      </c>
    </row>
    <row r="10" spans="1:13">
      <c r="A10" s="25">
        <v>4</v>
      </c>
      <c r="B10" s="25" t="str">
        <f>基本情報登録!$D$10</f>
        <v/>
      </c>
      <c r="C10" s="25" t="str">
        <f>基本情報登録!$D$8&amp;'様式Ⅱ(男子4×100mR)'!$I$96</f>
        <v/>
      </c>
      <c r="D10" s="25" t="str">
        <f>基本情報登録!$D$6&amp;'様式Ⅱ(男子4×100mR)'!$I$96</f>
        <v/>
      </c>
      <c r="E10" s="25" t="str">
        <f>'様式Ⅱ(男子4×100mR)'!$E$99</f>
        <v>00000</v>
      </c>
      <c r="F10" s="25" t="str">
        <f>'様式Ⅱ(男子4×100mR)'!$D$105</f>
        <v/>
      </c>
      <c r="G10" s="25" t="str">
        <f>'様式Ⅱ(男子4×100mR)'!$D$107</f>
        <v/>
      </c>
      <c r="H10" s="25" t="str">
        <f>'様式Ⅱ(男子4×100mR)'!$D$109</f>
        <v/>
      </c>
      <c r="I10" s="25" t="str">
        <f>'様式Ⅱ(男子4×100mR)'!$D$111</f>
        <v/>
      </c>
      <c r="J10" s="25" t="str">
        <f>'様式Ⅱ(男子4×100mR)'!$D$113</f>
        <v/>
      </c>
      <c r="K10" s="25" t="str">
        <f>'様式Ⅱ(男子4×100mR)'!$D$115</f>
        <v/>
      </c>
    </row>
    <row r="11" spans="1:13">
      <c r="A11" s="25">
        <v>5</v>
      </c>
      <c r="B11" s="25" t="str">
        <f>基本情報登録!$D$10</f>
        <v/>
      </c>
      <c r="C11" s="25" t="str">
        <f>基本情報登録!$D$8&amp;'様式Ⅱ(男子4×100mR)'!$I$125</f>
        <v/>
      </c>
      <c r="D11" s="25" t="str">
        <f>基本情報登録!$D$6&amp;'様式Ⅱ(男子4×100mR)'!$I$125</f>
        <v/>
      </c>
      <c r="E11" s="25" t="str">
        <f>'様式Ⅱ(男子4×100mR)'!$E$128</f>
        <v>00000</v>
      </c>
      <c r="F11" s="25" t="str">
        <f>'様式Ⅱ(男子4×100mR)'!$D$134</f>
        <v/>
      </c>
      <c r="G11" s="25" t="str">
        <f>'様式Ⅱ(男子4×100mR)'!$D$136</f>
        <v/>
      </c>
      <c r="H11" s="25" t="str">
        <f>'様式Ⅱ(男子4×100mR)'!$D$138</f>
        <v/>
      </c>
      <c r="I11" s="25" t="str">
        <f>'様式Ⅱ(男子4×100mR)'!$D$140</f>
        <v/>
      </c>
      <c r="J11" s="25" t="str">
        <f>'様式Ⅱ(男子4×100mR)'!$D$142</f>
        <v/>
      </c>
      <c r="K11" s="25" t="str">
        <f>'様式Ⅱ(男子4×100mR)'!$D$144</f>
        <v/>
      </c>
    </row>
    <row r="12" spans="1:13">
      <c r="A12" s="25">
        <v>6</v>
      </c>
      <c r="B12" s="25" t="str">
        <f>基本情報登録!$D$10</f>
        <v/>
      </c>
      <c r="C12" s="25" t="str">
        <f>基本情報登録!$D$8&amp;'様式Ⅱ(男子4×100mR)'!$I$154</f>
        <v/>
      </c>
      <c r="D12" s="25" t="str">
        <f>基本情報登録!$D$6&amp;'様式Ⅱ(男子4×100mR)'!$I$154</f>
        <v/>
      </c>
      <c r="E12" s="25" t="str">
        <f>'様式Ⅱ(男子4×100mR)'!$E$157</f>
        <v>00000</v>
      </c>
      <c r="F12" s="25" t="str">
        <f>'様式Ⅱ(男子4×100mR)'!$D$163</f>
        <v/>
      </c>
      <c r="G12" s="25" t="str">
        <f>'様式Ⅱ(男子4×100mR)'!$D$165</f>
        <v/>
      </c>
      <c r="H12" s="25" t="str">
        <f>'様式Ⅱ(男子4×100mR)'!$D$167</f>
        <v/>
      </c>
      <c r="I12" s="25" t="str">
        <f>'様式Ⅱ(男子4×100mR)'!$D$169</f>
        <v/>
      </c>
      <c r="J12" s="25" t="str">
        <f>'様式Ⅱ(男子4×100mR)'!$D$171</f>
        <v/>
      </c>
      <c r="K12" s="25" t="str">
        <f>'様式Ⅱ(男子4×100mR)'!$D$173</f>
        <v/>
      </c>
    </row>
    <row r="13" spans="1:13">
      <c r="A13" s="25">
        <v>7</v>
      </c>
      <c r="B13" s="25" t="str">
        <f>基本情報登録!$D$10</f>
        <v/>
      </c>
      <c r="C13" s="25" t="str">
        <f>基本情報登録!$D$8&amp;'様式Ⅱ(男子4×100mR)'!$I$183</f>
        <v/>
      </c>
      <c r="D13" s="25" t="str">
        <f>基本情報登録!$D$6&amp;'様式Ⅱ(男子4×100mR)'!$I$183</f>
        <v/>
      </c>
      <c r="E13" s="25" t="str">
        <f>'様式Ⅱ(男子4×100mR)'!$E$186</f>
        <v>00000</v>
      </c>
      <c r="F13" s="25" t="str">
        <f>'様式Ⅱ(男子4×100mR)'!$D$192</f>
        <v/>
      </c>
      <c r="G13" s="25" t="str">
        <f>'様式Ⅱ(男子4×100mR)'!$D$194</f>
        <v/>
      </c>
      <c r="H13" s="25" t="str">
        <f>'様式Ⅱ(男子4×100mR)'!$D$196</f>
        <v/>
      </c>
      <c r="I13" s="25" t="str">
        <f>'様式Ⅱ(男子4×100mR)'!$D$198</f>
        <v/>
      </c>
      <c r="J13" s="25" t="str">
        <f>'様式Ⅱ(男子4×100mR)'!$D$200</f>
        <v/>
      </c>
      <c r="K13" s="25" t="str">
        <f>'様式Ⅱ(男子4×100mR)'!$D$202</f>
        <v/>
      </c>
    </row>
    <row r="14" spans="1:13">
      <c r="A14" s="25">
        <v>8</v>
      </c>
      <c r="B14" s="25" t="str">
        <f>基本情報登録!$D$10</f>
        <v/>
      </c>
      <c r="C14" s="25" t="str">
        <f>基本情報登録!$D$8&amp;'様式Ⅱ(男子4×100mR)'!$I$212</f>
        <v/>
      </c>
      <c r="D14" s="25" t="str">
        <f>基本情報登録!$D$6&amp;'様式Ⅱ(男子4×100mR)'!$I$212</f>
        <v/>
      </c>
      <c r="E14" s="25" t="str">
        <f>'様式Ⅱ(男子4×100mR)'!$E$215</f>
        <v>00000</v>
      </c>
      <c r="F14" s="25" t="str">
        <f>'様式Ⅱ(男子4×100mR)'!$D$221</f>
        <v/>
      </c>
      <c r="G14" s="25" t="str">
        <f>'様式Ⅱ(男子4×100mR)'!$D$223</f>
        <v/>
      </c>
      <c r="H14" s="25" t="str">
        <f>'様式Ⅱ(男子4×100mR)'!$D$225</f>
        <v/>
      </c>
      <c r="I14" s="25" t="str">
        <f>'様式Ⅱ(男子4×100mR)'!$D$227</f>
        <v/>
      </c>
      <c r="J14" s="25" t="str">
        <f>'様式Ⅱ(男子4×100mR)'!$D$229</f>
        <v/>
      </c>
      <c r="K14" s="25" t="str">
        <f>'様式Ⅱ(男子4×100mR)'!$D$231</f>
        <v/>
      </c>
    </row>
    <row r="15" spans="1:13">
      <c r="A15" s="25">
        <v>9</v>
      </c>
      <c r="B15" s="25" t="str">
        <f>基本情報登録!$D$10</f>
        <v/>
      </c>
      <c r="C15" s="25" t="str">
        <f>基本情報登録!$D$8&amp;'様式Ⅱ(男子4×100mR)'!$I$241</f>
        <v/>
      </c>
      <c r="D15" s="25" t="str">
        <f>基本情報登録!$D$6&amp;'様式Ⅱ(男子4×100mR)'!$I$241</f>
        <v/>
      </c>
      <c r="E15" s="25" t="str">
        <f>'様式Ⅱ(男子4×100mR)'!$E$244</f>
        <v>00000</v>
      </c>
      <c r="F15" s="25" t="str">
        <f>'様式Ⅱ(男子4×100mR)'!$D$250</f>
        <v/>
      </c>
      <c r="G15" s="25" t="str">
        <f>'様式Ⅱ(男子4×100mR)'!$D$252</f>
        <v/>
      </c>
      <c r="H15" s="25" t="str">
        <f>'様式Ⅱ(男子4×100mR)'!$D$254</f>
        <v/>
      </c>
      <c r="I15" s="25" t="str">
        <f>'様式Ⅱ(男子4×100mR)'!$D$256</f>
        <v/>
      </c>
      <c r="J15" s="25" t="str">
        <f>'様式Ⅱ(男子4×100mR)'!$D$258</f>
        <v/>
      </c>
      <c r="K15" s="25" t="str">
        <f>'様式Ⅱ(男子4×100mR)'!$D$260</f>
        <v/>
      </c>
    </row>
    <row r="16" spans="1:13">
      <c r="A16" s="25">
        <v>10</v>
      </c>
      <c r="B16" s="25" t="str">
        <f>基本情報登録!$D$10</f>
        <v/>
      </c>
      <c r="C16" s="25" t="str">
        <f>基本情報登録!$D$8&amp;'様式Ⅱ(男子4×100mR)'!$I$270</f>
        <v/>
      </c>
      <c r="D16" s="25" t="str">
        <f>基本情報登録!$D$6&amp;'様式Ⅱ(男子4×100mR)'!$I$270</f>
        <v/>
      </c>
      <c r="E16" s="25" t="str">
        <f>'様式Ⅱ(男子4×100mR)'!$E$273</f>
        <v>00000</v>
      </c>
      <c r="F16" s="25" t="str">
        <f>'様式Ⅱ(男子4×100mR)'!$D$279</f>
        <v/>
      </c>
      <c r="G16" s="25" t="str">
        <f>'様式Ⅱ(男子4×100mR)'!$D$281</f>
        <v/>
      </c>
      <c r="H16" s="25" t="str">
        <f>'様式Ⅱ(男子4×100mR)'!$D$283</f>
        <v/>
      </c>
      <c r="I16" s="25" t="str">
        <f>'様式Ⅱ(男子4×100mR)'!$D$285</f>
        <v/>
      </c>
      <c r="J16" s="25" t="str">
        <f>'様式Ⅱ(男子4×100mR)'!$D$287</f>
        <v/>
      </c>
      <c r="K16" s="25" t="str">
        <f>'様式Ⅱ(男子4×100mR)'!$D$289</f>
        <v/>
      </c>
    </row>
    <row r="17" spans="1:11">
      <c r="A17" s="25">
        <v>11</v>
      </c>
      <c r="B17" s="25" t="str">
        <f>基本情報登録!$D$10</f>
        <v/>
      </c>
      <c r="C17" s="25" t="str">
        <f>基本情報登録!$D$8&amp;'様式Ⅱ(男子4×100mR)'!$I$299</f>
        <v/>
      </c>
      <c r="D17" s="25" t="str">
        <f>基本情報登録!$D$6&amp;'様式Ⅱ(男子4×100mR)'!$I$299</f>
        <v/>
      </c>
      <c r="E17" s="25" t="str">
        <f>'様式Ⅱ(男子4×100mR)'!$E$302</f>
        <v>00000</v>
      </c>
      <c r="F17" s="25" t="str">
        <f>'様式Ⅱ(男子4×100mR)'!$D$308</f>
        <v/>
      </c>
      <c r="G17" s="25" t="str">
        <f>'様式Ⅱ(男子4×100mR)'!$D$310</f>
        <v/>
      </c>
      <c r="H17" s="25" t="str">
        <f>'様式Ⅱ(男子4×100mR)'!$D$312</f>
        <v/>
      </c>
      <c r="I17" s="25" t="str">
        <f>'様式Ⅱ(男子4×100mR)'!$D$314</f>
        <v/>
      </c>
      <c r="J17" s="25" t="str">
        <f>'様式Ⅱ(男子4×100mR)'!$D$316</f>
        <v/>
      </c>
      <c r="K17" s="25" t="str">
        <f>'様式Ⅱ(男子4×100mR)'!$D$318</f>
        <v/>
      </c>
    </row>
    <row r="18" spans="1:11">
      <c r="A18" s="25">
        <v>12</v>
      </c>
      <c r="B18" s="25" t="str">
        <f>基本情報登録!$D$10</f>
        <v/>
      </c>
      <c r="C18" s="25" t="str">
        <f>基本情報登録!$D$8&amp;'様式Ⅱ(男子4×100mR)'!$I$328</f>
        <v/>
      </c>
      <c r="D18" s="25" t="str">
        <f>基本情報登録!$D$6&amp;'様式Ⅱ(男子4×100mR)'!$I$328</f>
        <v/>
      </c>
      <c r="E18" s="25" t="str">
        <f>'様式Ⅱ(男子4×100mR)'!$E$331</f>
        <v>00000</v>
      </c>
      <c r="F18" s="25" t="str">
        <f>'様式Ⅱ(男子4×100mR)'!$D$337</f>
        <v/>
      </c>
      <c r="G18" s="25" t="str">
        <f>'様式Ⅱ(男子4×100mR)'!$D$339</f>
        <v/>
      </c>
      <c r="H18" s="25" t="str">
        <f>'様式Ⅱ(男子4×100mR)'!$D$341</f>
        <v/>
      </c>
      <c r="I18" s="25" t="str">
        <f>'様式Ⅱ(男子4×100mR)'!$D$343</f>
        <v/>
      </c>
      <c r="J18" s="25" t="str">
        <f>'様式Ⅱ(男子4×100mR)'!$D$345</f>
        <v/>
      </c>
      <c r="K18" s="25" t="str">
        <f>'様式Ⅱ(男子4×100mR)'!$D$347</f>
        <v/>
      </c>
    </row>
    <row r="19" spans="1:11">
      <c r="A19" s="25">
        <v>13</v>
      </c>
      <c r="B19" s="25" t="str">
        <f>基本情報登録!$D$10</f>
        <v/>
      </c>
      <c r="C19" s="25" t="str">
        <f>基本情報登録!$D$8&amp;'様式Ⅱ(男子4×100mR)'!$I$357</f>
        <v/>
      </c>
      <c r="D19" s="25" t="str">
        <f>基本情報登録!$D$6&amp;'様式Ⅱ(男子4×100mR)'!$I$357</f>
        <v/>
      </c>
      <c r="E19" s="25" t="str">
        <f>'様式Ⅱ(男子4×100mR)'!$E$360</f>
        <v>00000</v>
      </c>
      <c r="F19" s="25" t="str">
        <f>'様式Ⅱ(男子4×100mR)'!$D$366</f>
        <v/>
      </c>
      <c r="G19" s="25" t="str">
        <f>'様式Ⅱ(男子4×100mR)'!$D$368</f>
        <v/>
      </c>
      <c r="H19" s="25" t="str">
        <f>'様式Ⅱ(男子4×100mR)'!$D$370</f>
        <v/>
      </c>
      <c r="I19" s="25" t="str">
        <f>'様式Ⅱ(男子4×100mR)'!$D$372</f>
        <v/>
      </c>
      <c r="J19" s="25" t="str">
        <f>'様式Ⅱ(男子4×100mR)'!$D$374</f>
        <v/>
      </c>
      <c r="K19" s="25" t="str">
        <f>'様式Ⅱ(男子4×100mR)'!$D$376</f>
        <v/>
      </c>
    </row>
    <row r="20" spans="1:11">
      <c r="A20" s="25">
        <v>14</v>
      </c>
      <c r="B20" s="25" t="str">
        <f>基本情報登録!$D$10</f>
        <v/>
      </c>
      <c r="C20" s="25" t="str">
        <f>基本情報登録!$D$8&amp;'様式Ⅱ(男子4×100mR)'!$I$386</f>
        <v/>
      </c>
      <c r="D20" s="25" t="str">
        <f>基本情報登録!$D$6&amp;'様式Ⅱ(男子4×100mR)'!$I$386</f>
        <v/>
      </c>
      <c r="E20" s="25" t="str">
        <f>'様式Ⅱ(男子4×100mR)'!$E$389</f>
        <v>00000</v>
      </c>
      <c r="F20" s="25" t="str">
        <f>'様式Ⅱ(男子4×100mR)'!$D$395</f>
        <v/>
      </c>
      <c r="G20" s="25" t="str">
        <f>'様式Ⅱ(男子4×100mR)'!$D$397</f>
        <v/>
      </c>
      <c r="H20" s="25" t="str">
        <f>'様式Ⅱ(男子4×100mR)'!$D$399</f>
        <v/>
      </c>
      <c r="I20" s="25" t="str">
        <f>'様式Ⅱ(男子4×100mR)'!$D$401</f>
        <v/>
      </c>
      <c r="J20" s="25" t="str">
        <f>'様式Ⅱ(男子4×100mR)'!$D$403</f>
        <v/>
      </c>
      <c r="K20" s="25" t="str">
        <f>'様式Ⅱ(男子4×100mR)'!$D$405</f>
        <v/>
      </c>
    </row>
    <row r="21" spans="1:11">
      <c r="A21" s="25">
        <v>15</v>
      </c>
      <c r="B21" s="25" t="str">
        <f>基本情報登録!$D$10</f>
        <v/>
      </c>
      <c r="C21" s="25" t="str">
        <f>基本情報登録!$D$8&amp;'様式Ⅱ(男子4×100mR)'!$I$415</f>
        <v/>
      </c>
      <c r="D21" s="25" t="str">
        <f>基本情報登録!$D$6&amp;'様式Ⅱ(男子4×100mR)'!$I$415</f>
        <v/>
      </c>
      <c r="E21" s="25" t="str">
        <f>'様式Ⅱ(男子4×100mR)'!$E$418</f>
        <v>00000</v>
      </c>
      <c r="F21" s="25" t="str">
        <f>'様式Ⅱ(男子4×100mR)'!$D$424</f>
        <v/>
      </c>
      <c r="G21" s="25" t="str">
        <f>'様式Ⅱ(男子4×100mR)'!$D$426</f>
        <v/>
      </c>
      <c r="H21" s="25" t="str">
        <f>'様式Ⅱ(男子4×100mR)'!$D$428</f>
        <v/>
      </c>
      <c r="I21" s="25" t="str">
        <f>'様式Ⅱ(男子4×100mR)'!$D$430</f>
        <v/>
      </c>
      <c r="J21" s="25" t="str">
        <f>'様式Ⅱ(男子4×100mR)'!$D$432</f>
        <v/>
      </c>
      <c r="K21" s="25" t="str">
        <f>'様式Ⅱ(男子4×100mR)'!$D$434</f>
        <v/>
      </c>
    </row>
    <row r="22" spans="1:11">
      <c r="A22" s="25">
        <v>16</v>
      </c>
      <c r="B22" s="25" t="str">
        <f>基本情報登録!$D$10</f>
        <v/>
      </c>
      <c r="C22" s="25" t="str">
        <f>基本情報登録!$D$8&amp;'様式Ⅱ(男子4×100mR)'!$I$444</f>
        <v/>
      </c>
      <c r="D22" s="25" t="str">
        <f>基本情報登録!$D$6&amp;'様式Ⅱ(男子4×100mR)'!$I$444</f>
        <v/>
      </c>
      <c r="E22" s="25" t="str">
        <f>'様式Ⅱ(男子4×100mR)'!$E$447</f>
        <v>00000</v>
      </c>
      <c r="F22" s="25" t="str">
        <f>'様式Ⅱ(男子4×100mR)'!$D$453</f>
        <v/>
      </c>
      <c r="G22" s="25" t="str">
        <f>'様式Ⅱ(男子4×100mR)'!$D$455</f>
        <v/>
      </c>
      <c r="H22" s="25" t="str">
        <f>'様式Ⅱ(男子4×100mR)'!$D$457</f>
        <v/>
      </c>
      <c r="I22" s="25" t="str">
        <f>'様式Ⅱ(男子4×100mR)'!$D$459</f>
        <v/>
      </c>
      <c r="J22" s="25" t="str">
        <f>'様式Ⅱ(男子4×100mR)'!$D$461</f>
        <v/>
      </c>
      <c r="K22" s="25" t="str">
        <f>'様式Ⅱ(男子4×100mR)'!$D$463</f>
        <v/>
      </c>
    </row>
    <row r="23" spans="1:11">
      <c r="A23" s="25">
        <v>17</v>
      </c>
      <c r="B23" s="25" t="str">
        <f>基本情報登録!$D$10</f>
        <v/>
      </c>
      <c r="C23" s="25" t="str">
        <f>基本情報登録!$D$8&amp;'様式Ⅱ(男子4×100mR)'!$I$473</f>
        <v/>
      </c>
      <c r="D23" s="25" t="str">
        <f>基本情報登録!$D$6&amp;'様式Ⅱ(男子4×100mR)'!$I$473</f>
        <v/>
      </c>
      <c r="E23" s="25" t="str">
        <f>'様式Ⅱ(男子4×100mR)'!$E$476</f>
        <v>00000</v>
      </c>
      <c r="F23" s="25" t="str">
        <f>'様式Ⅱ(男子4×100mR)'!$D$482</f>
        <v/>
      </c>
      <c r="G23" s="25" t="str">
        <f>'様式Ⅱ(男子4×100mR)'!$D$484</f>
        <v/>
      </c>
      <c r="H23" s="25" t="str">
        <f>'様式Ⅱ(男子4×100mR)'!$D$486</f>
        <v/>
      </c>
      <c r="I23" s="25" t="str">
        <f>'様式Ⅱ(男子4×100mR)'!$D$488</f>
        <v/>
      </c>
      <c r="J23" s="25" t="str">
        <f>'様式Ⅱ(男子4×100mR)'!$D$490</f>
        <v/>
      </c>
      <c r="K23" s="25" t="str">
        <f>'様式Ⅱ(男子4×100mR)'!$D$492</f>
        <v/>
      </c>
    </row>
    <row r="24" spans="1:11">
      <c r="A24" s="25">
        <v>18</v>
      </c>
      <c r="B24" s="25" t="str">
        <f>基本情報登録!$D$10</f>
        <v/>
      </c>
      <c r="C24" s="25" t="str">
        <f>基本情報登録!$D$8&amp;'様式Ⅱ(男子4×100mR)'!$I$502</f>
        <v/>
      </c>
      <c r="D24" s="25" t="str">
        <f>基本情報登録!$D$6&amp;'様式Ⅱ(男子4×100mR)'!$I$502</f>
        <v/>
      </c>
      <c r="E24" s="25" t="str">
        <f>'様式Ⅱ(男子4×100mR)'!$E$505</f>
        <v>00000</v>
      </c>
      <c r="F24" s="25" t="str">
        <f>'様式Ⅱ(男子4×100mR)'!$D$511</f>
        <v/>
      </c>
      <c r="G24" s="25" t="str">
        <f>'様式Ⅱ(男子4×100mR)'!$D$513</f>
        <v/>
      </c>
      <c r="H24" s="25" t="str">
        <f>'様式Ⅱ(男子4×100mR)'!$D$515</f>
        <v/>
      </c>
      <c r="I24" s="25" t="str">
        <f>'様式Ⅱ(男子4×100mR)'!$D$517</f>
        <v/>
      </c>
      <c r="J24" s="25" t="str">
        <f>'様式Ⅱ(男子4×100mR)'!$D$519</f>
        <v/>
      </c>
      <c r="K24" s="25" t="str">
        <f>'様式Ⅱ(男子4×100mR)'!$D$521</f>
        <v/>
      </c>
    </row>
    <row r="25" spans="1:11">
      <c r="A25" s="25">
        <v>19</v>
      </c>
      <c r="B25" s="25" t="str">
        <f>基本情報登録!$D$10</f>
        <v/>
      </c>
      <c r="C25" s="25" t="str">
        <f>基本情報登録!$D$8&amp;'様式Ⅱ(男子4×100mR)'!$I$531</f>
        <v/>
      </c>
      <c r="D25" s="25" t="str">
        <f>基本情報登録!$D$6&amp;'様式Ⅱ(男子4×100mR)'!$I$531</f>
        <v/>
      </c>
      <c r="E25" s="25" t="str">
        <f>'様式Ⅱ(男子4×100mR)'!$E$534</f>
        <v>00000</v>
      </c>
      <c r="F25" s="25" t="str">
        <f>'様式Ⅱ(男子4×100mR)'!$D$540</f>
        <v/>
      </c>
      <c r="G25" s="25" t="str">
        <f>'様式Ⅱ(男子4×100mR)'!$D$542</f>
        <v/>
      </c>
      <c r="H25" s="25" t="str">
        <f>'様式Ⅱ(男子4×100mR)'!$D$544</f>
        <v/>
      </c>
      <c r="I25" s="25" t="str">
        <f>'様式Ⅱ(男子4×100mR)'!$D$546</f>
        <v/>
      </c>
      <c r="J25" s="25" t="str">
        <f>'様式Ⅱ(男子4×100mR)'!$D$548</f>
        <v/>
      </c>
      <c r="K25" s="25" t="str">
        <f>'様式Ⅱ(男子4×100mR)'!$D$550</f>
        <v/>
      </c>
    </row>
    <row r="26" spans="1:11">
      <c r="A26" s="25">
        <v>20</v>
      </c>
      <c r="B26" s="25" t="str">
        <f>基本情報登録!$D$10</f>
        <v/>
      </c>
      <c r="C26" s="25" t="str">
        <f>基本情報登録!$D$8&amp;'様式Ⅱ(男子4×100mR)'!$I$560</f>
        <v/>
      </c>
      <c r="D26" s="25" t="str">
        <f>基本情報登録!$D$6&amp;'様式Ⅱ(男子4×100mR)'!$I$560</f>
        <v/>
      </c>
      <c r="E26" s="25" t="str">
        <f>'様式Ⅱ(男子4×100mR)'!$E$563</f>
        <v>00000</v>
      </c>
      <c r="F26" s="25" t="str">
        <f>'様式Ⅱ(男子4×100mR)'!$D$569</f>
        <v/>
      </c>
      <c r="G26" s="25" t="str">
        <f>'様式Ⅱ(男子4×100mR)'!$D$571</f>
        <v/>
      </c>
      <c r="H26" s="25" t="str">
        <f>'様式Ⅱ(男子4×100mR)'!$D$573</f>
        <v/>
      </c>
      <c r="I26" s="25" t="str">
        <f>'様式Ⅱ(男子4×100mR)'!$D$575</f>
        <v/>
      </c>
      <c r="J26" s="25" t="str">
        <f>'様式Ⅱ(男子4×100mR)'!$D$577</f>
        <v/>
      </c>
      <c r="K26" s="25" t="str">
        <f>'様式Ⅱ(男子4×100mR)'!$D$579</f>
        <v/>
      </c>
    </row>
    <row r="28" spans="1:11">
      <c r="A28" s="486" t="s">
        <v>1382</v>
      </c>
      <c r="B28" s="486"/>
      <c r="C28" s="486"/>
      <c r="D28" s="486"/>
      <c r="E28" s="486"/>
      <c r="F28" s="486"/>
      <c r="G28" s="486"/>
      <c r="H28" s="486"/>
      <c r="I28" s="486"/>
      <c r="J28" s="486"/>
      <c r="K28" s="486"/>
    </row>
    <row r="29" spans="1:11">
      <c r="A29" s="25" t="s">
        <v>1336</v>
      </c>
      <c r="B29" s="25" t="s">
        <v>1183</v>
      </c>
      <c r="C29" s="25" t="s">
        <v>1327</v>
      </c>
      <c r="D29" s="25" t="s">
        <v>1328</v>
      </c>
      <c r="E29" s="25" t="s">
        <v>1329</v>
      </c>
      <c r="F29" s="25" t="s">
        <v>1330</v>
      </c>
      <c r="G29" s="25" t="s">
        <v>1331</v>
      </c>
      <c r="H29" s="25" t="s">
        <v>1332</v>
      </c>
      <c r="I29" s="25" t="s">
        <v>1333</v>
      </c>
      <c r="J29" s="25" t="s">
        <v>1334</v>
      </c>
      <c r="K29" s="25" t="s">
        <v>1335</v>
      </c>
    </row>
    <row r="30" spans="1:11">
      <c r="A30" s="25">
        <v>1</v>
      </c>
      <c r="B30" s="25" t="str">
        <f>基本情報登録!$D$10</f>
        <v/>
      </c>
      <c r="C30" s="25" t="str">
        <f>基本情報登録!$D$8&amp;'様式Ⅱ(男子4×400mR)'!$I$9</f>
        <v/>
      </c>
      <c r="D30" s="25" t="str">
        <f>基本情報登録!$D$6&amp;'様式Ⅱ(男子4×400mR)'!$I$9</f>
        <v/>
      </c>
      <c r="E30" s="25" t="str">
        <f>'様式Ⅱ(男子4×400mR)'!$E$12</f>
        <v>00000</v>
      </c>
      <c r="F30" s="25" t="str">
        <f>'様式Ⅱ(男子4×400mR)'!$D$18</f>
        <v/>
      </c>
      <c r="G30" s="25" t="str">
        <f>'様式Ⅱ(男子4×400mR)'!$D$20</f>
        <v/>
      </c>
      <c r="H30" s="25" t="str">
        <f>'様式Ⅱ(男子4×400mR)'!$D$22</f>
        <v/>
      </c>
      <c r="I30" s="25" t="str">
        <f>'様式Ⅱ(男子4×400mR)'!$D$24</f>
        <v/>
      </c>
      <c r="J30" s="25" t="str">
        <f>'様式Ⅱ(男子4×400mR)'!$D$26</f>
        <v/>
      </c>
      <c r="K30" s="25" t="str">
        <f>'様式Ⅱ(男子4×400mR)'!$D$28</f>
        <v/>
      </c>
    </row>
    <row r="31" spans="1:11">
      <c r="A31" s="25">
        <v>2</v>
      </c>
      <c r="B31" s="25" t="str">
        <f>基本情報登録!$D$10</f>
        <v/>
      </c>
      <c r="C31" s="25" t="str">
        <f>基本情報登録!$D$8&amp;'様式Ⅱ(男子4×400mR)'!$I$38</f>
        <v/>
      </c>
      <c r="D31" s="25" t="str">
        <f>基本情報登録!$D$6&amp;'様式Ⅱ(男子4×400mR)'!$I$38</f>
        <v/>
      </c>
      <c r="E31" s="63" t="str">
        <f>'様式Ⅱ(男子4×400mR)'!$E$41</f>
        <v>00000</v>
      </c>
      <c r="F31" s="25" t="str">
        <f>'様式Ⅱ(男子4×400mR)'!$D$47</f>
        <v/>
      </c>
      <c r="G31" s="25" t="str">
        <f>'様式Ⅱ(男子4×400mR)'!$D$49</f>
        <v/>
      </c>
      <c r="H31" s="25" t="str">
        <f>'様式Ⅱ(男子4×400mR)'!$D$51</f>
        <v/>
      </c>
      <c r="I31" s="25" t="str">
        <f>'様式Ⅱ(男子4×400mR)'!$D$53</f>
        <v/>
      </c>
      <c r="J31" s="25" t="str">
        <f>'様式Ⅱ(男子4×400mR)'!$D$55</f>
        <v/>
      </c>
      <c r="K31" s="25" t="str">
        <f>'様式Ⅱ(男子4×400mR)'!$D$57</f>
        <v/>
      </c>
    </row>
    <row r="32" spans="1:11">
      <c r="A32" s="25">
        <v>3</v>
      </c>
      <c r="B32" s="25" t="str">
        <f>基本情報登録!$D$10</f>
        <v/>
      </c>
      <c r="C32" s="25" t="str">
        <f>基本情報登録!$D$8&amp;'様式Ⅱ(男子4×400mR)'!$I$67</f>
        <v/>
      </c>
      <c r="D32" s="25" t="str">
        <f>基本情報登録!$D$6&amp;'様式Ⅱ(男子4×400mR)'!$I$67</f>
        <v/>
      </c>
      <c r="E32" s="25" t="str">
        <f>'様式Ⅱ(男子4×400mR)'!$E$70</f>
        <v>00000</v>
      </c>
      <c r="F32" s="25" t="str">
        <f>'様式Ⅱ(男子4×400mR)'!$D$76</f>
        <v/>
      </c>
      <c r="G32" s="25" t="str">
        <f>'様式Ⅱ(男子4×400mR)'!$D$78</f>
        <v/>
      </c>
      <c r="H32" s="25" t="str">
        <f>'様式Ⅱ(男子4×400mR)'!$D$80</f>
        <v/>
      </c>
      <c r="I32" s="25" t="str">
        <f>'様式Ⅱ(男子4×400mR)'!$D$82</f>
        <v/>
      </c>
      <c r="J32" s="25" t="str">
        <f>'様式Ⅱ(男子4×400mR)'!$D$84</f>
        <v/>
      </c>
      <c r="K32" s="25" t="str">
        <f>'様式Ⅱ(男子4×400mR)'!$D$86</f>
        <v/>
      </c>
    </row>
    <row r="33" spans="1:11">
      <c r="A33" s="25">
        <v>4</v>
      </c>
      <c r="B33" s="25" t="str">
        <f>基本情報登録!$D$10</f>
        <v/>
      </c>
      <c r="C33" s="25" t="str">
        <f>基本情報登録!$D$8&amp;'様式Ⅱ(男子4×400mR)'!$I$96</f>
        <v/>
      </c>
      <c r="D33" s="25" t="str">
        <f>基本情報登録!$D$6&amp;'様式Ⅱ(男子4×400mR)'!$I$96</f>
        <v/>
      </c>
      <c r="E33" s="25" t="str">
        <f>'様式Ⅱ(男子4×400mR)'!$E$99</f>
        <v>00000</v>
      </c>
      <c r="F33" s="25" t="str">
        <f>'様式Ⅱ(男子4×400mR)'!$D$105</f>
        <v/>
      </c>
      <c r="G33" s="25" t="str">
        <f>'様式Ⅱ(男子4×400mR)'!$D$107</f>
        <v/>
      </c>
      <c r="H33" s="25" t="str">
        <f>'様式Ⅱ(男子4×400mR)'!$D$109</f>
        <v/>
      </c>
      <c r="I33" s="25" t="str">
        <f>'様式Ⅱ(男子4×400mR)'!$D$111</f>
        <v/>
      </c>
      <c r="J33" s="25" t="str">
        <f>'様式Ⅱ(男子4×400mR)'!$D$113</f>
        <v/>
      </c>
      <c r="K33" s="25" t="str">
        <f>'様式Ⅱ(男子4×400mR)'!$D$115</f>
        <v/>
      </c>
    </row>
    <row r="34" spans="1:11">
      <c r="A34" s="25">
        <v>5</v>
      </c>
      <c r="B34" s="25" t="str">
        <f>基本情報登録!$D$10</f>
        <v/>
      </c>
      <c r="C34" s="25" t="str">
        <f>基本情報登録!$D$8&amp;'様式Ⅱ(男子4×400mR)'!$I$125</f>
        <v/>
      </c>
      <c r="D34" s="25" t="str">
        <f>基本情報登録!$D$6&amp;'様式Ⅱ(男子4×400mR)'!$I$125</f>
        <v/>
      </c>
      <c r="E34" s="25" t="str">
        <f>'様式Ⅱ(男子4×400mR)'!$E$128</f>
        <v>00000</v>
      </c>
      <c r="F34" s="25" t="str">
        <f>'様式Ⅱ(男子4×400mR)'!$D$134</f>
        <v/>
      </c>
      <c r="G34" s="25" t="str">
        <f>'様式Ⅱ(男子4×400mR)'!$D$136</f>
        <v/>
      </c>
      <c r="H34" s="25" t="str">
        <f>'様式Ⅱ(男子4×400mR)'!$D$138</f>
        <v/>
      </c>
      <c r="I34" s="25" t="str">
        <f>'様式Ⅱ(男子4×400mR)'!$D$140</f>
        <v/>
      </c>
      <c r="J34" s="25" t="str">
        <f>'様式Ⅱ(男子4×400mR)'!$D$142</f>
        <v/>
      </c>
      <c r="K34" s="25" t="str">
        <f>'様式Ⅱ(男子4×400mR)'!$D$144</f>
        <v/>
      </c>
    </row>
    <row r="35" spans="1:11">
      <c r="A35" s="25">
        <v>6</v>
      </c>
      <c r="B35" s="25" t="str">
        <f>基本情報登録!$D$10</f>
        <v/>
      </c>
      <c r="C35" s="25" t="str">
        <f>基本情報登録!$D$8&amp;'様式Ⅱ(男子4×400mR)'!$I$154</f>
        <v/>
      </c>
      <c r="D35" s="25" t="str">
        <f>基本情報登録!$D$6&amp;'様式Ⅱ(男子4×400mR)'!$I$154</f>
        <v/>
      </c>
      <c r="E35" s="25" t="str">
        <f>'様式Ⅱ(男子4×400mR)'!$E$157</f>
        <v>00000</v>
      </c>
      <c r="F35" s="25" t="str">
        <f>'様式Ⅱ(男子4×400mR)'!$D$163</f>
        <v/>
      </c>
      <c r="G35" s="25" t="str">
        <f>'様式Ⅱ(男子4×400mR)'!$D$165</f>
        <v/>
      </c>
      <c r="H35" s="25" t="str">
        <f>'様式Ⅱ(男子4×400mR)'!$D$167</f>
        <v/>
      </c>
      <c r="I35" s="25" t="str">
        <f>'様式Ⅱ(男子4×400mR)'!$D$169</f>
        <v/>
      </c>
      <c r="J35" s="25" t="str">
        <f>'様式Ⅱ(男子4×400mR)'!$D$171</f>
        <v/>
      </c>
      <c r="K35" s="25" t="str">
        <f>'様式Ⅱ(男子4×400mR)'!$D$173</f>
        <v/>
      </c>
    </row>
    <row r="36" spans="1:11">
      <c r="A36" s="25">
        <v>7</v>
      </c>
      <c r="B36" s="25" t="str">
        <f>基本情報登録!$D$10</f>
        <v/>
      </c>
      <c r="C36" s="25" t="str">
        <f>基本情報登録!$D$8&amp;'様式Ⅱ(男子4×400mR)'!$I$183</f>
        <v/>
      </c>
      <c r="D36" s="25" t="str">
        <f>基本情報登録!$D$6&amp;'様式Ⅱ(男子4×400mR)'!$I$183</f>
        <v/>
      </c>
      <c r="E36" s="25" t="str">
        <f>'様式Ⅱ(男子4×400mR)'!$E$186</f>
        <v>00000</v>
      </c>
      <c r="F36" s="25" t="str">
        <f>'様式Ⅱ(男子4×400mR)'!$D$192</f>
        <v/>
      </c>
      <c r="G36" s="25" t="str">
        <f>'様式Ⅱ(男子4×400mR)'!$D$194</f>
        <v/>
      </c>
      <c r="H36" s="25" t="str">
        <f>'様式Ⅱ(男子4×400mR)'!$D$196</f>
        <v/>
      </c>
      <c r="I36" s="25" t="str">
        <f>'様式Ⅱ(男子4×400mR)'!$D$198</f>
        <v/>
      </c>
      <c r="J36" s="25" t="str">
        <f>'様式Ⅱ(男子4×400mR)'!$D$200</f>
        <v/>
      </c>
      <c r="K36" s="25" t="str">
        <f>'様式Ⅱ(男子4×400mR)'!$D$202</f>
        <v/>
      </c>
    </row>
    <row r="37" spans="1:11">
      <c r="A37" s="25">
        <v>8</v>
      </c>
      <c r="B37" s="25" t="str">
        <f>基本情報登録!$D$10</f>
        <v/>
      </c>
      <c r="C37" s="25" t="str">
        <f>基本情報登録!$D$8&amp;'様式Ⅱ(男子4×400mR)'!$I$212</f>
        <v/>
      </c>
      <c r="D37" s="25" t="str">
        <f>基本情報登録!$D$6&amp;'様式Ⅱ(男子4×400mR)'!$I$212</f>
        <v/>
      </c>
      <c r="E37" s="25" t="str">
        <f>'様式Ⅱ(男子4×400mR)'!$E$215</f>
        <v>00000</v>
      </c>
      <c r="F37" s="25" t="str">
        <f>'様式Ⅱ(男子4×400mR)'!$D$221</f>
        <v/>
      </c>
      <c r="G37" s="25" t="str">
        <f>'様式Ⅱ(男子4×400mR)'!$D$223</f>
        <v/>
      </c>
      <c r="H37" s="25" t="str">
        <f>'様式Ⅱ(男子4×400mR)'!$D$225</f>
        <v/>
      </c>
      <c r="I37" s="25" t="str">
        <f>'様式Ⅱ(男子4×400mR)'!$D$227</f>
        <v/>
      </c>
      <c r="J37" s="25" t="str">
        <f>'様式Ⅱ(男子4×400mR)'!$D$229</f>
        <v/>
      </c>
      <c r="K37" s="25" t="str">
        <f>'様式Ⅱ(男子4×400mR)'!$D$231</f>
        <v/>
      </c>
    </row>
    <row r="38" spans="1:11">
      <c r="A38" s="25">
        <v>9</v>
      </c>
      <c r="B38" s="25" t="str">
        <f>基本情報登録!$D$10</f>
        <v/>
      </c>
      <c r="C38" s="25" t="str">
        <f>基本情報登録!$D$8&amp;'様式Ⅱ(男子4×400mR)'!$I$241</f>
        <v/>
      </c>
      <c r="D38" s="25" t="str">
        <f>基本情報登録!$D$6&amp;'様式Ⅱ(男子4×400mR)'!$I$241</f>
        <v/>
      </c>
      <c r="E38" s="25" t="str">
        <f>'様式Ⅱ(男子4×400mR)'!$E$244</f>
        <v>00000</v>
      </c>
      <c r="F38" s="25" t="str">
        <f>'様式Ⅱ(男子4×400mR)'!$D$250</f>
        <v/>
      </c>
      <c r="G38" s="25" t="str">
        <f>'様式Ⅱ(男子4×400mR)'!$D$252</f>
        <v/>
      </c>
      <c r="H38" s="25" t="str">
        <f>'様式Ⅱ(男子4×400mR)'!$D$254</f>
        <v/>
      </c>
      <c r="I38" s="25" t="str">
        <f>'様式Ⅱ(男子4×400mR)'!$D$256</f>
        <v/>
      </c>
      <c r="J38" s="25" t="str">
        <f>'様式Ⅱ(男子4×400mR)'!$D$258</f>
        <v/>
      </c>
      <c r="K38" s="25" t="str">
        <f>'様式Ⅱ(男子4×400mR)'!$D$260</f>
        <v/>
      </c>
    </row>
    <row r="39" spans="1:11">
      <c r="A39" s="25">
        <v>10</v>
      </c>
      <c r="B39" s="25" t="str">
        <f>基本情報登録!$D$10</f>
        <v/>
      </c>
      <c r="C39" s="25" t="str">
        <f>基本情報登録!$D$8&amp;'様式Ⅱ(男子4×400mR)'!$I$270</f>
        <v/>
      </c>
      <c r="D39" s="25" t="str">
        <f>基本情報登録!$D$6&amp;'様式Ⅱ(男子4×400mR)'!$I$270</f>
        <v/>
      </c>
      <c r="E39" s="25" t="str">
        <f>'様式Ⅱ(男子4×400mR)'!$E$273</f>
        <v>00000</v>
      </c>
      <c r="F39" s="25" t="str">
        <f>'様式Ⅱ(男子4×400mR)'!$D$279</f>
        <v/>
      </c>
      <c r="G39" s="25" t="str">
        <f>'様式Ⅱ(男子4×400mR)'!$D$281</f>
        <v/>
      </c>
      <c r="H39" s="25" t="str">
        <f>'様式Ⅱ(男子4×400mR)'!$D$283</f>
        <v/>
      </c>
      <c r="I39" s="25" t="str">
        <f>'様式Ⅱ(男子4×400mR)'!$D$285</f>
        <v/>
      </c>
      <c r="J39" s="25" t="str">
        <f>'様式Ⅱ(男子4×400mR)'!$D$287</f>
        <v/>
      </c>
      <c r="K39" s="25" t="str">
        <f>'様式Ⅱ(男子4×400mR)'!$D$289</f>
        <v/>
      </c>
    </row>
    <row r="40" spans="1:11">
      <c r="A40" s="25">
        <v>11</v>
      </c>
      <c r="B40" s="25" t="str">
        <f>基本情報登録!$D$10</f>
        <v/>
      </c>
      <c r="C40" s="25" t="str">
        <f>基本情報登録!$D$8&amp;'様式Ⅱ(男子4×400mR)'!$I$299</f>
        <v/>
      </c>
      <c r="D40" s="25" t="str">
        <f>基本情報登録!$D$6&amp;'様式Ⅱ(男子4×400mR)'!$I$299</f>
        <v/>
      </c>
      <c r="E40" s="25" t="str">
        <f>'様式Ⅱ(男子4×400mR)'!$E$302</f>
        <v>00000</v>
      </c>
      <c r="F40" s="25" t="str">
        <f>'様式Ⅱ(男子4×400mR)'!$D$308</f>
        <v/>
      </c>
      <c r="G40" s="25" t="str">
        <f>'様式Ⅱ(男子4×400mR)'!$D$310</f>
        <v/>
      </c>
      <c r="H40" s="25" t="str">
        <f>'様式Ⅱ(男子4×400mR)'!$D$312</f>
        <v/>
      </c>
      <c r="I40" s="25" t="str">
        <f>'様式Ⅱ(男子4×400mR)'!$D$314</f>
        <v/>
      </c>
      <c r="J40" s="25" t="str">
        <f>'様式Ⅱ(男子4×400mR)'!$D$316</f>
        <v/>
      </c>
      <c r="K40" s="25" t="str">
        <f>'様式Ⅱ(男子4×400mR)'!$D$318</f>
        <v/>
      </c>
    </row>
    <row r="41" spans="1:11">
      <c r="A41" s="25">
        <v>12</v>
      </c>
      <c r="B41" s="25" t="str">
        <f>基本情報登録!$D$10</f>
        <v/>
      </c>
      <c r="C41" s="25" t="str">
        <f>基本情報登録!$D$8&amp;'様式Ⅱ(男子4×400mR)'!$I$328</f>
        <v/>
      </c>
      <c r="D41" s="25" t="str">
        <f>基本情報登録!$D$6&amp;'様式Ⅱ(男子4×400mR)'!$I$328</f>
        <v/>
      </c>
      <c r="E41" s="25" t="str">
        <f>'様式Ⅱ(男子4×400mR)'!$E$331</f>
        <v>00000</v>
      </c>
      <c r="F41" s="25" t="str">
        <f>'様式Ⅱ(男子4×400mR)'!$D$337</f>
        <v/>
      </c>
      <c r="G41" s="25" t="str">
        <f>'様式Ⅱ(男子4×400mR)'!$D$339</f>
        <v/>
      </c>
      <c r="H41" s="25" t="str">
        <f>'様式Ⅱ(男子4×400mR)'!$D$341</f>
        <v/>
      </c>
      <c r="I41" s="25" t="str">
        <f>'様式Ⅱ(男子4×400mR)'!$D$343</f>
        <v/>
      </c>
      <c r="J41" s="25" t="str">
        <f>'様式Ⅱ(男子4×400mR)'!$D$345</f>
        <v/>
      </c>
      <c r="K41" s="25" t="str">
        <f>'様式Ⅱ(男子4×400mR)'!$D$347</f>
        <v/>
      </c>
    </row>
    <row r="42" spans="1:11">
      <c r="A42" s="25">
        <v>13</v>
      </c>
      <c r="B42" s="25" t="str">
        <f>基本情報登録!$D$10</f>
        <v/>
      </c>
      <c r="C42" s="25" t="str">
        <f>基本情報登録!$D$8&amp;'様式Ⅱ(男子4×400mR)'!$I$357</f>
        <v/>
      </c>
      <c r="D42" s="25" t="str">
        <f>基本情報登録!$D$6&amp;'様式Ⅱ(男子4×400mR)'!$I$357</f>
        <v/>
      </c>
      <c r="E42" s="25" t="str">
        <f>'様式Ⅱ(男子4×400mR)'!$E$360</f>
        <v>00000</v>
      </c>
      <c r="F42" s="25" t="str">
        <f>'様式Ⅱ(男子4×400mR)'!$D$366</f>
        <v/>
      </c>
      <c r="G42" s="25" t="str">
        <f>'様式Ⅱ(男子4×400mR)'!$D$368</f>
        <v/>
      </c>
      <c r="H42" s="25" t="str">
        <f>'様式Ⅱ(男子4×400mR)'!$D$370</f>
        <v/>
      </c>
      <c r="I42" s="25" t="str">
        <f>'様式Ⅱ(男子4×400mR)'!$D$372</f>
        <v/>
      </c>
      <c r="J42" s="25" t="str">
        <f>'様式Ⅱ(男子4×400mR)'!$D$374</f>
        <v/>
      </c>
      <c r="K42" s="25" t="str">
        <f>'様式Ⅱ(男子4×400mR)'!$D$376</f>
        <v/>
      </c>
    </row>
    <row r="43" spans="1:11">
      <c r="A43" s="25">
        <v>14</v>
      </c>
      <c r="B43" s="25" t="str">
        <f>基本情報登録!$D$10</f>
        <v/>
      </c>
      <c r="C43" s="25" t="str">
        <f>基本情報登録!$D$8&amp;'様式Ⅱ(男子4×400mR)'!$I$386</f>
        <v/>
      </c>
      <c r="D43" s="25" t="str">
        <f>基本情報登録!$D$6&amp;'様式Ⅱ(男子4×400mR)'!$I$386</f>
        <v/>
      </c>
      <c r="E43" s="25" t="str">
        <f>'様式Ⅱ(男子4×400mR)'!$E$389</f>
        <v>00000</v>
      </c>
      <c r="F43" s="25" t="str">
        <f>'様式Ⅱ(男子4×400mR)'!$D$395</f>
        <v/>
      </c>
      <c r="G43" s="25" t="str">
        <f>'様式Ⅱ(男子4×400mR)'!$D$397</f>
        <v/>
      </c>
      <c r="H43" s="25" t="str">
        <f>'様式Ⅱ(男子4×400mR)'!$D$399</f>
        <v/>
      </c>
      <c r="I43" s="25" t="str">
        <f>'様式Ⅱ(男子4×400mR)'!$D$401</f>
        <v/>
      </c>
      <c r="J43" s="25" t="str">
        <f>'様式Ⅱ(男子4×400mR)'!$D$403</f>
        <v/>
      </c>
      <c r="K43" s="25" t="str">
        <f>'様式Ⅱ(男子4×400mR)'!$D$405</f>
        <v/>
      </c>
    </row>
    <row r="44" spans="1:11">
      <c r="A44" s="25">
        <v>15</v>
      </c>
      <c r="B44" s="25" t="str">
        <f>基本情報登録!$D$10</f>
        <v/>
      </c>
      <c r="C44" s="25" t="str">
        <f>基本情報登録!$D$8&amp;'様式Ⅱ(男子4×400mR)'!$I$415</f>
        <v/>
      </c>
      <c r="D44" s="25" t="str">
        <f>基本情報登録!$D$6&amp;'様式Ⅱ(男子4×400mR)'!$I$415</f>
        <v/>
      </c>
      <c r="E44" s="25" t="str">
        <f>'様式Ⅱ(男子4×400mR)'!$E$418</f>
        <v>00000</v>
      </c>
      <c r="F44" s="25" t="str">
        <f>'様式Ⅱ(男子4×400mR)'!$D$424</f>
        <v/>
      </c>
      <c r="G44" s="25" t="str">
        <f>'様式Ⅱ(男子4×400mR)'!$D$426</f>
        <v/>
      </c>
      <c r="H44" s="25" t="str">
        <f>'様式Ⅱ(男子4×400mR)'!$D$428</f>
        <v/>
      </c>
      <c r="I44" s="25" t="str">
        <f>'様式Ⅱ(男子4×400mR)'!$D$430</f>
        <v/>
      </c>
      <c r="J44" s="25" t="str">
        <f>'様式Ⅱ(男子4×400mR)'!$D$432</f>
        <v/>
      </c>
      <c r="K44" s="25" t="str">
        <f>'様式Ⅱ(男子4×400mR)'!$D$434</f>
        <v/>
      </c>
    </row>
    <row r="45" spans="1:11">
      <c r="A45" s="25">
        <v>16</v>
      </c>
      <c r="B45" s="25" t="str">
        <f>基本情報登録!$D$10</f>
        <v/>
      </c>
      <c r="C45" s="25" t="str">
        <f>基本情報登録!$D$8&amp;'様式Ⅱ(男子4×400mR)'!$I$444</f>
        <v/>
      </c>
      <c r="D45" s="25" t="str">
        <f>基本情報登録!$D$6&amp;'様式Ⅱ(男子4×400mR)'!$I$444</f>
        <v/>
      </c>
      <c r="E45" s="25" t="str">
        <f>'様式Ⅱ(男子4×400mR)'!$E$447</f>
        <v>00000</v>
      </c>
      <c r="F45" s="25" t="str">
        <f>'様式Ⅱ(男子4×400mR)'!$D$453</f>
        <v/>
      </c>
      <c r="G45" s="25" t="str">
        <f>'様式Ⅱ(男子4×400mR)'!$D$455</f>
        <v/>
      </c>
      <c r="H45" s="25" t="str">
        <f>'様式Ⅱ(男子4×400mR)'!$D$457</f>
        <v/>
      </c>
      <c r="I45" s="25" t="str">
        <f>'様式Ⅱ(男子4×400mR)'!$D$459</f>
        <v/>
      </c>
      <c r="J45" s="25" t="str">
        <f>'様式Ⅱ(男子4×400mR)'!$D$461</f>
        <v/>
      </c>
      <c r="K45" s="25" t="str">
        <f>'様式Ⅱ(男子4×400mR)'!$D$463</f>
        <v/>
      </c>
    </row>
    <row r="46" spans="1:11">
      <c r="A46" s="25">
        <v>17</v>
      </c>
      <c r="B46" s="25" t="str">
        <f>基本情報登録!$D$10</f>
        <v/>
      </c>
      <c r="C46" s="25" t="str">
        <f>基本情報登録!$D$8&amp;'様式Ⅱ(男子4×400mR)'!$I$473</f>
        <v/>
      </c>
      <c r="D46" s="25" t="str">
        <f>基本情報登録!$D$6&amp;'様式Ⅱ(男子4×400mR)'!$I$473</f>
        <v/>
      </c>
      <c r="E46" s="25" t="str">
        <f>'様式Ⅱ(男子4×400mR)'!$E$476</f>
        <v>00000</v>
      </c>
      <c r="F46" s="25" t="str">
        <f>'様式Ⅱ(男子4×400mR)'!$D$482</f>
        <v/>
      </c>
      <c r="G46" s="25" t="str">
        <f>'様式Ⅱ(男子4×400mR)'!$D$484</f>
        <v/>
      </c>
      <c r="H46" s="25" t="str">
        <f>'様式Ⅱ(男子4×400mR)'!$D$486</f>
        <v/>
      </c>
      <c r="I46" s="25" t="str">
        <f>'様式Ⅱ(男子4×400mR)'!$D$488</f>
        <v/>
      </c>
      <c r="J46" s="25" t="str">
        <f>'様式Ⅱ(男子4×400mR)'!$D$490</f>
        <v/>
      </c>
      <c r="K46" s="25" t="str">
        <f>'様式Ⅱ(男子4×400mR)'!$D$492</f>
        <v/>
      </c>
    </row>
    <row r="47" spans="1:11">
      <c r="A47" s="25">
        <v>18</v>
      </c>
      <c r="B47" s="25" t="str">
        <f>基本情報登録!$D$10</f>
        <v/>
      </c>
      <c r="C47" s="25" t="str">
        <f>基本情報登録!$D$8&amp;'様式Ⅱ(男子4×400mR)'!$I$502</f>
        <v/>
      </c>
      <c r="D47" s="25" t="str">
        <f>基本情報登録!$D$6&amp;'様式Ⅱ(男子4×400mR)'!$I$502</f>
        <v/>
      </c>
      <c r="E47" s="25" t="str">
        <f>'様式Ⅱ(男子4×400mR)'!$E$505</f>
        <v>00000</v>
      </c>
      <c r="F47" s="25" t="str">
        <f>'様式Ⅱ(男子4×400mR)'!$D$511</f>
        <v/>
      </c>
      <c r="G47" s="25" t="str">
        <f>'様式Ⅱ(男子4×400mR)'!$D$513</f>
        <v/>
      </c>
      <c r="H47" s="25" t="str">
        <f>'様式Ⅱ(男子4×400mR)'!$D$515</f>
        <v/>
      </c>
      <c r="I47" s="25" t="str">
        <f>'様式Ⅱ(男子4×400mR)'!$D$517</f>
        <v/>
      </c>
      <c r="J47" s="25" t="str">
        <f>'様式Ⅱ(男子4×400mR)'!$D$519</f>
        <v/>
      </c>
      <c r="K47" s="25" t="str">
        <f>'様式Ⅱ(男子4×400mR)'!$D$521</f>
        <v/>
      </c>
    </row>
    <row r="48" spans="1:11">
      <c r="A48" s="25">
        <v>19</v>
      </c>
      <c r="B48" s="25" t="str">
        <f>基本情報登録!$D$10</f>
        <v/>
      </c>
      <c r="C48" s="25" t="str">
        <f>基本情報登録!$D$8&amp;'様式Ⅱ(男子4×400mR)'!$I$531</f>
        <v/>
      </c>
      <c r="D48" s="25" t="str">
        <f>基本情報登録!$D$6&amp;'様式Ⅱ(男子4×400mR)'!$I$531</f>
        <v/>
      </c>
      <c r="E48" s="25" t="str">
        <f>'様式Ⅱ(男子4×400mR)'!$E$534</f>
        <v>00000</v>
      </c>
      <c r="F48" s="25" t="str">
        <f>'様式Ⅱ(男子4×400mR)'!$D$540</f>
        <v/>
      </c>
      <c r="G48" s="25" t="str">
        <f>'様式Ⅱ(男子4×400mR)'!$D$542</f>
        <v/>
      </c>
      <c r="H48" s="25" t="str">
        <f>'様式Ⅱ(男子4×400mR)'!$D$544</f>
        <v/>
      </c>
      <c r="I48" s="25" t="str">
        <f>'様式Ⅱ(男子4×400mR)'!$D$546</f>
        <v/>
      </c>
      <c r="J48" s="25" t="str">
        <f>'様式Ⅱ(男子4×400mR)'!$D$548</f>
        <v/>
      </c>
      <c r="K48" s="25" t="str">
        <f>'様式Ⅱ(男子4×400mR)'!$D$550</f>
        <v/>
      </c>
    </row>
    <row r="49" spans="1:11">
      <c r="A49" s="25">
        <v>20</v>
      </c>
      <c r="B49" s="25" t="str">
        <f>基本情報登録!$D$10</f>
        <v/>
      </c>
      <c r="C49" s="25" t="str">
        <f>基本情報登録!$D$8&amp;'様式Ⅱ(男子4×400mR)'!$I$560</f>
        <v/>
      </c>
      <c r="D49" s="25" t="str">
        <f>基本情報登録!$D$6&amp;'様式Ⅱ(男子4×400mR)'!$I$560</f>
        <v/>
      </c>
      <c r="E49" s="25" t="str">
        <f>'様式Ⅱ(男子4×400mR)'!$E$563</f>
        <v>00000</v>
      </c>
      <c r="F49" s="25" t="str">
        <f>'様式Ⅱ(男子4×400mR)'!$D$569</f>
        <v/>
      </c>
      <c r="G49" s="25" t="str">
        <f>'様式Ⅱ(男子4×400mR)'!$D$571</f>
        <v/>
      </c>
      <c r="H49" s="25" t="str">
        <f>'様式Ⅱ(男子4×400mR)'!$D$573</f>
        <v/>
      </c>
      <c r="I49" s="25" t="str">
        <f>'様式Ⅱ(男子4×400mR)'!$D$575</f>
        <v/>
      </c>
      <c r="J49" s="25" t="str">
        <f>'様式Ⅱ(男子4×400mR)'!$D$577</f>
        <v/>
      </c>
      <c r="K49" s="25" t="str">
        <f>'様式Ⅱ(男子4×400mR)'!$D$579</f>
        <v/>
      </c>
    </row>
    <row r="51" spans="1:11">
      <c r="A51" s="487" t="s">
        <v>1383</v>
      </c>
      <c r="B51" s="487"/>
      <c r="C51" s="487"/>
      <c r="D51" s="487"/>
      <c r="E51" s="487"/>
      <c r="F51" s="487"/>
      <c r="G51" s="487"/>
      <c r="H51" s="487"/>
      <c r="I51" s="487"/>
      <c r="J51" s="487"/>
      <c r="K51" s="487"/>
    </row>
    <row r="52" spans="1:11">
      <c r="A52" s="25" t="s">
        <v>1336</v>
      </c>
      <c r="B52" s="25" t="s">
        <v>1183</v>
      </c>
      <c r="C52" s="25" t="s">
        <v>1327</v>
      </c>
      <c r="D52" s="25" t="s">
        <v>1328</v>
      </c>
      <c r="E52" s="25" t="s">
        <v>1329</v>
      </c>
      <c r="F52" s="25" t="s">
        <v>1330</v>
      </c>
      <c r="G52" s="25" t="s">
        <v>1331</v>
      </c>
      <c r="H52" s="25" t="s">
        <v>1332</v>
      </c>
      <c r="I52" s="25" t="s">
        <v>1333</v>
      </c>
      <c r="J52" s="25" t="s">
        <v>1334</v>
      </c>
      <c r="K52" s="25" t="s">
        <v>1335</v>
      </c>
    </row>
    <row r="53" spans="1:11">
      <c r="A53" s="25">
        <v>1</v>
      </c>
      <c r="B53" s="25" t="str">
        <f>基本情報登録!$D$10</f>
        <v/>
      </c>
      <c r="C53" s="25" t="str">
        <f>基本情報登録!$D$8&amp;'様式Ⅱ(女子4×100mR)'!$I$9</f>
        <v/>
      </c>
      <c r="D53" s="25" t="str">
        <f>基本情報登録!$D$6&amp;'様式Ⅱ(女子4×100mR)'!$I$9</f>
        <v/>
      </c>
      <c r="E53" s="25" t="str">
        <f>'様式Ⅱ(女子4×100mR)'!$E$12</f>
        <v>00000</v>
      </c>
      <c r="F53" s="25" t="str">
        <f>'様式Ⅱ(女子4×100mR)'!$D$18</f>
        <v/>
      </c>
      <c r="G53" s="25" t="str">
        <f>'様式Ⅱ(女子4×100mR)'!$D$20</f>
        <v/>
      </c>
      <c r="H53" s="25" t="str">
        <f>'様式Ⅱ(女子4×100mR)'!$D$22</f>
        <v/>
      </c>
      <c r="I53" s="25" t="str">
        <f>'様式Ⅱ(女子4×100mR)'!$D$24</f>
        <v/>
      </c>
      <c r="J53" s="25" t="str">
        <f>'様式Ⅱ(女子4×100mR)'!$D$26</f>
        <v/>
      </c>
      <c r="K53" s="25" t="str">
        <f>'様式Ⅱ(女子4×100mR)'!$D$28</f>
        <v/>
      </c>
    </row>
    <row r="54" spans="1:11">
      <c r="A54" s="25">
        <v>2</v>
      </c>
      <c r="B54" s="25" t="str">
        <f>基本情報登録!$D$10</f>
        <v/>
      </c>
      <c r="C54" s="25" t="str">
        <f>基本情報登録!$D$8&amp;'様式Ⅱ(女子4×100mR)'!$I$38</f>
        <v/>
      </c>
      <c r="D54" s="25" t="str">
        <f>基本情報登録!$D$6&amp;'様式Ⅱ(女子4×100mR)'!$I$38</f>
        <v/>
      </c>
      <c r="E54" s="63" t="str">
        <f>'様式Ⅱ(女子4×100mR)'!$E$41</f>
        <v>00000</v>
      </c>
      <c r="F54" s="25" t="str">
        <f>'様式Ⅱ(女子4×100mR)'!$D$47</f>
        <v/>
      </c>
      <c r="G54" s="25" t="str">
        <f>'様式Ⅱ(女子4×100mR)'!$D$49</f>
        <v/>
      </c>
      <c r="H54" s="25" t="str">
        <f>'様式Ⅱ(女子4×100mR)'!$D$51</f>
        <v/>
      </c>
      <c r="I54" s="25" t="str">
        <f>'様式Ⅱ(女子4×100mR)'!$D$53</f>
        <v/>
      </c>
      <c r="J54" s="25" t="str">
        <f>'様式Ⅱ(女子4×100mR)'!$D$55</f>
        <v/>
      </c>
      <c r="K54" s="25" t="str">
        <f>'様式Ⅱ(女子4×100mR)'!$D$57</f>
        <v/>
      </c>
    </row>
    <row r="55" spans="1:11">
      <c r="A55" s="25">
        <v>3</v>
      </c>
      <c r="B55" s="25" t="str">
        <f>基本情報登録!$D$10</f>
        <v/>
      </c>
      <c r="C55" s="25" t="str">
        <f>基本情報登録!$D$8&amp;'様式Ⅱ(女子4×100mR)'!$I$67</f>
        <v/>
      </c>
      <c r="D55" s="25" t="str">
        <f>基本情報登録!$D$6&amp;'様式Ⅱ(女子4×100mR)'!$I$67</f>
        <v/>
      </c>
      <c r="E55" s="25" t="str">
        <f>'様式Ⅱ(女子4×100mR)'!$E$70</f>
        <v>00000</v>
      </c>
      <c r="F55" s="25" t="str">
        <f>'様式Ⅱ(女子4×100mR)'!$D$76</f>
        <v/>
      </c>
      <c r="G55" s="25" t="str">
        <f>'様式Ⅱ(女子4×100mR)'!$D$78</f>
        <v/>
      </c>
      <c r="H55" s="25" t="str">
        <f>'様式Ⅱ(女子4×100mR)'!$D$80</f>
        <v/>
      </c>
      <c r="I55" s="25" t="str">
        <f>'様式Ⅱ(女子4×100mR)'!$D$82</f>
        <v/>
      </c>
      <c r="J55" s="25" t="str">
        <f>'様式Ⅱ(女子4×100mR)'!$D$84</f>
        <v/>
      </c>
      <c r="K55" s="25" t="str">
        <f>'様式Ⅱ(女子4×100mR)'!$D$86</f>
        <v/>
      </c>
    </row>
    <row r="56" spans="1:11">
      <c r="A56" s="25">
        <v>4</v>
      </c>
      <c r="B56" s="25" t="str">
        <f>基本情報登録!$D$10</f>
        <v/>
      </c>
      <c r="C56" s="25" t="str">
        <f>基本情報登録!$D$8&amp;'様式Ⅱ(女子4×100mR)'!$I$96</f>
        <v/>
      </c>
      <c r="D56" s="25" t="str">
        <f>基本情報登録!$D$6&amp;'様式Ⅱ(女子4×100mR)'!$I$96</f>
        <v/>
      </c>
      <c r="E56" s="25" t="str">
        <f>'様式Ⅱ(女子4×100mR)'!$E$99</f>
        <v>00000</v>
      </c>
      <c r="F56" s="25" t="str">
        <f>'様式Ⅱ(女子4×100mR)'!$D$105</f>
        <v/>
      </c>
      <c r="G56" s="25" t="str">
        <f>'様式Ⅱ(女子4×100mR)'!$D$107</f>
        <v/>
      </c>
      <c r="H56" s="25" t="str">
        <f>'様式Ⅱ(女子4×100mR)'!$D$109</f>
        <v/>
      </c>
      <c r="I56" s="25" t="str">
        <f>'様式Ⅱ(女子4×100mR)'!$D$111</f>
        <v/>
      </c>
      <c r="J56" s="25" t="str">
        <f>'様式Ⅱ(女子4×100mR)'!$D$113</f>
        <v/>
      </c>
      <c r="K56" s="25" t="str">
        <f>'様式Ⅱ(女子4×100mR)'!$D$115</f>
        <v/>
      </c>
    </row>
    <row r="57" spans="1:11">
      <c r="A57" s="25">
        <v>5</v>
      </c>
      <c r="B57" s="25" t="str">
        <f>基本情報登録!$D$10</f>
        <v/>
      </c>
      <c r="C57" s="25" t="str">
        <f>基本情報登録!$D$8&amp;'様式Ⅱ(女子4×100mR)'!$I$125</f>
        <v/>
      </c>
      <c r="D57" s="25" t="str">
        <f>基本情報登録!$D$6&amp;'様式Ⅱ(女子4×100mR)'!$I$125</f>
        <v/>
      </c>
      <c r="E57" s="25" t="str">
        <f>'様式Ⅱ(女子4×100mR)'!$E$128</f>
        <v>00000</v>
      </c>
      <c r="F57" s="25" t="str">
        <f>'様式Ⅱ(女子4×100mR)'!$D$134</f>
        <v/>
      </c>
      <c r="G57" s="25" t="str">
        <f>'様式Ⅱ(女子4×100mR)'!$D$136</f>
        <v/>
      </c>
      <c r="H57" s="25" t="str">
        <f>'様式Ⅱ(女子4×100mR)'!$D$138</f>
        <v/>
      </c>
      <c r="I57" s="25" t="str">
        <f>'様式Ⅱ(女子4×100mR)'!$D$140</f>
        <v/>
      </c>
      <c r="J57" s="25" t="str">
        <f>'様式Ⅱ(女子4×100mR)'!$D$142</f>
        <v/>
      </c>
      <c r="K57" s="25" t="str">
        <f>'様式Ⅱ(女子4×100mR)'!$D$144</f>
        <v/>
      </c>
    </row>
    <row r="58" spans="1:11">
      <c r="A58" s="25">
        <v>6</v>
      </c>
      <c r="B58" s="25" t="str">
        <f>基本情報登録!$D$10</f>
        <v/>
      </c>
      <c r="C58" s="25" t="str">
        <f>基本情報登録!$D$8&amp;'様式Ⅱ(女子4×100mR)'!$I$154</f>
        <v/>
      </c>
      <c r="D58" s="25" t="str">
        <f>基本情報登録!$D$6&amp;'様式Ⅱ(女子4×100mR)'!$I$154</f>
        <v/>
      </c>
      <c r="E58" s="25" t="str">
        <f>'様式Ⅱ(女子4×100mR)'!$E$157</f>
        <v>00000</v>
      </c>
      <c r="F58" s="25" t="str">
        <f>'様式Ⅱ(女子4×100mR)'!$D$163</f>
        <v/>
      </c>
      <c r="G58" s="25" t="str">
        <f>'様式Ⅱ(女子4×100mR)'!$D$165</f>
        <v/>
      </c>
      <c r="H58" s="25" t="str">
        <f>'様式Ⅱ(女子4×100mR)'!$D$167</f>
        <v/>
      </c>
      <c r="I58" s="25" t="str">
        <f>'様式Ⅱ(女子4×100mR)'!$D$169</f>
        <v/>
      </c>
      <c r="J58" s="25" t="str">
        <f>'様式Ⅱ(女子4×100mR)'!$D$171</f>
        <v/>
      </c>
      <c r="K58" s="25" t="str">
        <f>'様式Ⅱ(女子4×100mR)'!$D$173</f>
        <v/>
      </c>
    </row>
    <row r="59" spans="1:11">
      <c r="A59" s="25">
        <v>7</v>
      </c>
      <c r="B59" s="25" t="str">
        <f>基本情報登録!$D$10</f>
        <v/>
      </c>
      <c r="C59" s="25" t="str">
        <f>基本情報登録!$D$8&amp;'様式Ⅱ(女子4×100mR)'!$I$183</f>
        <v/>
      </c>
      <c r="D59" s="25" t="str">
        <f>基本情報登録!$D$6&amp;'様式Ⅱ(女子4×100mR)'!$I$183</f>
        <v/>
      </c>
      <c r="E59" s="25" t="str">
        <f>'様式Ⅱ(女子4×100mR)'!$E$186</f>
        <v>00000</v>
      </c>
      <c r="F59" s="25" t="str">
        <f>'様式Ⅱ(女子4×100mR)'!$D$192</f>
        <v/>
      </c>
      <c r="G59" s="25" t="str">
        <f>'様式Ⅱ(女子4×100mR)'!$D$194</f>
        <v/>
      </c>
      <c r="H59" s="25" t="str">
        <f>'様式Ⅱ(女子4×100mR)'!$D$196</f>
        <v/>
      </c>
      <c r="I59" s="25" t="str">
        <f>'様式Ⅱ(女子4×100mR)'!$D$198</f>
        <v/>
      </c>
      <c r="J59" s="25" t="str">
        <f>'様式Ⅱ(女子4×100mR)'!$D$200</f>
        <v/>
      </c>
      <c r="K59" s="25" t="str">
        <f>'様式Ⅱ(女子4×100mR)'!$D$202</f>
        <v/>
      </c>
    </row>
    <row r="60" spans="1:11">
      <c r="A60" s="25">
        <v>8</v>
      </c>
      <c r="B60" s="25" t="str">
        <f>基本情報登録!$D$10</f>
        <v/>
      </c>
      <c r="C60" s="25" t="str">
        <f>基本情報登録!$D$8&amp;'様式Ⅱ(女子4×100mR)'!$I$212</f>
        <v/>
      </c>
      <c r="D60" s="25" t="str">
        <f>基本情報登録!$D$6&amp;'様式Ⅱ(女子4×100mR)'!$I$212</f>
        <v/>
      </c>
      <c r="E60" s="25" t="str">
        <f>'様式Ⅱ(女子4×100mR)'!$E$215</f>
        <v>00000</v>
      </c>
      <c r="F60" s="25" t="str">
        <f>'様式Ⅱ(女子4×100mR)'!$D$221</f>
        <v/>
      </c>
      <c r="G60" s="25" t="str">
        <f>'様式Ⅱ(女子4×100mR)'!$D$223</f>
        <v/>
      </c>
      <c r="H60" s="25" t="str">
        <f>'様式Ⅱ(女子4×100mR)'!$D$225</f>
        <v/>
      </c>
      <c r="I60" s="25" t="str">
        <f>'様式Ⅱ(女子4×100mR)'!$D$227</f>
        <v/>
      </c>
      <c r="J60" s="25" t="str">
        <f>'様式Ⅱ(女子4×100mR)'!$D$229</f>
        <v/>
      </c>
      <c r="K60" s="25" t="str">
        <f>'様式Ⅱ(女子4×100mR)'!$D$231</f>
        <v/>
      </c>
    </row>
    <row r="61" spans="1:11">
      <c r="A61" s="25">
        <v>9</v>
      </c>
      <c r="B61" s="25" t="str">
        <f>基本情報登録!$D$10</f>
        <v/>
      </c>
      <c r="C61" s="25" t="str">
        <f>基本情報登録!$D$8&amp;'様式Ⅱ(女子4×100mR)'!$I$241</f>
        <v/>
      </c>
      <c r="D61" s="25" t="str">
        <f>基本情報登録!$D$6&amp;'様式Ⅱ(女子4×100mR)'!$I$241</f>
        <v/>
      </c>
      <c r="E61" s="25" t="str">
        <f>'様式Ⅱ(女子4×100mR)'!$E$244</f>
        <v>00000</v>
      </c>
      <c r="F61" s="25" t="str">
        <f>'様式Ⅱ(女子4×100mR)'!$D$250</f>
        <v/>
      </c>
      <c r="G61" s="25" t="str">
        <f>'様式Ⅱ(女子4×100mR)'!$D$252</f>
        <v/>
      </c>
      <c r="H61" s="25" t="str">
        <f>'様式Ⅱ(女子4×100mR)'!$D$254</f>
        <v/>
      </c>
      <c r="I61" s="25" t="str">
        <f>'様式Ⅱ(女子4×100mR)'!$D$256</f>
        <v/>
      </c>
      <c r="J61" s="25" t="str">
        <f>'様式Ⅱ(女子4×100mR)'!$D$258</f>
        <v/>
      </c>
      <c r="K61" s="25" t="str">
        <f>'様式Ⅱ(女子4×100mR)'!$D$260</f>
        <v/>
      </c>
    </row>
    <row r="62" spans="1:11">
      <c r="A62" s="25">
        <v>10</v>
      </c>
      <c r="B62" s="25" t="str">
        <f>基本情報登録!$D$10</f>
        <v/>
      </c>
      <c r="C62" s="25" t="str">
        <f>基本情報登録!$D$8&amp;'様式Ⅱ(女子4×100mR)'!$I$270</f>
        <v/>
      </c>
      <c r="D62" s="25" t="str">
        <f>基本情報登録!$D$6&amp;'様式Ⅱ(女子4×100mR)'!$I$270</f>
        <v/>
      </c>
      <c r="E62" s="25" t="str">
        <f>'様式Ⅱ(女子4×100mR)'!$E$273</f>
        <v>00000</v>
      </c>
      <c r="F62" s="25" t="str">
        <f>'様式Ⅱ(女子4×100mR)'!$D$279</f>
        <v/>
      </c>
      <c r="G62" s="25" t="str">
        <f>'様式Ⅱ(女子4×100mR)'!$D$281</f>
        <v/>
      </c>
      <c r="H62" s="25" t="str">
        <f>'様式Ⅱ(女子4×100mR)'!$D$283</f>
        <v/>
      </c>
      <c r="I62" s="25" t="str">
        <f>'様式Ⅱ(女子4×100mR)'!$D$285</f>
        <v/>
      </c>
      <c r="J62" s="25" t="str">
        <f>'様式Ⅱ(女子4×100mR)'!$D$287</f>
        <v/>
      </c>
      <c r="K62" s="25" t="str">
        <f>'様式Ⅱ(女子4×100mR)'!$D$289</f>
        <v/>
      </c>
    </row>
    <row r="63" spans="1:11">
      <c r="A63" s="25">
        <v>11</v>
      </c>
      <c r="B63" s="25" t="str">
        <f>基本情報登録!$D$10</f>
        <v/>
      </c>
      <c r="C63" s="25" t="str">
        <f>基本情報登録!$D$8&amp;'様式Ⅱ(女子4×100mR)'!$I$299</f>
        <v/>
      </c>
      <c r="D63" s="25" t="str">
        <f>基本情報登録!$D$6&amp;'様式Ⅱ(女子4×100mR)'!$I$299</f>
        <v/>
      </c>
      <c r="E63" s="25" t="str">
        <f>'様式Ⅱ(女子4×100mR)'!$E$302</f>
        <v>00000</v>
      </c>
      <c r="F63" s="25" t="str">
        <f>'様式Ⅱ(女子4×100mR)'!$D$308</f>
        <v/>
      </c>
      <c r="G63" s="25" t="str">
        <f>'様式Ⅱ(女子4×100mR)'!$D$310</f>
        <v/>
      </c>
      <c r="H63" s="25" t="str">
        <f>'様式Ⅱ(女子4×100mR)'!$D$312</f>
        <v/>
      </c>
      <c r="I63" s="25" t="str">
        <f>'様式Ⅱ(女子4×100mR)'!$D$314</f>
        <v/>
      </c>
      <c r="J63" s="25" t="str">
        <f>'様式Ⅱ(女子4×100mR)'!$D$316</f>
        <v/>
      </c>
      <c r="K63" s="25" t="str">
        <f>'様式Ⅱ(女子4×100mR)'!$D$318</f>
        <v/>
      </c>
    </row>
    <row r="64" spans="1:11">
      <c r="A64" s="25">
        <v>12</v>
      </c>
      <c r="B64" s="25" t="str">
        <f>基本情報登録!$D$10</f>
        <v/>
      </c>
      <c r="C64" s="25" t="str">
        <f>基本情報登録!$D$8&amp;'様式Ⅱ(女子4×100mR)'!$I$328</f>
        <v/>
      </c>
      <c r="D64" s="25" t="str">
        <f>基本情報登録!$D$6&amp;'様式Ⅱ(女子4×100mR)'!$I$328</f>
        <v/>
      </c>
      <c r="E64" s="25" t="str">
        <f>'様式Ⅱ(女子4×100mR)'!$E$331</f>
        <v>00000</v>
      </c>
      <c r="F64" s="25" t="str">
        <f>'様式Ⅱ(女子4×100mR)'!$D$337</f>
        <v/>
      </c>
      <c r="G64" s="25" t="str">
        <f>'様式Ⅱ(女子4×100mR)'!$D$339</f>
        <v/>
      </c>
      <c r="H64" s="25" t="str">
        <f>'様式Ⅱ(女子4×100mR)'!$D$341</f>
        <v/>
      </c>
      <c r="I64" s="25" t="str">
        <f>'様式Ⅱ(女子4×100mR)'!$D$343</f>
        <v/>
      </c>
      <c r="J64" s="25" t="str">
        <f>'様式Ⅱ(女子4×100mR)'!$D$345</f>
        <v/>
      </c>
      <c r="K64" s="25" t="str">
        <f>'様式Ⅱ(女子4×100mR)'!$D$347</f>
        <v/>
      </c>
    </row>
    <row r="65" spans="1:11">
      <c r="A65" s="25">
        <v>13</v>
      </c>
      <c r="B65" s="25" t="str">
        <f>基本情報登録!$D$10</f>
        <v/>
      </c>
      <c r="C65" s="25" t="str">
        <f>基本情報登録!$D$8&amp;'様式Ⅱ(女子4×100mR)'!$I$357</f>
        <v/>
      </c>
      <c r="D65" s="25" t="str">
        <f>基本情報登録!$D$6&amp;'様式Ⅱ(女子4×100mR)'!$I$357</f>
        <v/>
      </c>
      <c r="E65" s="25" t="str">
        <f>'様式Ⅱ(女子4×100mR)'!$E$360</f>
        <v>00000</v>
      </c>
      <c r="F65" s="25" t="str">
        <f>'様式Ⅱ(女子4×100mR)'!$D$366</f>
        <v/>
      </c>
      <c r="G65" s="25" t="str">
        <f>'様式Ⅱ(女子4×100mR)'!$D$368</f>
        <v/>
      </c>
      <c r="H65" s="25" t="str">
        <f>'様式Ⅱ(女子4×100mR)'!$D$370</f>
        <v/>
      </c>
      <c r="I65" s="25" t="str">
        <f>'様式Ⅱ(女子4×100mR)'!$D$372</f>
        <v/>
      </c>
      <c r="J65" s="25" t="str">
        <f>'様式Ⅱ(女子4×100mR)'!$D$374</f>
        <v/>
      </c>
      <c r="K65" s="25" t="str">
        <f>'様式Ⅱ(女子4×100mR)'!$D$376</f>
        <v/>
      </c>
    </row>
    <row r="66" spans="1:11">
      <c r="A66" s="25">
        <v>14</v>
      </c>
      <c r="B66" s="25" t="str">
        <f>基本情報登録!$D$10</f>
        <v/>
      </c>
      <c r="C66" s="25" t="str">
        <f>基本情報登録!$D$8&amp;'様式Ⅱ(女子4×100mR)'!$I$386</f>
        <v/>
      </c>
      <c r="D66" s="25" t="str">
        <f>基本情報登録!$D$6&amp;'様式Ⅱ(女子4×100mR)'!$I$386</f>
        <v/>
      </c>
      <c r="E66" s="25" t="str">
        <f>'様式Ⅱ(女子4×100mR)'!$E$389</f>
        <v>00000</v>
      </c>
      <c r="F66" s="25" t="str">
        <f>'様式Ⅱ(女子4×100mR)'!$D$395</f>
        <v/>
      </c>
      <c r="G66" s="25" t="str">
        <f>'様式Ⅱ(女子4×100mR)'!$D$397</f>
        <v/>
      </c>
      <c r="H66" s="25" t="str">
        <f>'様式Ⅱ(女子4×100mR)'!$D$399</f>
        <v/>
      </c>
      <c r="I66" s="25" t="str">
        <f>'様式Ⅱ(女子4×100mR)'!$D$401</f>
        <v/>
      </c>
      <c r="J66" s="25" t="str">
        <f>'様式Ⅱ(女子4×100mR)'!$D$403</f>
        <v/>
      </c>
      <c r="K66" s="25" t="str">
        <f>'様式Ⅱ(女子4×100mR)'!$D$405</f>
        <v/>
      </c>
    </row>
    <row r="67" spans="1:11">
      <c r="A67" s="25">
        <v>15</v>
      </c>
      <c r="B67" s="25" t="str">
        <f>基本情報登録!$D$10</f>
        <v/>
      </c>
      <c r="C67" s="25" t="str">
        <f>基本情報登録!$D$8&amp;'様式Ⅱ(女子4×100mR)'!$I$415</f>
        <v/>
      </c>
      <c r="D67" s="25" t="str">
        <f>基本情報登録!$D$6&amp;'様式Ⅱ(女子4×100mR)'!$I$415</f>
        <v/>
      </c>
      <c r="E67" s="25" t="str">
        <f>'様式Ⅱ(女子4×100mR)'!$E$418</f>
        <v>00000</v>
      </c>
      <c r="F67" s="25" t="str">
        <f>'様式Ⅱ(女子4×100mR)'!$D$424</f>
        <v/>
      </c>
      <c r="G67" s="25" t="str">
        <f>'様式Ⅱ(女子4×100mR)'!$D$426</f>
        <v/>
      </c>
      <c r="H67" s="25" t="str">
        <f>'様式Ⅱ(女子4×100mR)'!$D$428</f>
        <v/>
      </c>
      <c r="I67" s="25" t="str">
        <f>'様式Ⅱ(女子4×100mR)'!$D$430</f>
        <v/>
      </c>
      <c r="J67" s="25" t="str">
        <f>'様式Ⅱ(女子4×100mR)'!$D$432</f>
        <v/>
      </c>
      <c r="K67" s="25" t="str">
        <f>'様式Ⅱ(女子4×100mR)'!$D$434</f>
        <v/>
      </c>
    </row>
    <row r="68" spans="1:11">
      <c r="A68" s="25">
        <v>16</v>
      </c>
      <c r="B68" s="25" t="str">
        <f>基本情報登録!$D$10</f>
        <v/>
      </c>
      <c r="C68" s="25" t="str">
        <f>基本情報登録!$D$8&amp;'様式Ⅱ(女子4×100mR)'!$I$444</f>
        <v/>
      </c>
      <c r="D68" s="25" t="str">
        <f>基本情報登録!$D$6&amp;'様式Ⅱ(女子4×100mR)'!$I$444</f>
        <v/>
      </c>
      <c r="E68" s="25" t="str">
        <f>'様式Ⅱ(女子4×100mR)'!$E$447</f>
        <v>00000</v>
      </c>
      <c r="F68" s="25" t="str">
        <f>'様式Ⅱ(女子4×100mR)'!$D$453</f>
        <v/>
      </c>
      <c r="G68" s="25" t="str">
        <f>'様式Ⅱ(女子4×100mR)'!$D$455</f>
        <v/>
      </c>
      <c r="H68" s="25" t="str">
        <f>'様式Ⅱ(女子4×100mR)'!$D$457</f>
        <v/>
      </c>
      <c r="I68" s="25" t="str">
        <f>'様式Ⅱ(女子4×100mR)'!$D$459</f>
        <v/>
      </c>
      <c r="J68" s="25" t="str">
        <f>'様式Ⅱ(女子4×100mR)'!$D$461</f>
        <v/>
      </c>
      <c r="K68" s="25" t="str">
        <f>'様式Ⅱ(女子4×100mR)'!$D$463</f>
        <v/>
      </c>
    </row>
    <row r="69" spans="1:11">
      <c r="A69" s="25">
        <v>17</v>
      </c>
      <c r="B69" s="25" t="str">
        <f>基本情報登録!$D$10</f>
        <v/>
      </c>
      <c r="C69" s="25" t="str">
        <f>基本情報登録!$D$8&amp;'様式Ⅱ(女子4×100mR)'!$I$473</f>
        <v/>
      </c>
      <c r="D69" s="25" t="str">
        <f>基本情報登録!$D$6&amp;'様式Ⅱ(女子4×100mR)'!$I$473</f>
        <v/>
      </c>
      <c r="E69" s="25" t="str">
        <f>'様式Ⅱ(女子4×100mR)'!$E$476</f>
        <v>00000</v>
      </c>
      <c r="F69" s="25" t="str">
        <f>'様式Ⅱ(女子4×100mR)'!$D$482</f>
        <v/>
      </c>
      <c r="G69" s="25" t="str">
        <f>'様式Ⅱ(女子4×100mR)'!$D$484</f>
        <v/>
      </c>
      <c r="H69" s="25" t="str">
        <f>'様式Ⅱ(女子4×100mR)'!$D$486</f>
        <v/>
      </c>
      <c r="I69" s="25" t="str">
        <f>'様式Ⅱ(女子4×100mR)'!$D$488</f>
        <v/>
      </c>
      <c r="J69" s="25" t="str">
        <f>'様式Ⅱ(女子4×100mR)'!$D$490</f>
        <v/>
      </c>
      <c r="K69" s="25" t="str">
        <f>'様式Ⅱ(女子4×100mR)'!$D$492</f>
        <v/>
      </c>
    </row>
    <row r="70" spans="1:11">
      <c r="A70" s="25">
        <v>18</v>
      </c>
      <c r="B70" s="25" t="str">
        <f>基本情報登録!$D$10</f>
        <v/>
      </c>
      <c r="C70" s="25" t="str">
        <f>基本情報登録!$D$8&amp;'様式Ⅱ(女子4×100mR)'!$I$502</f>
        <v/>
      </c>
      <c r="D70" s="25" t="str">
        <f>基本情報登録!$D$6&amp;'様式Ⅱ(女子4×100mR)'!$I$502</f>
        <v/>
      </c>
      <c r="E70" s="25" t="str">
        <f>'様式Ⅱ(女子4×100mR)'!$E$505</f>
        <v>00000</v>
      </c>
      <c r="F70" s="25" t="str">
        <f>'様式Ⅱ(女子4×100mR)'!$D$511</f>
        <v/>
      </c>
      <c r="G70" s="25" t="str">
        <f>'様式Ⅱ(女子4×100mR)'!$D$513</f>
        <v/>
      </c>
      <c r="H70" s="25" t="str">
        <f>'様式Ⅱ(女子4×100mR)'!$D$515</f>
        <v/>
      </c>
      <c r="I70" s="25" t="str">
        <f>'様式Ⅱ(女子4×100mR)'!$D$517</f>
        <v/>
      </c>
      <c r="J70" s="25" t="str">
        <f>'様式Ⅱ(女子4×100mR)'!$D$519</f>
        <v/>
      </c>
      <c r="K70" s="25" t="str">
        <f>'様式Ⅱ(女子4×100mR)'!$D$521</f>
        <v/>
      </c>
    </row>
    <row r="71" spans="1:11">
      <c r="A71" s="25">
        <v>19</v>
      </c>
      <c r="B71" s="25" t="str">
        <f>基本情報登録!$D$10</f>
        <v/>
      </c>
      <c r="C71" s="25" t="str">
        <f>基本情報登録!$D$8&amp;'様式Ⅱ(女子4×100mR)'!$I$531</f>
        <v/>
      </c>
      <c r="D71" s="25" t="str">
        <f>基本情報登録!$D$6&amp;'様式Ⅱ(女子4×100mR)'!$I$531</f>
        <v/>
      </c>
      <c r="E71" s="25" t="str">
        <f>'様式Ⅱ(女子4×100mR)'!$E$534</f>
        <v>00000</v>
      </c>
      <c r="F71" s="25" t="str">
        <f>'様式Ⅱ(女子4×100mR)'!$D$540</f>
        <v/>
      </c>
      <c r="G71" s="25" t="str">
        <f>'様式Ⅱ(女子4×100mR)'!$D$542</f>
        <v/>
      </c>
      <c r="H71" s="25" t="str">
        <f>'様式Ⅱ(女子4×100mR)'!$D$544</f>
        <v/>
      </c>
      <c r="I71" s="25" t="str">
        <f>'様式Ⅱ(女子4×100mR)'!$D$546</f>
        <v/>
      </c>
      <c r="J71" s="25" t="str">
        <f>'様式Ⅱ(女子4×100mR)'!$D$548</f>
        <v/>
      </c>
      <c r="K71" s="25" t="str">
        <f>'様式Ⅱ(女子4×100mR)'!$D$550</f>
        <v/>
      </c>
    </row>
    <row r="72" spans="1:11">
      <c r="A72" s="25">
        <v>20</v>
      </c>
      <c r="B72" s="25" t="str">
        <f>基本情報登録!$D$10</f>
        <v/>
      </c>
      <c r="C72" s="25" t="str">
        <f>基本情報登録!$D$8&amp;'様式Ⅱ(女子4×100mR)'!$I$560</f>
        <v/>
      </c>
      <c r="D72" s="25" t="str">
        <f>基本情報登録!$D$6&amp;'様式Ⅱ(女子4×100mR)'!$I$560</f>
        <v/>
      </c>
      <c r="E72" s="25" t="str">
        <f>'様式Ⅱ(女子4×100mR)'!$E$563</f>
        <v>00000</v>
      </c>
      <c r="F72" s="25" t="str">
        <f>'様式Ⅱ(女子4×100mR)'!$D$569</f>
        <v/>
      </c>
      <c r="G72" s="25" t="str">
        <f>'様式Ⅱ(女子4×100mR)'!$D$571</f>
        <v/>
      </c>
      <c r="H72" s="25" t="str">
        <f>'様式Ⅱ(女子4×100mR)'!$D$573</f>
        <v/>
      </c>
      <c r="I72" s="25" t="str">
        <f>'様式Ⅱ(女子4×100mR)'!$D$575</f>
        <v/>
      </c>
      <c r="J72" s="25" t="str">
        <f>'様式Ⅱ(女子4×100mR)'!$D$577</f>
        <v/>
      </c>
      <c r="K72" s="25" t="str">
        <f>'様式Ⅱ(女子4×100mR)'!$D$579</f>
        <v/>
      </c>
    </row>
    <row r="74" spans="1:11">
      <c r="A74" s="487" t="s">
        <v>1385</v>
      </c>
      <c r="B74" s="487"/>
      <c r="C74" s="487"/>
      <c r="D74" s="487"/>
      <c r="E74" s="487"/>
      <c r="F74" s="487"/>
      <c r="G74" s="487"/>
      <c r="H74" s="487"/>
      <c r="I74" s="487"/>
      <c r="J74" s="487"/>
      <c r="K74" s="487"/>
    </row>
    <row r="75" spans="1:11">
      <c r="A75" s="25" t="s">
        <v>1336</v>
      </c>
      <c r="B75" s="25" t="s">
        <v>1183</v>
      </c>
      <c r="C75" s="25" t="s">
        <v>1327</v>
      </c>
      <c r="D75" s="25" t="s">
        <v>1328</v>
      </c>
      <c r="E75" s="25" t="s">
        <v>1329</v>
      </c>
      <c r="F75" s="25" t="s">
        <v>1330</v>
      </c>
      <c r="G75" s="25" t="s">
        <v>1331</v>
      </c>
      <c r="H75" s="25" t="s">
        <v>1332</v>
      </c>
      <c r="I75" s="25" t="s">
        <v>1333</v>
      </c>
      <c r="J75" s="25" t="s">
        <v>1334</v>
      </c>
      <c r="K75" s="25" t="s">
        <v>1335</v>
      </c>
    </row>
    <row r="76" spans="1:11">
      <c r="A76" s="25">
        <v>1</v>
      </c>
      <c r="B76" s="25" t="str">
        <f>基本情報登録!$D$10</f>
        <v/>
      </c>
      <c r="C76" s="25" t="str">
        <f>基本情報登録!$D$8&amp;'様式Ⅱ(女子4×400mR)'!$I$9</f>
        <v/>
      </c>
      <c r="D76" s="25" t="str">
        <f>基本情報登録!$D$6&amp;'様式Ⅱ(女子4×400mR)'!$I$9</f>
        <v/>
      </c>
      <c r="E76" s="25" t="str">
        <f>'様式Ⅱ(女子4×400mR)'!$E$12</f>
        <v>00000</v>
      </c>
      <c r="F76" s="25" t="str">
        <f>'様式Ⅱ(女子4×400mR)'!$D$18</f>
        <v/>
      </c>
      <c r="G76" s="25" t="str">
        <f>'様式Ⅱ(女子4×400mR)'!$D$20</f>
        <v/>
      </c>
      <c r="H76" s="25" t="str">
        <f>'様式Ⅱ(女子4×400mR)'!$D$22</f>
        <v/>
      </c>
      <c r="I76" s="25" t="str">
        <f>'様式Ⅱ(女子4×400mR)'!$D$24</f>
        <v/>
      </c>
      <c r="J76" s="25" t="str">
        <f>'様式Ⅱ(女子4×400mR)'!$D$26</f>
        <v/>
      </c>
      <c r="K76" s="25" t="str">
        <f>'様式Ⅱ(女子4×400mR)'!$D$28</f>
        <v/>
      </c>
    </row>
    <row r="77" spans="1:11">
      <c r="A77" s="25">
        <v>2</v>
      </c>
      <c r="B77" s="25" t="str">
        <f>基本情報登録!$D$10</f>
        <v/>
      </c>
      <c r="C77" s="25" t="str">
        <f>基本情報登録!$D$8&amp;'様式Ⅱ(女子4×400mR)'!$I$38</f>
        <v/>
      </c>
      <c r="D77" s="25" t="str">
        <f>基本情報登録!$D$6&amp;'様式Ⅱ(女子4×400mR)'!$I$38</f>
        <v/>
      </c>
      <c r="E77" s="63" t="str">
        <f>'様式Ⅱ(女子4×400mR)'!$E$41</f>
        <v>00000</v>
      </c>
      <c r="F77" s="25" t="str">
        <f>'様式Ⅱ(女子4×400mR)'!$D$47</f>
        <v/>
      </c>
      <c r="G77" s="25" t="str">
        <f>'様式Ⅱ(女子4×400mR)'!$D$49</f>
        <v/>
      </c>
      <c r="H77" s="25" t="str">
        <f>'様式Ⅱ(女子4×400mR)'!$D$51</f>
        <v/>
      </c>
      <c r="I77" s="25" t="str">
        <f>'様式Ⅱ(女子4×400mR)'!$D$53</f>
        <v/>
      </c>
      <c r="J77" s="25" t="str">
        <f>'様式Ⅱ(女子4×400mR)'!$D$55</f>
        <v/>
      </c>
      <c r="K77" s="25" t="str">
        <f>'様式Ⅱ(女子4×400mR)'!$D$57</f>
        <v/>
      </c>
    </row>
    <row r="78" spans="1:11">
      <c r="A78" s="25">
        <v>3</v>
      </c>
      <c r="B78" s="25" t="str">
        <f>基本情報登録!$D$10</f>
        <v/>
      </c>
      <c r="C78" s="25" t="str">
        <f>基本情報登録!$D$8&amp;'様式Ⅱ(女子4×400mR)'!$I$67</f>
        <v/>
      </c>
      <c r="D78" s="25" t="str">
        <f>基本情報登録!$D$6&amp;'様式Ⅱ(女子4×400mR)'!$I$67</f>
        <v/>
      </c>
      <c r="E78" s="25" t="str">
        <f>'様式Ⅱ(女子4×400mR)'!$E$70</f>
        <v>00000</v>
      </c>
      <c r="F78" s="25" t="str">
        <f>'様式Ⅱ(女子4×400mR)'!$D$76</f>
        <v/>
      </c>
      <c r="G78" s="25" t="str">
        <f>'様式Ⅱ(女子4×400mR)'!$D$78</f>
        <v/>
      </c>
      <c r="H78" s="25" t="str">
        <f>'様式Ⅱ(女子4×400mR)'!$D$80</f>
        <v/>
      </c>
      <c r="I78" s="25" t="str">
        <f>'様式Ⅱ(女子4×400mR)'!$D$82</f>
        <v/>
      </c>
      <c r="J78" s="25" t="str">
        <f>'様式Ⅱ(女子4×400mR)'!$D$84</f>
        <v/>
      </c>
      <c r="K78" s="25" t="str">
        <f>'様式Ⅱ(女子4×400mR)'!$D$86</f>
        <v/>
      </c>
    </row>
    <row r="79" spans="1:11">
      <c r="A79" s="25">
        <v>4</v>
      </c>
      <c r="B79" s="25" t="str">
        <f>基本情報登録!$D$10</f>
        <v/>
      </c>
      <c r="C79" s="25" t="str">
        <f>基本情報登録!$D$8&amp;'様式Ⅱ(女子4×400mR)'!$I$96</f>
        <v/>
      </c>
      <c r="D79" s="25" t="str">
        <f>基本情報登録!$D$6&amp;'様式Ⅱ(女子4×400mR)'!$I$96</f>
        <v/>
      </c>
      <c r="E79" s="25" t="str">
        <f>'様式Ⅱ(女子4×400mR)'!$E$99</f>
        <v>00000</v>
      </c>
      <c r="F79" s="25" t="str">
        <f>'様式Ⅱ(女子4×400mR)'!$D$105</f>
        <v/>
      </c>
      <c r="G79" s="25" t="str">
        <f>'様式Ⅱ(女子4×400mR)'!$D$107</f>
        <v/>
      </c>
      <c r="H79" s="25" t="str">
        <f>'様式Ⅱ(女子4×400mR)'!$D$109</f>
        <v/>
      </c>
      <c r="I79" s="25" t="str">
        <f>'様式Ⅱ(女子4×400mR)'!$D$111</f>
        <v/>
      </c>
      <c r="J79" s="25" t="str">
        <f>'様式Ⅱ(女子4×400mR)'!$D$113</f>
        <v/>
      </c>
      <c r="K79" s="25" t="str">
        <f>'様式Ⅱ(女子4×400mR)'!$D$115</f>
        <v/>
      </c>
    </row>
    <row r="80" spans="1:11">
      <c r="A80" s="25">
        <v>5</v>
      </c>
      <c r="B80" s="25" t="str">
        <f>基本情報登録!$D$10</f>
        <v/>
      </c>
      <c r="C80" s="25" t="str">
        <f>基本情報登録!$D$8&amp;'様式Ⅱ(女子4×400mR)'!$I$125</f>
        <v/>
      </c>
      <c r="D80" s="25" t="str">
        <f>基本情報登録!$D$6&amp;'様式Ⅱ(女子4×400mR)'!$I$125</f>
        <v/>
      </c>
      <c r="E80" s="25" t="str">
        <f>'様式Ⅱ(女子4×400mR)'!$E$128</f>
        <v>00000</v>
      </c>
      <c r="F80" s="25" t="str">
        <f>'様式Ⅱ(女子4×400mR)'!$D$134</f>
        <v/>
      </c>
      <c r="G80" s="25" t="str">
        <f>'様式Ⅱ(女子4×400mR)'!$D$136</f>
        <v/>
      </c>
      <c r="H80" s="25" t="str">
        <f>'様式Ⅱ(女子4×400mR)'!$D$138</f>
        <v/>
      </c>
      <c r="I80" s="25" t="str">
        <f>'様式Ⅱ(女子4×400mR)'!$D$140</f>
        <v/>
      </c>
      <c r="J80" s="25" t="str">
        <f>'様式Ⅱ(女子4×400mR)'!$D$142</f>
        <v/>
      </c>
      <c r="K80" s="25" t="str">
        <f>'様式Ⅱ(女子4×400mR)'!$D$144</f>
        <v/>
      </c>
    </row>
    <row r="81" spans="1:11">
      <c r="A81" s="25">
        <v>6</v>
      </c>
      <c r="B81" s="25" t="str">
        <f>基本情報登録!$D$10</f>
        <v/>
      </c>
      <c r="C81" s="25" t="str">
        <f>基本情報登録!$D$8&amp;'様式Ⅱ(女子4×400mR)'!$I$154</f>
        <v/>
      </c>
      <c r="D81" s="25" t="str">
        <f>基本情報登録!$D$6&amp;'様式Ⅱ(女子4×400mR)'!$I$154</f>
        <v/>
      </c>
      <c r="E81" s="25" t="str">
        <f>'様式Ⅱ(女子4×400mR)'!$E$157</f>
        <v>00000</v>
      </c>
      <c r="F81" s="25" t="str">
        <f>'様式Ⅱ(女子4×400mR)'!$D$163</f>
        <v/>
      </c>
      <c r="G81" s="25" t="str">
        <f>'様式Ⅱ(女子4×400mR)'!$D$165</f>
        <v/>
      </c>
      <c r="H81" s="25" t="str">
        <f>'様式Ⅱ(女子4×400mR)'!$D$167</f>
        <v/>
      </c>
      <c r="I81" s="25" t="str">
        <f>'様式Ⅱ(女子4×400mR)'!$D$169</f>
        <v/>
      </c>
      <c r="J81" s="25" t="str">
        <f>'様式Ⅱ(女子4×400mR)'!$D$171</f>
        <v/>
      </c>
      <c r="K81" s="25" t="str">
        <f>'様式Ⅱ(女子4×400mR)'!$D$173</f>
        <v/>
      </c>
    </row>
    <row r="82" spans="1:11">
      <c r="A82" s="25">
        <v>7</v>
      </c>
      <c r="B82" s="25" t="str">
        <f>基本情報登録!$D$10</f>
        <v/>
      </c>
      <c r="C82" s="25" t="str">
        <f>基本情報登録!$D$8&amp;'様式Ⅱ(女子4×400mR)'!$I$183</f>
        <v/>
      </c>
      <c r="D82" s="25" t="str">
        <f>基本情報登録!$D$6&amp;'様式Ⅱ(女子4×400mR)'!$I$183</f>
        <v/>
      </c>
      <c r="E82" s="25" t="str">
        <f>'様式Ⅱ(女子4×400mR)'!$E$186</f>
        <v>00000</v>
      </c>
      <c r="F82" s="25" t="str">
        <f>'様式Ⅱ(女子4×400mR)'!$D$192</f>
        <v/>
      </c>
      <c r="G82" s="25" t="str">
        <f>'様式Ⅱ(女子4×400mR)'!$D$194</f>
        <v/>
      </c>
      <c r="H82" s="25" t="str">
        <f>'様式Ⅱ(女子4×400mR)'!$D$196</f>
        <v/>
      </c>
      <c r="I82" s="25" t="str">
        <f>'様式Ⅱ(女子4×400mR)'!$D$198</f>
        <v/>
      </c>
      <c r="J82" s="25" t="str">
        <f>'様式Ⅱ(女子4×400mR)'!$D$200</f>
        <v/>
      </c>
      <c r="K82" s="25" t="str">
        <f>'様式Ⅱ(女子4×400mR)'!$D$202</f>
        <v/>
      </c>
    </row>
    <row r="83" spans="1:11">
      <c r="A83" s="25">
        <v>8</v>
      </c>
      <c r="B83" s="25" t="str">
        <f>基本情報登録!$D$10</f>
        <v/>
      </c>
      <c r="C83" s="25" t="str">
        <f>基本情報登録!$D$8&amp;'様式Ⅱ(女子4×400mR)'!$I$212</f>
        <v/>
      </c>
      <c r="D83" s="25" t="str">
        <f>基本情報登録!$D$6&amp;'様式Ⅱ(女子4×400mR)'!$I$212</f>
        <v/>
      </c>
      <c r="E83" s="25" t="str">
        <f>'様式Ⅱ(女子4×400mR)'!$E$215</f>
        <v>00000</v>
      </c>
      <c r="F83" s="25" t="str">
        <f>'様式Ⅱ(女子4×400mR)'!$D$221</f>
        <v/>
      </c>
      <c r="G83" s="25" t="str">
        <f>'様式Ⅱ(女子4×400mR)'!$D$223</f>
        <v/>
      </c>
      <c r="H83" s="25" t="str">
        <f>'様式Ⅱ(女子4×400mR)'!$D$225</f>
        <v/>
      </c>
      <c r="I83" s="25" t="str">
        <f>'様式Ⅱ(女子4×400mR)'!$D$227</f>
        <v/>
      </c>
      <c r="J83" s="25" t="str">
        <f>'様式Ⅱ(女子4×400mR)'!$D$229</f>
        <v/>
      </c>
      <c r="K83" s="25" t="str">
        <f>'様式Ⅱ(女子4×400mR)'!$D$231</f>
        <v/>
      </c>
    </row>
    <row r="84" spans="1:11">
      <c r="A84" s="25">
        <v>9</v>
      </c>
      <c r="B84" s="25" t="str">
        <f>基本情報登録!$D$10</f>
        <v/>
      </c>
      <c r="C84" s="25" t="str">
        <f>基本情報登録!$D$8&amp;'様式Ⅱ(女子4×400mR)'!$I$241</f>
        <v/>
      </c>
      <c r="D84" s="25" t="str">
        <f>基本情報登録!$D$6&amp;'様式Ⅱ(女子4×400mR)'!$I$241</f>
        <v/>
      </c>
      <c r="E84" s="25" t="str">
        <f>'様式Ⅱ(女子4×400mR)'!$E$244</f>
        <v>00000</v>
      </c>
      <c r="F84" s="25" t="str">
        <f>'様式Ⅱ(女子4×400mR)'!$D$250</f>
        <v/>
      </c>
      <c r="G84" s="25" t="str">
        <f>'様式Ⅱ(女子4×400mR)'!$D$252</f>
        <v/>
      </c>
      <c r="H84" s="25" t="str">
        <f>'様式Ⅱ(女子4×400mR)'!$D$254</f>
        <v/>
      </c>
      <c r="I84" s="25" t="str">
        <f>'様式Ⅱ(女子4×400mR)'!$D$256</f>
        <v/>
      </c>
      <c r="J84" s="25" t="str">
        <f>'様式Ⅱ(女子4×400mR)'!$D$258</f>
        <v/>
      </c>
      <c r="K84" s="25" t="str">
        <f>'様式Ⅱ(女子4×400mR)'!$D$260</f>
        <v/>
      </c>
    </row>
    <row r="85" spans="1:11">
      <c r="A85" s="25">
        <v>10</v>
      </c>
      <c r="B85" s="25" t="str">
        <f>基本情報登録!$D$10</f>
        <v/>
      </c>
      <c r="C85" s="25" t="str">
        <f>基本情報登録!$D$8&amp;'様式Ⅱ(女子4×400mR)'!$I$270</f>
        <v/>
      </c>
      <c r="D85" s="25" t="str">
        <f>基本情報登録!$D$6&amp;'様式Ⅱ(女子4×400mR)'!$I$270</f>
        <v/>
      </c>
      <c r="E85" s="25" t="str">
        <f>'様式Ⅱ(女子4×400mR)'!$E$273</f>
        <v>00000</v>
      </c>
      <c r="F85" s="25" t="str">
        <f>'様式Ⅱ(女子4×400mR)'!$D$279</f>
        <v/>
      </c>
      <c r="G85" s="25" t="str">
        <f>'様式Ⅱ(女子4×400mR)'!$D$281</f>
        <v/>
      </c>
      <c r="H85" s="25" t="str">
        <f>'様式Ⅱ(女子4×400mR)'!$D$283</f>
        <v/>
      </c>
      <c r="I85" s="25" t="str">
        <f>'様式Ⅱ(女子4×400mR)'!$D$285</f>
        <v/>
      </c>
      <c r="J85" s="25" t="str">
        <f>'様式Ⅱ(女子4×400mR)'!$D$287</f>
        <v/>
      </c>
      <c r="K85" s="25" t="str">
        <f>'様式Ⅱ(女子4×400mR)'!$D$289</f>
        <v/>
      </c>
    </row>
    <row r="86" spans="1:11">
      <c r="A86" s="25">
        <v>11</v>
      </c>
      <c r="B86" s="25" t="str">
        <f>基本情報登録!$D$10</f>
        <v/>
      </c>
      <c r="C86" s="25" t="str">
        <f>基本情報登録!$D$8&amp;'様式Ⅱ(女子4×400mR)'!$I$299</f>
        <v/>
      </c>
      <c r="D86" s="25" t="str">
        <f>基本情報登録!$D$6&amp;'様式Ⅱ(女子4×400mR)'!$I$299</f>
        <v/>
      </c>
      <c r="E86" s="25" t="str">
        <f>'様式Ⅱ(女子4×400mR)'!$E$302</f>
        <v>00000</v>
      </c>
      <c r="F86" s="25" t="str">
        <f>'様式Ⅱ(女子4×400mR)'!$D$308</f>
        <v/>
      </c>
      <c r="G86" s="25" t="str">
        <f>'様式Ⅱ(女子4×400mR)'!$D$310</f>
        <v/>
      </c>
      <c r="H86" s="25" t="str">
        <f>'様式Ⅱ(女子4×400mR)'!$D$312</f>
        <v/>
      </c>
      <c r="I86" s="25" t="str">
        <f>'様式Ⅱ(女子4×400mR)'!$D$314</f>
        <v/>
      </c>
      <c r="J86" s="25" t="str">
        <f>'様式Ⅱ(女子4×400mR)'!$D$316</f>
        <v/>
      </c>
      <c r="K86" s="25" t="str">
        <f>'様式Ⅱ(女子4×400mR)'!$D$318</f>
        <v/>
      </c>
    </row>
    <row r="87" spans="1:11">
      <c r="A87" s="25">
        <v>12</v>
      </c>
      <c r="B87" s="25" t="str">
        <f>基本情報登録!$D$10</f>
        <v/>
      </c>
      <c r="C87" s="25" t="str">
        <f>基本情報登録!$D$8&amp;'様式Ⅱ(女子4×400mR)'!$I$328</f>
        <v/>
      </c>
      <c r="D87" s="25" t="str">
        <f>基本情報登録!$D$6&amp;'様式Ⅱ(女子4×400mR)'!$I$328</f>
        <v/>
      </c>
      <c r="E87" s="25" t="str">
        <f>'様式Ⅱ(女子4×400mR)'!$E$331</f>
        <v>00000</v>
      </c>
      <c r="F87" s="25" t="str">
        <f>'様式Ⅱ(女子4×400mR)'!$D$337</f>
        <v/>
      </c>
      <c r="G87" s="25" t="str">
        <f>'様式Ⅱ(女子4×400mR)'!$D$339</f>
        <v/>
      </c>
      <c r="H87" s="25" t="str">
        <f>'様式Ⅱ(女子4×400mR)'!$D$341</f>
        <v/>
      </c>
      <c r="I87" s="25" t="str">
        <f>'様式Ⅱ(女子4×400mR)'!$D$343</f>
        <v/>
      </c>
      <c r="J87" s="25" t="str">
        <f>'様式Ⅱ(女子4×400mR)'!$D$345</f>
        <v/>
      </c>
      <c r="K87" s="25" t="str">
        <f>'様式Ⅱ(女子4×400mR)'!$D$347</f>
        <v/>
      </c>
    </row>
    <row r="88" spans="1:11">
      <c r="A88" s="25">
        <v>13</v>
      </c>
      <c r="B88" s="25" t="str">
        <f>基本情報登録!$D$10</f>
        <v/>
      </c>
      <c r="C88" s="25" t="str">
        <f>基本情報登録!$D$8&amp;'様式Ⅱ(女子4×400mR)'!$I$357</f>
        <v/>
      </c>
      <c r="D88" s="25" t="str">
        <f>基本情報登録!$D$6&amp;'様式Ⅱ(女子4×400mR)'!$I$357</f>
        <v/>
      </c>
      <c r="E88" s="25" t="str">
        <f>'様式Ⅱ(女子4×400mR)'!$E$360</f>
        <v>00000</v>
      </c>
      <c r="F88" s="25" t="str">
        <f>'様式Ⅱ(女子4×400mR)'!$D$366</f>
        <v/>
      </c>
      <c r="G88" s="25" t="str">
        <f>'様式Ⅱ(女子4×400mR)'!$D$368</f>
        <v/>
      </c>
      <c r="H88" s="25" t="str">
        <f>'様式Ⅱ(女子4×400mR)'!$D$370</f>
        <v/>
      </c>
      <c r="I88" s="25" t="str">
        <f>'様式Ⅱ(女子4×400mR)'!$D$372</f>
        <v/>
      </c>
      <c r="J88" s="25" t="str">
        <f>'様式Ⅱ(女子4×400mR)'!$D$374</f>
        <v/>
      </c>
      <c r="K88" s="25" t="str">
        <f>'様式Ⅱ(女子4×400mR)'!$D$376</f>
        <v/>
      </c>
    </row>
    <row r="89" spans="1:11">
      <c r="A89" s="25">
        <v>14</v>
      </c>
      <c r="B89" s="25" t="str">
        <f>基本情報登録!$D$10</f>
        <v/>
      </c>
      <c r="C89" s="25" t="str">
        <f>基本情報登録!$D$8&amp;'様式Ⅱ(女子4×400mR)'!$I$386</f>
        <v/>
      </c>
      <c r="D89" s="25" t="str">
        <f>基本情報登録!$D$6&amp;'様式Ⅱ(女子4×400mR)'!$I$386</f>
        <v/>
      </c>
      <c r="E89" s="25" t="str">
        <f>'様式Ⅱ(女子4×400mR)'!$E$389</f>
        <v>00000</v>
      </c>
      <c r="F89" s="25" t="str">
        <f>'様式Ⅱ(女子4×400mR)'!$D$395</f>
        <v/>
      </c>
      <c r="G89" s="25" t="str">
        <f>'様式Ⅱ(女子4×400mR)'!$D$397</f>
        <v/>
      </c>
      <c r="H89" s="25" t="str">
        <f>'様式Ⅱ(女子4×400mR)'!$D$399</f>
        <v/>
      </c>
      <c r="I89" s="25" t="str">
        <f>'様式Ⅱ(女子4×400mR)'!$D$401</f>
        <v/>
      </c>
      <c r="J89" s="25" t="str">
        <f>'様式Ⅱ(女子4×400mR)'!$D$403</f>
        <v/>
      </c>
      <c r="K89" s="25" t="str">
        <f>'様式Ⅱ(女子4×400mR)'!$D$405</f>
        <v/>
      </c>
    </row>
    <row r="90" spans="1:11">
      <c r="A90" s="25">
        <v>15</v>
      </c>
      <c r="B90" s="25" t="str">
        <f>基本情報登録!$D$10</f>
        <v/>
      </c>
      <c r="C90" s="25" t="str">
        <f>基本情報登録!$D$8&amp;'様式Ⅱ(女子4×400mR)'!$I$415</f>
        <v/>
      </c>
      <c r="D90" s="25" t="str">
        <f>基本情報登録!$D$6&amp;'様式Ⅱ(女子4×400mR)'!$I$415</f>
        <v/>
      </c>
      <c r="E90" s="25" t="str">
        <f>'様式Ⅱ(女子4×400mR)'!$E$418</f>
        <v>00000</v>
      </c>
      <c r="F90" s="25" t="str">
        <f>'様式Ⅱ(女子4×400mR)'!$D$424</f>
        <v/>
      </c>
      <c r="G90" s="25" t="str">
        <f>'様式Ⅱ(女子4×400mR)'!$D$426</f>
        <v/>
      </c>
      <c r="H90" s="25" t="str">
        <f>'様式Ⅱ(女子4×400mR)'!$D$428</f>
        <v/>
      </c>
      <c r="I90" s="25" t="str">
        <f>'様式Ⅱ(女子4×400mR)'!$D$430</f>
        <v/>
      </c>
      <c r="J90" s="25" t="str">
        <f>'様式Ⅱ(女子4×400mR)'!$D$432</f>
        <v/>
      </c>
      <c r="K90" s="25" t="str">
        <f>'様式Ⅱ(女子4×400mR)'!$D$434</f>
        <v/>
      </c>
    </row>
    <row r="91" spans="1:11">
      <c r="A91" s="25">
        <v>16</v>
      </c>
      <c r="B91" s="25" t="str">
        <f>基本情報登録!$D$10</f>
        <v/>
      </c>
      <c r="C91" s="25" t="str">
        <f>基本情報登録!$D$8&amp;'様式Ⅱ(女子4×400mR)'!$I$444</f>
        <v/>
      </c>
      <c r="D91" s="25" t="str">
        <f>基本情報登録!$D$6&amp;'様式Ⅱ(女子4×400mR)'!$I$444</f>
        <v/>
      </c>
      <c r="E91" s="25" t="str">
        <f>'様式Ⅱ(女子4×400mR)'!$E$447</f>
        <v>00000</v>
      </c>
      <c r="F91" s="25" t="str">
        <f>'様式Ⅱ(女子4×400mR)'!$D$453</f>
        <v/>
      </c>
      <c r="G91" s="25" t="str">
        <f>'様式Ⅱ(女子4×400mR)'!$D$455</f>
        <v/>
      </c>
      <c r="H91" s="25" t="str">
        <f>'様式Ⅱ(女子4×400mR)'!$D$457</f>
        <v/>
      </c>
      <c r="I91" s="25" t="str">
        <f>'様式Ⅱ(女子4×400mR)'!$D$459</f>
        <v/>
      </c>
      <c r="J91" s="25" t="str">
        <f>'様式Ⅱ(女子4×400mR)'!$D$461</f>
        <v/>
      </c>
      <c r="K91" s="25" t="str">
        <f>'様式Ⅱ(女子4×400mR)'!$D$463</f>
        <v/>
      </c>
    </row>
    <row r="92" spans="1:11">
      <c r="A92" s="25">
        <v>17</v>
      </c>
      <c r="B92" s="25" t="str">
        <f>基本情報登録!$D$10</f>
        <v/>
      </c>
      <c r="C92" s="25" t="str">
        <f>基本情報登録!$D$8&amp;'様式Ⅱ(女子4×400mR)'!$I$473</f>
        <v/>
      </c>
      <c r="D92" s="25" t="str">
        <f>基本情報登録!$D$6&amp;'様式Ⅱ(女子4×400mR)'!$I$473</f>
        <v/>
      </c>
      <c r="E92" s="25" t="str">
        <f>'様式Ⅱ(女子4×400mR)'!$E$476</f>
        <v>00000</v>
      </c>
      <c r="F92" s="25" t="str">
        <f>'様式Ⅱ(女子4×400mR)'!$D$482</f>
        <v/>
      </c>
      <c r="G92" s="25" t="str">
        <f>'様式Ⅱ(女子4×400mR)'!$D$484</f>
        <v/>
      </c>
      <c r="H92" s="25" t="str">
        <f>'様式Ⅱ(女子4×400mR)'!$D$486</f>
        <v/>
      </c>
      <c r="I92" s="25" t="str">
        <f>'様式Ⅱ(女子4×400mR)'!$D$488</f>
        <v/>
      </c>
      <c r="J92" s="25" t="str">
        <f>'様式Ⅱ(女子4×400mR)'!$D$490</f>
        <v/>
      </c>
      <c r="K92" s="25" t="str">
        <f>'様式Ⅱ(女子4×400mR)'!$D$492</f>
        <v/>
      </c>
    </row>
    <row r="93" spans="1:11">
      <c r="A93" s="25">
        <v>18</v>
      </c>
      <c r="B93" s="25" t="str">
        <f>基本情報登録!$D$10</f>
        <v/>
      </c>
      <c r="C93" s="25" t="str">
        <f>基本情報登録!$D$8&amp;'様式Ⅱ(女子4×400mR)'!$I$502</f>
        <v/>
      </c>
      <c r="D93" s="25" t="str">
        <f>基本情報登録!$D$6&amp;'様式Ⅱ(女子4×400mR)'!$I$502</f>
        <v/>
      </c>
      <c r="E93" s="25" t="str">
        <f>'様式Ⅱ(女子4×400mR)'!$E$505</f>
        <v>00000</v>
      </c>
      <c r="F93" s="25" t="str">
        <f>'様式Ⅱ(女子4×400mR)'!$D$511</f>
        <v/>
      </c>
      <c r="G93" s="25" t="str">
        <f>'様式Ⅱ(女子4×400mR)'!$D$513</f>
        <v/>
      </c>
      <c r="H93" s="25" t="str">
        <f>'様式Ⅱ(女子4×400mR)'!$D$515</f>
        <v/>
      </c>
      <c r="I93" s="25" t="str">
        <f>'様式Ⅱ(女子4×400mR)'!$D$517</f>
        <v/>
      </c>
      <c r="J93" s="25" t="str">
        <f>'様式Ⅱ(女子4×400mR)'!$D$519</f>
        <v/>
      </c>
      <c r="K93" s="25" t="str">
        <f>'様式Ⅱ(女子4×400mR)'!$D$521</f>
        <v/>
      </c>
    </row>
    <row r="94" spans="1:11">
      <c r="A94" s="25">
        <v>19</v>
      </c>
      <c r="B94" s="25" t="str">
        <f>基本情報登録!$D$10</f>
        <v/>
      </c>
      <c r="C94" s="25" t="str">
        <f>基本情報登録!$D$8&amp;'様式Ⅱ(女子4×400mR)'!$I$531</f>
        <v/>
      </c>
      <c r="D94" s="25" t="str">
        <f>基本情報登録!$D$6&amp;'様式Ⅱ(女子4×400mR)'!$I$531</f>
        <v/>
      </c>
      <c r="E94" s="25" t="str">
        <f>'様式Ⅱ(女子4×400mR)'!$E$534</f>
        <v>00000</v>
      </c>
      <c r="F94" s="25" t="str">
        <f>'様式Ⅱ(女子4×400mR)'!$D$540</f>
        <v/>
      </c>
      <c r="G94" s="25" t="str">
        <f>'様式Ⅱ(女子4×400mR)'!$D$542</f>
        <v/>
      </c>
      <c r="H94" s="25" t="str">
        <f>'様式Ⅱ(女子4×400mR)'!$D$544</f>
        <v/>
      </c>
      <c r="I94" s="25" t="str">
        <f>'様式Ⅱ(女子4×400mR)'!$D$546</f>
        <v/>
      </c>
      <c r="J94" s="25" t="str">
        <f>'様式Ⅱ(女子4×400mR)'!$D$548</f>
        <v/>
      </c>
      <c r="K94" s="25" t="str">
        <f>'様式Ⅱ(女子4×400mR)'!$D$550</f>
        <v/>
      </c>
    </row>
    <row r="95" spans="1:11">
      <c r="A95" s="25">
        <v>20</v>
      </c>
      <c r="B95" s="25" t="str">
        <f>基本情報登録!$D$10</f>
        <v/>
      </c>
      <c r="C95" s="25" t="str">
        <f>基本情報登録!$D$8&amp;'様式Ⅱ(女子4×400mR)'!$I$560</f>
        <v/>
      </c>
      <c r="D95" s="25" t="str">
        <f>基本情報登録!$D$6&amp;'様式Ⅱ(女子4×400mR)'!$I$560</f>
        <v/>
      </c>
      <c r="E95" s="25" t="str">
        <f>'様式Ⅱ(女子4×400mR)'!$E$563</f>
        <v>00000</v>
      </c>
      <c r="F95" s="25" t="str">
        <f>'様式Ⅱ(女子4×400mR)'!$D$569</f>
        <v/>
      </c>
      <c r="G95" s="25" t="str">
        <f>'様式Ⅱ(女子4×400mR)'!$D$571</f>
        <v/>
      </c>
      <c r="H95" s="25" t="str">
        <f>'様式Ⅱ(女子4×400mR)'!$D$573</f>
        <v/>
      </c>
      <c r="I95" s="25" t="str">
        <f>'様式Ⅱ(女子4×400mR)'!$D$575</f>
        <v/>
      </c>
      <c r="J95" s="25" t="str">
        <f>'様式Ⅱ(女子4×400mR)'!$D$577</f>
        <v/>
      </c>
      <c r="K95" s="25" t="str">
        <f>'様式Ⅱ(女子4×400mR)'!$D$579</f>
        <v/>
      </c>
    </row>
  </sheetData>
  <mergeCells count="4">
    <mergeCell ref="A5:K5"/>
    <mergeCell ref="A28:K28"/>
    <mergeCell ref="A51:K51"/>
    <mergeCell ref="A74:K74"/>
  </mergeCells>
  <phoneticPr fontId="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1208"/>
  <sheetViews>
    <sheetView topLeftCell="B1" zoomScaleNormal="100" workbookViewId="0">
      <selection activeCell="J5" sqref="J5"/>
    </sheetView>
  </sheetViews>
  <sheetFormatPr defaultRowHeight="13.5"/>
  <cols>
    <col min="1" max="1" width="27.25" style="25" bestFit="1" customWidth="1"/>
    <col min="2" max="2" width="35" style="25" bestFit="1" customWidth="1"/>
    <col min="3" max="3" width="11.625" style="25" bestFit="1" customWidth="1"/>
    <col min="4" max="4" width="13.875" style="25" bestFit="1" customWidth="1"/>
    <col min="5" max="6" width="9" style="25"/>
    <col min="7" max="7" width="21.375" style="25" bestFit="1" customWidth="1"/>
    <col min="8" max="8" width="6.25" style="25" bestFit="1" customWidth="1"/>
    <col min="9" max="9" width="6.5" style="25" bestFit="1" customWidth="1"/>
    <col min="10" max="10" width="36.125" style="25" bestFit="1" customWidth="1"/>
    <col min="11" max="17" width="9" style="25"/>
  </cols>
  <sheetData>
    <row r="1" spans="1:17">
      <c r="A1" s="25" t="s">
        <v>1311</v>
      </c>
      <c r="B1" s="25" t="s">
        <v>1312</v>
      </c>
      <c r="C1" s="25" t="s">
        <v>1313</v>
      </c>
      <c r="D1" s="25" t="s">
        <v>1314</v>
      </c>
    </row>
    <row r="2" spans="1:17" ht="14.25" thickBot="1">
      <c r="A2" s="22"/>
      <c r="B2" s="22"/>
      <c r="C2" s="22"/>
      <c r="D2" s="22"/>
    </row>
    <row r="3" spans="1:17">
      <c r="A3" s="25" t="s">
        <v>1305</v>
      </c>
      <c r="B3" s="26" t="s">
        <v>1402</v>
      </c>
      <c r="C3" s="25">
        <v>490001</v>
      </c>
      <c r="D3" s="25" t="s">
        <v>1448</v>
      </c>
      <c r="E3" s="25" t="s">
        <v>1491</v>
      </c>
      <c r="G3" s="488" t="s">
        <v>1263</v>
      </c>
      <c r="H3" s="489"/>
      <c r="I3" s="489"/>
      <c r="J3" s="490"/>
    </row>
    <row r="4" spans="1:17" ht="14.25" thickBot="1">
      <c r="A4" s="25" t="s">
        <v>1306</v>
      </c>
      <c r="B4" s="26" t="s">
        <v>1403</v>
      </c>
      <c r="C4" s="25">
        <v>490002</v>
      </c>
      <c r="D4" s="25" t="s">
        <v>1449</v>
      </c>
      <c r="E4" s="25" t="s">
        <v>1492</v>
      </c>
      <c r="G4" s="28" t="s">
        <v>1182</v>
      </c>
      <c r="H4" s="29" t="s">
        <v>1026</v>
      </c>
      <c r="I4" s="29" t="s">
        <v>1025</v>
      </c>
      <c r="J4" s="30" t="s">
        <v>1027</v>
      </c>
      <c r="N4" s="25" t="s">
        <v>1016</v>
      </c>
      <c r="O4" s="25" t="s">
        <v>1018</v>
      </c>
      <c r="P4" s="25" t="s">
        <v>1028</v>
      </c>
      <c r="Q4" s="25" t="s">
        <v>1019</v>
      </c>
    </row>
    <row r="5" spans="1:17" ht="15" thickTop="1" thickBot="1">
      <c r="A5" s="25" t="s">
        <v>1266</v>
      </c>
      <c r="B5" s="26" t="s">
        <v>1404</v>
      </c>
      <c r="C5" s="25">
        <v>490003</v>
      </c>
      <c r="D5" s="25" t="s">
        <v>1450</v>
      </c>
      <c r="G5" s="31"/>
      <c r="H5" s="32" t="s">
        <v>1018</v>
      </c>
      <c r="I5" s="32" t="s">
        <v>1062</v>
      </c>
      <c r="J5" s="33" t="s">
        <v>3859</v>
      </c>
      <c r="N5" s="25" t="s">
        <v>1017</v>
      </c>
      <c r="O5" s="25">
        <v>2015</v>
      </c>
      <c r="P5" s="25" t="s">
        <v>1029</v>
      </c>
      <c r="Q5" s="25" t="s">
        <v>1262</v>
      </c>
    </row>
    <row r="6" spans="1:17">
      <c r="A6" s="25" t="s">
        <v>1267</v>
      </c>
      <c r="B6" s="26" t="s">
        <v>1405</v>
      </c>
      <c r="C6" s="25">
        <v>490004</v>
      </c>
      <c r="D6" s="25" t="s">
        <v>1451</v>
      </c>
      <c r="N6" s="25" t="s">
        <v>1022</v>
      </c>
      <c r="O6" s="25">
        <v>2016</v>
      </c>
      <c r="P6" s="25" t="s">
        <v>1030</v>
      </c>
      <c r="Q6" s="25" t="s">
        <v>1178</v>
      </c>
    </row>
    <row r="7" spans="1:17">
      <c r="A7" s="25" t="s">
        <v>1268</v>
      </c>
      <c r="B7" s="26" t="s">
        <v>1406</v>
      </c>
      <c r="C7" s="25">
        <v>490005</v>
      </c>
      <c r="D7" s="25" t="s">
        <v>1452</v>
      </c>
      <c r="O7" s="25">
        <v>2017</v>
      </c>
      <c r="P7" s="25" t="s">
        <v>1031</v>
      </c>
      <c r="Q7" s="25" t="s">
        <v>1020</v>
      </c>
    </row>
    <row r="8" spans="1:17">
      <c r="A8" s="25" t="s">
        <v>1269</v>
      </c>
      <c r="B8" s="26" t="s">
        <v>1407</v>
      </c>
      <c r="C8" s="25">
        <v>490006</v>
      </c>
      <c r="D8" s="25" t="s">
        <v>1453</v>
      </c>
      <c r="O8" s="25">
        <v>2018</v>
      </c>
      <c r="P8" s="25" t="s">
        <v>1032</v>
      </c>
      <c r="Q8" s="25" t="s">
        <v>1179</v>
      </c>
    </row>
    <row r="9" spans="1:17">
      <c r="A9" s="25" t="s">
        <v>1270</v>
      </c>
      <c r="B9" s="26" t="s">
        <v>1419</v>
      </c>
      <c r="C9" s="25">
        <v>490007</v>
      </c>
      <c r="D9" s="25" t="s">
        <v>1454</v>
      </c>
      <c r="O9" s="25">
        <v>2019</v>
      </c>
      <c r="P9" s="25" t="s">
        <v>1033</v>
      </c>
      <c r="Q9" s="25" t="s">
        <v>1021</v>
      </c>
    </row>
    <row r="10" spans="1:17">
      <c r="A10" s="25" t="s">
        <v>1271</v>
      </c>
      <c r="B10" s="26" t="s">
        <v>1408</v>
      </c>
      <c r="C10" s="25">
        <v>490008</v>
      </c>
      <c r="D10" s="25" t="s">
        <v>1455</v>
      </c>
      <c r="O10" s="25">
        <v>2020</v>
      </c>
      <c r="P10" s="25" t="s">
        <v>1034</v>
      </c>
      <c r="Q10" s="25" t="s">
        <v>1023</v>
      </c>
    </row>
    <row r="11" spans="1:17">
      <c r="A11" s="25" t="s">
        <v>1272</v>
      </c>
      <c r="B11" s="26" t="s">
        <v>1409</v>
      </c>
      <c r="C11" s="25">
        <v>490009</v>
      </c>
      <c r="D11" s="25" t="s">
        <v>1456</v>
      </c>
      <c r="O11" s="25">
        <v>2021</v>
      </c>
      <c r="P11" s="25" t="s">
        <v>1035</v>
      </c>
      <c r="Q11" s="25" t="s">
        <v>1024</v>
      </c>
    </row>
    <row r="12" spans="1:17">
      <c r="A12" s="25" t="s">
        <v>1273</v>
      </c>
      <c r="B12" s="26" t="s">
        <v>1410</v>
      </c>
      <c r="C12" s="25">
        <v>490010</v>
      </c>
      <c r="D12" s="25" t="s">
        <v>1457</v>
      </c>
      <c r="O12" s="25">
        <v>2022</v>
      </c>
      <c r="P12" s="25" t="s">
        <v>1036</v>
      </c>
      <c r="Q12" s="25" t="s">
        <v>1265</v>
      </c>
    </row>
    <row r="13" spans="1:17">
      <c r="A13" s="25" t="s">
        <v>1274</v>
      </c>
      <c r="B13" s="26" t="s">
        <v>1411</v>
      </c>
      <c r="C13" s="25">
        <v>490011</v>
      </c>
      <c r="D13" s="25" t="s">
        <v>1458</v>
      </c>
      <c r="O13" s="25">
        <v>2023</v>
      </c>
      <c r="P13" s="25" t="s">
        <v>1037</v>
      </c>
      <c r="Q13" s="25" t="s">
        <v>1315</v>
      </c>
    </row>
    <row r="14" spans="1:17">
      <c r="A14" s="25" t="s">
        <v>1275</v>
      </c>
      <c r="B14" s="26" t="s">
        <v>1412</v>
      </c>
      <c r="C14" s="25">
        <v>490012</v>
      </c>
      <c r="D14" s="25" t="s">
        <v>1459</v>
      </c>
      <c r="O14" s="25">
        <v>2024</v>
      </c>
      <c r="P14" s="25" t="s">
        <v>1038</v>
      </c>
      <c r="Q14" s="25" t="s">
        <v>3884</v>
      </c>
    </row>
    <row r="15" spans="1:17">
      <c r="A15" s="25" t="s">
        <v>1276</v>
      </c>
      <c r="B15" s="26" t="s">
        <v>1413</v>
      </c>
      <c r="C15" s="25">
        <v>490013</v>
      </c>
      <c r="D15" s="25" t="s">
        <v>3854</v>
      </c>
      <c r="O15" s="25">
        <v>2025</v>
      </c>
      <c r="P15" s="25" t="s">
        <v>1039</v>
      </c>
      <c r="Q15" s="25" t="s">
        <v>3859</v>
      </c>
    </row>
    <row r="16" spans="1:17">
      <c r="A16" s="25" t="s">
        <v>1277</v>
      </c>
      <c r="B16" s="26" t="s">
        <v>1414</v>
      </c>
      <c r="C16" s="25">
        <v>490014</v>
      </c>
      <c r="D16" s="25" t="s">
        <v>1460</v>
      </c>
      <c r="O16" s="25">
        <v>2026</v>
      </c>
      <c r="P16" s="25" t="s">
        <v>1040</v>
      </c>
      <c r="Q16" s="25" t="s">
        <v>6575</v>
      </c>
    </row>
    <row r="17" spans="1:16">
      <c r="A17" s="25" t="s">
        <v>1278</v>
      </c>
      <c r="B17" s="26" t="s">
        <v>1415</v>
      </c>
      <c r="C17" s="25">
        <v>490015</v>
      </c>
      <c r="D17" s="25" t="s">
        <v>1461</v>
      </c>
      <c r="O17" s="25">
        <v>2027</v>
      </c>
      <c r="P17" s="25" t="s">
        <v>1041</v>
      </c>
    </row>
    <row r="18" spans="1:16">
      <c r="A18" s="25" t="s">
        <v>1307</v>
      </c>
      <c r="B18" s="26" t="s">
        <v>1416</v>
      </c>
      <c r="C18" s="25">
        <v>490016</v>
      </c>
      <c r="D18" s="25" t="s">
        <v>1462</v>
      </c>
      <c r="O18" s="25">
        <v>2028</v>
      </c>
      <c r="P18" s="25" t="s">
        <v>1042</v>
      </c>
    </row>
    <row r="19" spans="1:16">
      <c r="A19" s="25" t="s">
        <v>1279</v>
      </c>
      <c r="B19" s="26" t="s">
        <v>1417</v>
      </c>
      <c r="C19" s="25">
        <v>490017</v>
      </c>
      <c r="D19" s="25" t="s">
        <v>1463</v>
      </c>
      <c r="O19" s="25">
        <v>2029</v>
      </c>
      <c r="P19" s="25" t="s">
        <v>1043</v>
      </c>
    </row>
    <row r="20" spans="1:16">
      <c r="A20" s="25" t="s">
        <v>1280</v>
      </c>
      <c r="B20" s="26" t="s">
        <v>1418</v>
      </c>
      <c r="C20" s="25">
        <v>490018</v>
      </c>
      <c r="D20" s="25" t="s">
        <v>1464</v>
      </c>
      <c r="O20" s="25">
        <v>2030</v>
      </c>
      <c r="P20" s="25" t="s">
        <v>1044</v>
      </c>
    </row>
    <row r="21" spans="1:16">
      <c r="A21" s="25" t="s">
        <v>1281</v>
      </c>
      <c r="B21" s="26" t="s">
        <v>1423</v>
      </c>
      <c r="C21" s="25">
        <v>490019</v>
      </c>
      <c r="D21" s="25" t="s">
        <v>1465</v>
      </c>
      <c r="O21" s="25">
        <v>2031</v>
      </c>
      <c r="P21" s="25" t="s">
        <v>1045</v>
      </c>
    </row>
    <row r="22" spans="1:16">
      <c r="A22" s="25" t="s">
        <v>1308</v>
      </c>
      <c r="B22" s="26" t="s">
        <v>1424</v>
      </c>
      <c r="C22" s="25">
        <v>490020</v>
      </c>
      <c r="D22" s="25" t="s">
        <v>1466</v>
      </c>
      <c r="O22" s="25">
        <v>2032</v>
      </c>
      <c r="P22" s="25" t="s">
        <v>1046</v>
      </c>
    </row>
    <row r="23" spans="1:16">
      <c r="A23" s="25" t="s">
        <v>1282</v>
      </c>
      <c r="B23" s="26" t="s">
        <v>1425</v>
      </c>
      <c r="C23" s="25">
        <v>490021</v>
      </c>
      <c r="D23" s="25" t="s">
        <v>1467</v>
      </c>
      <c r="O23" s="25">
        <v>2033</v>
      </c>
      <c r="P23" s="25" t="s">
        <v>1047</v>
      </c>
    </row>
    <row r="24" spans="1:16">
      <c r="A24" s="25" t="s">
        <v>1283</v>
      </c>
      <c r="B24" s="26" t="s">
        <v>1426</v>
      </c>
      <c r="C24" s="25">
        <v>490022</v>
      </c>
      <c r="D24" s="25" t="s">
        <v>1468</v>
      </c>
      <c r="O24" s="25">
        <v>2034</v>
      </c>
      <c r="P24" s="25" t="s">
        <v>1048</v>
      </c>
    </row>
    <row r="25" spans="1:16">
      <c r="A25" s="25" t="s">
        <v>1284</v>
      </c>
      <c r="B25" s="26" t="s">
        <v>1427</v>
      </c>
      <c r="C25" s="25">
        <v>490023</v>
      </c>
      <c r="D25" s="25" t="s">
        <v>1469</v>
      </c>
      <c r="O25" s="25">
        <v>2035</v>
      </c>
      <c r="P25" s="25" t="s">
        <v>1049</v>
      </c>
    </row>
    <row r="26" spans="1:16">
      <c r="A26" s="25" t="s">
        <v>1285</v>
      </c>
      <c r="B26" s="26" t="s">
        <v>1428</v>
      </c>
      <c r="C26" s="25">
        <v>490024</v>
      </c>
      <c r="D26" s="25" t="s">
        <v>1470</v>
      </c>
      <c r="O26" s="25">
        <v>2036</v>
      </c>
      <c r="P26" s="25" t="s">
        <v>1050</v>
      </c>
    </row>
    <row r="27" spans="1:16">
      <c r="A27" s="25" t="s">
        <v>1286</v>
      </c>
      <c r="B27" s="26" t="s">
        <v>1429</v>
      </c>
      <c r="C27" s="25">
        <v>490025</v>
      </c>
      <c r="D27" s="25" t="s">
        <v>1471</v>
      </c>
      <c r="O27" s="25">
        <v>2037</v>
      </c>
      <c r="P27" s="25" t="s">
        <v>1051</v>
      </c>
    </row>
    <row r="28" spans="1:16">
      <c r="A28" s="25" t="s">
        <v>1287</v>
      </c>
      <c r="B28" s="26" t="s">
        <v>1430</v>
      </c>
      <c r="C28" s="25">
        <v>490026</v>
      </c>
      <c r="D28" s="25" t="s">
        <v>1472</v>
      </c>
      <c r="O28" s="25">
        <v>2038</v>
      </c>
      <c r="P28" s="25" t="s">
        <v>1052</v>
      </c>
    </row>
    <row r="29" spans="1:16">
      <c r="A29" s="25" t="s">
        <v>1288</v>
      </c>
      <c r="B29" s="26" t="s">
        <v>1432</v>
      </c>
      <c r="C29" s="25">
        <v>490027</v>
      </c>
      <c r="D29" s="25" t="s">
        <v>1473</v>
      </c>
      <c r="O29" s="25">
        <v>2039</v>
      </c>
      <c r="P29" s="25" t="s">
        <v>1053</v>
      </c>
    </row>
    <row r="30" spans="1:16">
      <c r="A30" s="25" t="s">
        <v>1289</v>
      </c>
      <c r="B30" s="26" t="s">
        <v>1431</v>
      </c>
      <c r="C30" s="25">
        <v>490028</v>
      </c>
      <c r="D30" s="25" t="s">
        <v>1474</v>
      </c>
      <c r="O30" s="25">
        <v>2040</v>
      </c>
      <c r="P30" s="25" t="s">
        <v>1054</v>
      </c>
    </row>
    <row r="31" spans="1:16">
      <c r="A31" s="25" t="s">
        <v>1290</v>
      </c>
      <c r="B31" s="26" t="s">
        <v>1433</v>
      </c>
      <c r="C31" s="25">
        <v>490029</v>
      </c>
      <c r="D31" s="25" t="s">
        <v>1475</v>
      </c>
      <c r="O31" s="25">
        <v>2041</v>
      </c>
      <c r="P31" s="25" t="s">
        <v>1055</v>
      </c>
    </row>
    <row r="32" spans="1:16">
      <c r="A32" s="25" t="s">
        <v>1401</v>
      </c>
      <c r="B32" s="26" t="s">
        <v>1434</v>
      </c>
      <c r="C32" s="25">
        <v>490030</v>
      </c>
      <c r="D32" s="25" t="s">
        <v>1476</v>
      </c>
      <c r="O32" s="25">
        <v>2042</v>
      </c>
      <c r="P32" s="25" t="s">
        <v>1056</v>
      </c>
    </row>
    <row r="33" spans="1:16">
      <c r="A33" s="25" t="s">
        <v>1309</v>
      </c>
      <c r="B33" s="26" t="s">
        <v>1435</v>
      </c>
      <c r="C33" s="25">
        <v>490031</v>
      </c>
      <c r="D33" s="25" t="s">
        <v>1477</v>
      </c>
      <c r="O33" s="25">
        <v>2043</v>
      </c>
      <c r="P33" s="25" t="s">
        <v>1057</v>
      </c>
    </row>
    <row r="34" spans="1:16">
      <c r="A34" s="25" t="s">
        <v>1291</v>
      </c>
      <c r="B34" s="26" t="s">
        <v>1436</v>
      </c>
      <c r="C34" s="25">
        <v>490032</v>
      </c>
      <c r="D34" s="25" t="s">
        <v>1478</v>
      </c>
      <c r="O34" s="25">
        <v>2044</v>
      </c>
      <c r="P34" s="25" t="s">
        <v>1058</v>
      </c>
    </row>
    <row r="35" spans="1:16">
      <c r="A35" s="25" t="s">
        <v>1292</v>
      </c>
      <c r="B35" s="26" t="s">
        <v>1437</v>
      </c>
      <c r="C35" s="25">
        <v>490033</v>
      </c>
      <c r="D35" s="25" t="s">
        <v>1479</v>
      </c>
      <c r="O35" s="25">
        <v>2045</v>
      </c>
      <c r="P35" s="25" t="s">
        <v>1059</v>
      </c>
    </row>
    <row r="36" spans="1:16">
      <c r="A36" s="25" t="s">
        <v>1310</v>
      </c>
      <c r="B36" s="26" t="s">
        <v>1438</v>
      </c>
      <c r="C36" s="25">
        <v>490034</v>
      </c>
      <c r="D36" s="25" t="s">
        <v>1480</v>
      </c>
      <c r="O36" s="25">
        <v>2046</v>
      </c>
      <c r="P36" s="25" t="s">
        <v>1060</v>
      </c>
    </row>
    <row r="37" spans="1:16">
      <c r="A37" s="25" t="s">
        <v>1293</v>
      </c>
      <c r="B37" s="26" t="s">
        <v>1439</v>
      </c>
      <c r="C37" s="25">
        <v>490035</v>
      </c>
      <c r="D37" s="25" t="s">
        <v>1481</v>
      </c>
      <c r="O37" s="25">
        <v>2047</v>
      </c>
      <c r="P37" s="25" t="s">
        <v>1061</v>
      </c>
    </row>
    <row r="38" spans="1:16">
      <c r="A38" s="25" t="s">
        <v>1294</v>
      </c>
      <c r="B38" s="26" t="s">
        <v>1440</v>
      </c>
      <c r="C38" s="25">
        <v>490036</v>
      </c>
      <c r="D38" s="25" t="s">
        <v>3855</v>
      </c>
      <c r="O38" s="25">
        <v>2048</v>
      </c>
      <c r="P38" s="25" t="s">
        <v>1062</v>
      </c>
    </row>
    <row r="39" spans="1:16">
      <c r="A39" s="25" t="s">
        <v>1295</v>
      </c>
      <c r="B39" s="26" t="s">
        <v>1441</v>
      </c>
      <c r="C39" s="25">
        <v>490037</v>
      </c>
      <c r="D39" s="25" t="s">
        <v>1482</v>
      </c>
      <c r="O39" s="25">
        <v>2049</v>
      </c>
      <c r="P39" s="25" t="s">
        <v>1063</v>
      </c>
    </row>
    <row r="40" spans="1:16">
      <c r="A40" s="25" t="s">
        <v>1296</v>
      </c>
      <c r="B40" s="26" t="s">
        <v>1442</v>
      </c>
      <c r="C40" s="25">
        <v>490038</v>
      </c>
      <c r="D40" s="25" t="s">
        <v>1483</v>
      </c>
      <c r="O40" s="25">
        <v>2050</v>
      </c>
      <c r="P40" s="25" t="s">
        <v>1064</v>
      </c>
    </row>
    <row r="41" spans="1:16">
      <c r="A41" s="25" t="s">
        <v>1297</v>
      </c>
      <c r="B41" s="26" t="s">
        <v>1443</v>
      </c>
      <c r="C41" s="25">
        <v>490039</v>
      </c>
      <c r="D41" s="25" t="s">
        <v>1484</v>
      </c>
      <c r="P41" s="25" t="s">
        <v>1065</v>
      </c>
    </row>
    <row r="42" spans="1:16">
      <c r="A42" s="25" t="s">
        <v>1298</v>
      </c>
      <c r="B42" s="26" t="s">
        <v>1420</v>
      </c>
      <c r="C42" s="25">
        <v>490040</v>
      </c>
      <c r="D42" s="25" t="s">
        <v>1485</v>
      </c>
      <c r="P42" s="25" t="s">
        <v>1066</v>
      </c>
    </row>
    <row r="43" spans="1:16">
      <c r="A43" s="25" t="s">
        <v>1299</v>
      </c>
      <c r="B43" s="26" t="s">
        <v>1421</v>
      </c>
      <c r="C43" s="25">
        <v>490041</v>
      </c>
      <c r="D43" s="25" t="s">
        <v>1486</v>
      </c>
      <c r="P43" s="25" t="s">
        <v>1067</v>
      </c>
    </row>
    <row r="44" spans="1:16">
      <c r="A44" s="25" t="s">
        <v>1300</v>
      </c>
      <c r="B44" s="26" t="s">
        <v>1422</v>
      </c>
      <c r="C44" s="25">
        <v>490042</v>
      </c>
      <c r="D44" s="25" t="s">
        <v>1487</v>
      </c>
      <c r="P44" s="25" t="s">
        <v>1068</v>
      </c>
    </row>
    <row r="45" spans="1:16">
      <c r="A45" s="25" t="s">
        <v>1301</v>
      </c>
      <c r="B45" s="26" t="s">
        <v>1444</v>
      </c>
      <c r="C45" s="25">
        <v>490043</v>
      </c>
      <c r="D45" s="25" t="s">
        <v>1488</v>
      </c>
      <c r="P45" s="25" t="s">
        <v>1069</v>
      </c>
    </row>
    <row r="46" spans="1:16">
      <c r="A46" s="25" t="s">
        <v>1302</v>
      </c>
      <c r="B46" s="26" t="s">
        <v>1445</v>
      </c>
      <c r="C46" s="25">
        <v>490044</v>
      </c>
      <c r="D46" s="25" t="s">
        <v>3853</v>
      </c>
      <c r="P46" s="25" t="s">
        <v>1070</v>
      </c>
    </row>
    <row r="47" spans="1:16">
      <c r="A47" s="25" t="s">
        <v>1303</v>
      </c>
      <c r="B47" s="26" t="s">
        <v>1446</v>
      </c>
      <c r="C47" s="25">
        <v>490045</v>
      </c>
      <c r="D47" s="25" t="s">
        <v>1489</v>
      </c>
      <c r="P47" s="25" t="s">
        <v>1071</v>
      </c>
    </row>
    <row r="48" spans="1:16">
      <c r="A48" s="25" t="s">
        <v>1304</v>
      </c>
      <c r="B48" s="26" t="s">
        <v>1447</v>
      </c>
      <c r="C48" s="25">
        <v>490046</v>
      </c>
      <c r="D48" s="25" t="s">
        <v>1490</v>
      </c>
      <c r="P48" s="25" t="s">
        <v>1072</v>
      </c>
    </row>
    <row r="49" spans="1:16">
      <c r="A49" s="25" t="s">
        <v>3856</v>
      </c>
      <c r="B49" s="26" t="s">
        <v>3857</v>
      </c>
      <c r="C49" s="25">
        <v>490046</v>
      </c>
      <c r="D49" s="25" t="s">
        <v>3858</v>
      </c>
      <c r="P49" s="25" t="s">
        <v>1073</v>
      </c>
    </row>
    <row r="50" spans="1:16">
      <c r="B50" s="26"/>
      <c r="P50" s="25" t="s">
        <v>1074</v>
      </c>
    </row>
    <row r="51" spans="1:16">
      <c r="B51" s="26"/>
      <c r="P51" s="25" t="s">
        <v>1075</v>
      </c>
    </row>
    <row r="52" spans="1:16">
      <c r="B52" s="26"/>
      <c r="P52" s="25" t="s">
        <v>1076</v>
      </c>
    </row>
    <row r="53" spans="1:16">
      <c r="B53" s="26"/>
      <c r="P53" s="25" t="s">
        <v>1077</v>
      </c>
    </row>
    <row r="54" spans="1:16">
      <c r="B54" s="26"/>
      <c r="P54" s="25" t="s">
        <v>1078</v>
      </c>
    </row>
    <row r="55" spans="1:16">
      <c r="B55" s="26"/>
      <c r="P55" s="25" t="s">
        <v>1079</v>
      </c>
    </row>
    <row r="56" spans="1:16">
      <c r="B56" s="26"/>
      <c r="P56" s="25" t="s">
        <v>1080</v>
      </c>
    </row>
    <row r="57" spans="1:16">
      <c r="B57" s="26"/>
      <c r="P57" s="25" t="s">
        <v>1081</v>
      </c>
    </row>
    <row r="58" spans="1:16">
      <c r="B58" s="26"/>
      <c r="P58" s="25" t="s">
        <v>1082</v>
      </c>
    </row>
    <row r="59" spans="1:16">
      <c r="B59" s="26"/>
      <c r="P59" s="25" t="s">
        <v>1083</v>
      </c>
    </row>
    <row r="60" spans="1:16">
      <c r="A60" s="26"/>
      <c r="B60" s="26"/>
      <c r="C60" s="26"/>
      <c r="D60" s="26"/>
      <c r="P60" s="25" t="s">
        <v>1084</v>
      </c>
    </row>
    <row r="61" spans="1:16">
      <c r="A61" s="26"/>
      <c r="B61" s="26"/>
      <c r="C61" s="26"/>
      <c r="D61" s="26"/>
      <c r="P61" s="25" t="s">
        <v>1085</v>
      </c>
    </row>
    <row r="62" spans="1:16">
      <c r="A62" s="26"/>
      <c r="B62" s="26"/>
      <c r="C62" s="26"/>
      <c r="D62" s="26"/>
      <c r="P62" s="25" t="s">
        <v>1086</v>
      </c>
    </row>
    <row r="63" spans="1:16">
      <c r="A63" s="26"/>
      <c r="B63" s="26"/>
      <c r="C63" s="26"/>
      <c r="D63" s="26"/>
      <c r="P63" s="25" t="s">
        <v>1087</v>
      </c>
    </row>
    <row r="64" spans="1:16">
      <c r="A64" s="26"/>
      <c r="B64" s="26"/>
      <c r="C64" s="26"/>
      <c r="D64" s="26"/>
      <c r="P64" s="25" t="s">
        <v>1088</v>
      </c>
    </row>
    <row r="65" spans="1:16">
      <c r="A65" s="26"/>
      <c r="B65" s="26"/>
      <c r="C65" s="26"/>
      <c r="D65" s="26"/>
      <c r="P65" s="25" t="s">
        <v>1089</v>
      </c>
    </row>
    <row r="66" spans="1:16">
      <c r="A66" s="26"/>
      <c r="B66" s="26"/>
      <c r="C66" s="26"/>
      <c r="D66" s="26"/>
      <c r="P66" s="25" t="s">
        <v>1090</v>
      </c>
    </row>
    <row r="67" spans="1:16">
      <c r="A67" s="26"/>
      <c r="B67" s="26"/>
      <c r="C67" s="26"/>
      <c r="D67" s="26"/>
      <c r="P67" s="25" t="s">
        <v>1091</v>
      </c>
    </row>
    <row r="68" spans="1:16">
      <c r="A68" s="26"/>
      <c r="B68" s="26"/>
      <c r="C68" s="26"/>
      <c r="D68" s="26"/>
      <c r="P68" s="25" t="s">
        <v>1092</v>
      </c>
    </row>
    <row r="69" spans="1:16">
      <c r="A69" s="26"/>
      <c r="B69" s="26"/>
      <c r="C69" s="26"/>
      <c r="D69" s="26"/>
      <c r="P69" s="25" t="s">
        <v>1093</v>
      </c>
    </row>
    <row r="70" spans="1:16">
      <c r="A70" s="26"/>
      <c r="B70" s="26"/>
      <c r="C70" s="26"/>
      <c r="D70" s="26"/>
      <c r="P70" s="25" t="s">
        <v>1094</v>
      </c>
    </row>
    <row r="71" spans="1:16">
      <c r="A71" s="26"/>
      <c r="B71" s="26"/>
      <c r="C71" s="26"/>
      <c r="D71" s="26"/>
      <c r="P71" s="25" t="s">
        <v>1095</v>
      </c>
    </row>
    <row r="72" spans="1:16">
      <c r="A72" s="26"/>
      <c r="B72" s="26"/>
      <c r="C72" s="26"/>
      <c r="D72" s="26"/>
      <c r="P72" s="25" t="s">
        <v>1096</v>
      </c>
    </row>
    <row r="73" spans="1:16">
      <c r="A73" s="26"/>
      <c r="B73" s="26"/>
      <c r="C73" s="26"/>
      <c r="D73" s="26"/>
      <c r="P73" s="25" t="s">
        <v>1097</v>
      </c>
    </row>
    <row r="74" spans="1:16">
      <c r="A74" s="26"/>
      <c r="B74" s="26"/>
      <c r="C74" s="26"/>
      <c r="D74" s="26"/>
      <c r="P74" s="25" t="s">
        <v>1098</v>
      </c>
    </row>
    <row r="75" spans="1:16">
      <c r="A75" s="26"/>
      <c r="B75" s="26"/>
      <c r="C75" s="26"/>
      <c r="D75" s="26"/>
      <c r="P75" s="25" t="s">
        <v>1099</v>
      </c>
    </row>
    <row r="76" spans="1:16">
      <c r="A76" s="26"/>
      <c r="B76" s="26"/>
      <c r="C76" s="26"/>
      <c r="D76" s="26"/>
      <c r="P76" s="25" t="s">
        <v>1100</v>
      </c>
    </row>
    <row r="77" spans="1:16">
      <c r="A77" s="26"/>
      <c r="B77" s="26"/>
      <c r="C77" s="26"/>
      <c r="D77" s="26"/>
      <c r="P77" s="25" t="s">
        <v>1101</v>
      </c>
    </row>
    <row r="78" spans="1:16">
      <c r="A78" s="26"/>
      <c r="B78" s="26"/>
      <c r="C78" s="26"/>
      <c r="D78" s="26"/>
      <c r="P78" s="25" t="s">
        <v>1102</v>
      </c>
    </row>
    <row r="79" spans="1:16">
      <c r="A79" s="26"/>
      <c r="B79" s="26"/>
      <c r="C79" s="26"/>
      <c r="D79" s="26"/>
      <c r="P79" s="25" t="s">
        <v>1103</v>
      </c>
    </row>
    <row r="80" spans="1:16">
      <c r="A80" s="26"/>
      <c r="B80" s="26"/>
      <c r="C80" s="26"/>
      <c r="D80" s="26"/>
      <c r="P80" s="25" t="s">
        <v>1104</v>
      </c>
    </row>
    <row r="81" spans="1:16">
      <c r="A81" s="26"/>
      <c r="B81" s="26"/>
      <c r="C81" s="26"/>
      <c r="D81" s="26"/>
      <c r="P81" s="25" t="s">
        <v>1105</v>
      </c>
    </row>
    <row r="82" spans="1:16">
      <c r="A82" s="26"/>
      <c r="B82" s="26"/>
      <c r="C82" s="26"/>
      <c r="D82" s="26"/>
      <c r="P82" s="25" t="s">
        <v>1106</v>
      </c>
    </row>
    <row r="83" spans="1:16">
      <c r="A83" s="26"/>
      <c r="B83" s="26"/>
      <c r="C83" s="26"/>
      <c r="D83" s="26"/>
      <c r="P83" s="25" t="s">
        <v>1107</v>
      </c>
    </row>
    <row r="84" spans="1:16">
      <c r="A84" s="26"/>
      <c r="B84" s="26"/>
      <c r="C84" s="26"/>
      <c r="D84" s="26"/>
      <c r="P84" s="25" t="s">
        <v>1108</v>
      </c>
    </row>
    <row r="85" spans="1:16">
      <c r="A85" s="26"/>
      <c r="B85" s="26"/>
      <c r="C85" s="26"/>
      <c r="D85" s="26"/>
      <c r="P85" s="25" t="s">
        <v>1109</v>
      </c>
    </row>
    <row r="86" spans="1:16">
      <c r="A86" s="26"/>
      <c r="B86" s="26"/>
      <c r="C86" s="26"/>
      <c r="D86" s="26"/>
      <c r="P86" s="25" t="s">
        <v>1110</v>
      </c>
    </row>
    <row r="87" spans="1:16">
      <c r="A87" s="26"/>
      <c r="B87" s="26"/>
      <c r="C87" s="26"/>
      <c r="D87" s="26"/>
      <c r="P87" s="25" t="s">
        <v>1111</v>
      </c>
    </row>
    <row r="88" spans="1:16">
      <c r="A88" s="26"/>
      <c r="B88" s="26"/>
      <c r="C88" s="26"/>
      <c r="D88" s="26"/>
      <c r="P88" s="25" t="s">
        <v>1112</v>
      </c>
    </row>
    <row r="89" spans="1:16">
      <c r="A89" s="26"/>
      <c r="B89" s="26"/>
      <c r="C89" s="26"/>
      <c r="D89" s="26"/>
      <c r="P89" s="25" t="s">
        <v>1113</v>
      </c>
    </row>
    <row r="90" spans="1:16">
      <c r="A90" s="26"/>
      <c r="B90" s="26"/>
      <c r="C90" s="26"/>
      <c r="D90" s="26"/>
      <c r="P90" s="25" t="s">
        <v>1114</v>
      </c>
    </row>
    <row r="91" spans="1:16">
      <c r="A91" s="26"/>
      <c r="B91" s="26"/>
      <c r="C91" s="26"/>
      <c r="D91" s="26"/>
      <c r="P91" s="25" t="s">
        <v>1115</v>
      </c>
    </row>
    <row r="92" spans="1:16">
      <c r="A92" s="26"/>
      <c r="B92" s="26"/>
      <c r="C92" s="26"/>
      <c r="D92" s="26"/>
      <c r="P92" s="25" t="s">
        <v>1116</v>
      </c>
    </row>
    <row r="93" spans="1:16">
      <c r="A93" s="26"/>
      <c r="B93" s="26"/>
      <c r="C93" s="26"/>
      <c r="D93" s="26"/>
      <c r="P93" s="25" t="s">
        <v>1117</v>
      </c>
    </row>
    <row r="94" spans="1:16">
      <c r="A94" s="26"/>
      <c r="B94" s="26"/>
      <c r="C94" s="26"/>
      <c r="D94" s="26"/>
      <c r="P94" s="25" t="s">
        <v>1118</v>
      </c>
    </row>
    <row r="95" spans="1:16">
      <c r="A95" s="22"/>
      <c r="B95" s="22"/>
      <c r="C95" s="22"/>
      <c r="D95" s="22"/>
      <c r="P95" s="25" t="s">
        <v>1119</v>
      </c>
    </row>
    <row r="96" spans="1:16">
      <c r="A96" s="22"/>
      <c r="B96" s="22"/>
      <c r="C96" s="22"/>
      <c r="D96" s="22"/>
      <c r="P96" s="25" t="s">
        <v>1120</v>
      </c>
    </row>
    <row r="97" spans="1:16">
      <c r="A97" s="22"/>
      <c r="B97" s="22"/>
      <c r="C97" s="22"/>
      <c r="D97" s="22"/>
      <c r="P97" s="25" t="s">
        <v>1121</v>
      </c>
    </row>
    <row r="98" spans="1:16">
      <c r="A98" s="22"/>
      <c r="B98" s="22"/>
      <c r="C98" s="22"/>
      <c r="D98" s="22"/>
      <c r="P98" s="25" t="s">
        <v>1122</v>
      </c>
    </row>
    <row r="99" spans="1:16">
      <c r="A99" s="22"/>
      <c r="B99" s="22"/>
      <c r="C99" s="22"/>
      <c r="D99" s="22"/>
      <c r="P99" s="25" t="s">
        <v>1123</v>
      </c>
    </row>
    <row r="100" spans="1:16">
      <c r="A100" s="22"/>
      <c r="B100" s="22"/>
      <c r="C100" s="22"/>
      <c r="D100" s="22"/>
      <c r="P100" s="25" t="s">
        <v>1124</v>
      </c>
    </row>
    <row r="101" spans="1:16">
      <c r="A101" s="22"/>
      <c r="B101" s="22"/>
      <c r="C101" s="22"/>
      <c r="D101" s="22"/>
      <c r="P101" s="25" t="s">
        <v>1125</v>
      </c>
    </row>
    <row r="102" spans="1:16">
      <c r="A102" s="22"/>
      <c r="B102" s="22"/>
      <c r="C102" s="22"/>
      <c r="D102" s="22"/>
      <c r="P102" s="25" t="s">
        <v>1126</v>
      </c>
    </row>
    <row r="103" spans="1:16">
      <c r="A103" s="22"/>
      <c r="B103" s="22"/>
      <c r="C103" s="22"/>
      <c r="D103" s="22"/>
      <c r="P103" s="25" t="s">
        <v>1127</v>
      </c>
    </row>
    <row r="104" spans="1:16">
      <c r="A104" s="22"/>
      <c r="B104" s="22"/>
      <c r="C104" s="22"/>
      <c r="D104" s="22"/>
      <c r="P104" s="25" t="s">
        <v>1128</v>
      </c>
    </row>
    <row r="105" spans="1:16">
      <c r="A105" s="22"/>
      <c r="B105" s="22"/>
      <c r="C105" s="22"/>
      <c r="D105" s="22"/>
      <c r="P105" s="25" t="s">
        <v>1129</v>
      </c>
    </row>
    <row r="106" spans="1:16">
      <c r="A106" s="22"/>
      <c r="B106" s="22"/>
      <c r="C106" s="22"/>
      <c r="D106" s="22"/>
      <c r="P106" s="25" t="s">
        <v>1130</v>
      </c>
    </row>
    <row r="107" spans="1:16">
      <c r="A107" s="22"/>
      <c r="B107" s="22"/>
      <c r="C107" s="22"/>
      <c r="D107" s="22"/>
      <c r="P107" s="25" t="s">
        <v>1131</v>
      </c>
    </row>
    <row r="108" spans="1:16">
      <c r="A108" s="22"/>
      <c r="B108" s="22"/>
      <c r="C108" s="22"/>
      <c r="D108" s="22"/>
      <c r="P108" s="25" t="s">
        <v>1132</v>
      </c>
    </row>
    <row r="109" spans="1:16">
      <c r="A109" s="22"/>
      <c r="B109" s="22"/>
      <c r="C109" s="22"/>
      <c r="D109" s="22"/>
      <c r="P109" s="25" t="s">
        <v>1133</v>
      </c>
    </row>
    <row r="110" spans="1:16">
      <c r="A110" s="22"/>
      <c r="B110" s="22"/>
      <c r="C110" s="22"/>
      <c r="D110" s="22"/>
      <c r="P110" s="25" t="s">
        <v>1134</v>
      </c>
    </row>
    <row r="111" spans="1:16">
      <c r="A111" s="22"/>
      <c r="B111" s="22"/>
      <c r="C111" s="22"/>
      <c r="D111" s="22"/>
      <c r="P111" s="25" t="s">
        <v>1135</v>
      </c>
    </row>
    <row r="112" spans="1:16">
      <c r="A112" s="22"/>
      <c r="B112" s="22"/>
      <c r="C112" s="22"/>
      <c r="D112" s="22"/>
      <c r="P112" s="25" t="s">
        <v>1136</v>
      </c>
    </row>
    <row r="113" spans="1:16">
      <c r="A113" s="22"/>
      <c r="B113" s="22"/>
      <c r="C113" s="22"/>
      <c r="D113" s="22"/>
      <c r="P113" s="25" t="s">
        <v>1137</v>
      </c>
    </row>
    <row r="114" spans="1:16">
      <c r="A114" s="22"/>
      <c r="B114" s="22"/>
      <c r="C114" s="22"/>
      <c r="D114" s="22"/>
      <c r="P114" s="25" t="s">
        <v>1138</v>
      </c>
    </row>
    <row r="115" spans="1:16">
      <c r="A115" s="22"/>
      <c r="B115" s="22"/>
      <c r="C115" s="22"/>
      <c r="D115" s="22"/>
      <c r="P115" s="25" t="s">
        <v>1139</v>
      </c>
    </row>
    <row r="116" spans="1:16">
      <c r="A116" s="22"/>
      <c r="B116" s="22"/>
      <c r="C116" s="22"/>
      <c r="D116" s="22"/>
      <c r="P116" s="25" t="s">
        <v>1140</v>
      </c>
    </row>
    <row r="117" spans="1:16">
      <c r="A117" s="22"/>
      <c r="B117" s="22"/>
      <c r="C117" s="22"/>
      <c r="D117" s="22"/>
      <c r="P117" s="25" t="s">
        <v>1141</v>
      </c>
    </row>
    <row r="118" spans="1:16">
      <c r="A118" s="22"/>
      <c r="B118" s="22"/>
      <c r="C118" s="22"/>
      <c r="D118" s="22"/>
      <c r="P118" s="25" t="s">
        <v>1142</v>
      </c>
    </row>
    <row r="119" spans="1:16">
      <c r="A119" s="22"/>
      <c r="B119" s="22"/>
      <c r="C119" s="22"/>
      <c r="D119" s="22"/>
      <c r="P119" s="25" t="s">
        <v>1143</v>
      </c>
    </row>
    <row r="120" spans="1:16">
      <c r="A120" s="22"/>
      <c r="B120" s="22"/>
      <c r="C120" s="22"/>
      <c r="D120" s="22"/>
      <c r="P120" s="25" t="s">
        <v>1144</v>
      </c>
    </row>
    <row r="121" spans="1:16">
      <c r="A121" s="22"/>
      <c r="B121" s="22"/>
      <c r="C121" s="22"/>
      <c r="D121" s="22"/>
      <c r="P121" s="25" t="s">
        <v>1145</v>
      </c>
    </row>
    <row r="122" spans="1:16">
      <c r="A122" s="22"/>
      <c r="B122" s="22"/>
      <c r="C122" s="22"/>
      <c r="D122" s="22"/>
      <c r="P122" s="25" t="s">
        <v>1146</v>
      </c>
    </row>
    <row r="123" spans="1:16">
      <c r="A123" s="22"/>
      <c r="B123" s="22"/>
      <c r="C123" s="22"/>
      <c r="D123" s="22"/>
      <c r="P123" s="25" t="s">
        <v>1147</v>
      </c>
    </row>
    <row r="124" spans="1:16">
      <c r="A124" s="22"/>
      <c r="B124" s="22"/>
      <c r="C124" s="22"/>
      <c r="D124" s="22"/>
      <c r="P124" s="25" t="s">
        <v>1148</v>
      </c>
    </row>
    <row r="125" spans="1:16">
      <c r="A125" s="22"/>
      <c r="B125" s="22"/>
      <c r="C125" s="22"/>
      <c r="D125" s="22"/>
      <c r="P125" s="25" t="s">
        <v>1149</v>
      </c>
    </row>
    <row r="126" spans="1:16">
      <c r="A126" s="22"/>
      <c r="B126" s="22"/>
      <c r="C126" s="22"/>
      <c r="D126" s="22"/>
      <c r="P126" s="25" t="s">
        <v>1150</v>
      </c>
    </row>
    <row r="127" spans="1:16">
      <c r="A127" s="22"/>
      <c r="B127" s="22"/>
      <c r="C127" s="22"/>
      <c r="D127" s="22"/>
      <c r="P127" s="25" t="s">
        <v>1151</v>
      </c>
    </row>
    <row r="128" spans="1:16">
      <c r="A128" s="22"/>
      <c r="B128" s="22"/>
      <c r="C128" s="22"/>
      <c r="D128" s="22"/>
      <c r="P128" s="25" t="s">
        <v>1152</v>
      </c>
    </row>
    <row r="129" spans="1:16">
      <c r="A129" s="22"/>
      <c r="B129" s="22"/>
      <c r="C129" s="22"/>
      <c r="D129" s="22"/>
      <c r="P129" s="25" t="s">
        <v>1153</v>
      </c>
    </row>
    <row r="130" spans="1:16">
      <c r="A130" s="22"/>
      <c r="B130" s="22"/>
      <c r="C130" s="22"/>
      <c r="D130" s="22"/>
      <c r="P130" s="25" t="s">
        <v>1154</v>
      </c>
    </row>
    <row r="131" spans="1:16">
      <c r="A131" s="22"/>
      <c r="B131" s="22"/>
      <c r="C131" s="22"/>
      <c r="D131" s="22"/>
      <c r="P131" s="25" t="s">
        <v>1155</v>
      </c>
    </row>
    <row r="132" spans="1:16">
      <c r="A132" s="22"/>
      <c r="B132" s="22"/>
      <c r="C132" s="22"/>
      <c r="D132" s="22"/>
      <c r="P132" s="25" t="s">
        <v>1156</v>
      </c>
    </row>
    <row r="133" spans="1:16">
      <c r="A133" s="22"/>
      <c r="B133" s="22"/>
      <c r="C133" s="22"/>
      <c r="D133" s="22"/>
      <c r="P133" s="25" t="s">
        <v>1157</v>
      </c>
    </row>
    <row r="134" spans="1:16">
      <c r="A134" s="22"/>
      <c r="B134" s="22"/>
      <c r="C134" s="22"/>
      <c r="D134" s="22"/>
      <c r="P134" s="25" t="s">
        <v>1158</v>
      </c>
    </row>
    <row r="135" spans="1:16">
      <c r="A135" s="22"/>
      <c r="B135" s="22"/>
      <c r="C135" s="22"/>
      <c r="D135" s="22"/>
      <c r="P135" s="25" t="s">
        <v>1159</v>
      </c>
    </row>
    <row r="136" spans="1:16">
      <c r="A136" s="22"/>
      <c r="B136" s="22"/>
      <c r="C136" s="22"/>
      <c r="D136" s="22"/>
      <c r="P136" s="25" t="s">
        <v>1160</v>
      </c>
    </row>
    <row r="137" spans="1:16">
      <c r="A137" s="22"/>
      <c r="B137" s="22"/>
      <c r="C137" s="22"/>
      <c r="D137" s="22"/>
      <c r="P137" s="25" t="s">
        <v>1161</v>
      </c>
    </row>
    <row r="138" spans="1:16">
      <c r="A138" s="22"/>
      <c r="B138" s="22"/>
      <c r="C138" s="22"/>
      <c r="D138" s="22"/>
      <c r="P138" s="25" t="s">
        <v>1162</v>
      </c>
    </row>
    <row r="139" spans="1:16">
      <c r="A139" s="22"/>
      <c r="B139" s="22"/>
      <c r="C139" s="22"/>
      <c r="D139" s="22"/>
      <c r="P139" s="25" t="s">
        <v>1163</v>
      </c>
    </row>
    <row r="140" spans="1:16">
      <c r="A140" s="22"/>
      <c r="B140" s="22"/>
      <c r="C140" s="22"/>
      <c r="D140" s="22"/>
      <c r="P140" s="25" t="s">
        <v>1164</v>
      </c>
    </row>
    <row r="141" spans="1:16">
      <c r="A141" s="22"/>
      <c r="B141" s="22"/>
      <c r="C141" s="22"/>
      <c r="D141" s="22"/>
      <c r="P141" s="25" t="s">
        <v>1165</v>
      </c>
    </row>
    <row r="142" spans="1:16">
      <c r="A142" s="22"/>
      <c r="B142" s="22"/>
      <c r="C142" s="22"/>
      <c r="D142" s="22"/>
      <c r="P142" s="25" t="s">
        <v>1166</v>
      </c>
    </row>
    <row r="143" spans="1:16">
      <c r="A143" s="22"/>
      <c r="B143" s="22"/>
      <c r="C143" s="22"/>
      <c r="D143" s="22"/>
      <c r="P143" s="25" t="s">
        <v>1167</v>
      </c>
    </row>
    <row r="144" spans="1:16">
      <c r="A144" s="22"/>
      <c r="B144" s="22"/>
      <c r="C144" s="22"/>
      <c r="D144" s="22"/>
      <c r="P144" s="25" t="s">
        <v>1168</v>
      </c>
    </row>
    <row r="145" spans="1:16">
      <c r="A145" s="22"/>
      <c r="B145" s="22"/>
      <c r="C145" s="22"/>
      <c r="D145" s="22"/>
      <c r="P145" s="25" t="s">
        <v>1169</v>
      </c>
    </row>
    <row r="146" spans="1:16">
      <c r="A146" s="22"/>
      <c r="B146" s="22"/>
      <c r="C146" s="22"/>
      <c r="D146" s="22"/>
      <c r="P146" s="25" t="s">
        <v>1170</v>
      </c>
    </row>
    <row r="147" spans="1:16">
      <c r="A147" s="22"/>
      <c r="B147" s="22"/>
      <c r="C147" s="22"/>
      <c r="D147" s="22"/>
      <c r="P147" s="25" t="s">
        <v>1171</v>
      </c>
    </row>
    <row r="148" spans="1:16">
      <c r="A148" s="22"/>
      <c r="B148" s="22"/>
      <c r="C148" s="22"/>
      <c r="D148" s="22"/>
      <c r="P148" s="25" t="s">
        <v>1172</v>
      </c>
    </row>
    <row r="149" spans="1:16">
      <c r="A149" s="22"/>
      <c r="B149" s="22"/>
      <c r="C149" s="22"/>
      <c r="D149" s="22"/>
      <c r="P149" s="25" t="s">
        <v>1173</v>
      </c>
    </row>
    <row r="150" spans="1:16">
      <c r="A150" s="22"/>
      <c r="B150" s="22"/>
      <c r="C150" s="22"/>
      <c r="D150" s="22"/>
      <c r="P150" s="25" t="s">
        <v>1174</v>
      </c>
    </row>
    <row r="151" spans="1:16">
      <c r="A151" s="22"/>
      <c r="B151" s="22"/>
      <c r="C151" s="22"/>
      <c r="D151" s="22"/>
      <c r="P151" s="25" t="s">
        <v>1175</v>
      </c>
    </row>
    <row r="152" spans="1:16">
      <c r="A152" s="22"/>
      <c r="B152" s="22"/>
      <c r="C152" s="22"/>
      <c r="D152" s="22"/>
      <c r="P152" s="25" t="s">
        <v>1176</v>
      </c>
    </row>
    <row r="153" spans="1:16">
      <c r="A153" s="22"/>
      <c r="B153" s="22"/>
      <c r="C153" s="22"/>
      <c r="D153" s="22"/>
      <c r="P153" s="25" t="s">
        <v>1177</v>
      </c>
    </row>
    <row r="154" spans="1:16">
      <c r="A154" s="22"/>
      <c r="B154" s="22"/>
      <c r="C154" s="22"/>
      <c r="D154" s="22"/>
    </row>
    <row r="155" spans="1:16">
      <c r="A155" s="22"/>
      <c r="B155" s="22"/>
      <c r="C155" s="22"/>
      <c r="D155" s="22"/>
    </row>
    <row r="156" spans="1:16">
      <c r="A156" s="22"/>
      <c r="B156" s="22"/>
      <c r="C156" s="22"/>
      <c r="D156" s="22"/>
    </row>
    <row r="157" spans="1:16">
      <c r="A157" s="22"/>
      <c r="B157" s="22"/>
      <c r="C157" s="22"/>
      <c r="D157" s="22"/>
    </row>
    <row r="158" spans="1:16">
      <c r="A158" s="22"/>
      <c r="B158" s="22"/>
      <c r="C158" s="22"/>
      <c r="D158" s="22"/>
    </row>
    <row r="159" spans="1:16">
      <c r="A159" s="22"/>
      <c r="B159" s="22"/>
      <c r="C159" s="22"/>
      <c r="D159" s="22"/>
    </row>
    <row r="160" spans="1:16">
      <c r="A160" s="22"/>
      <c r="B160" s="22"/>
      <c r="C160" s="22"/>
      <c r="D160" s="22"/>
    </row>
    <row r="161" spans="1:4">
      <c r="A161" s="22"/>
      <c r="B161" s="22"/>
      <c r="C161" s="22"/>
      <c r="D161" s="22"/>
    </row>
    <row r="162" spans="1:4">
      <c r="A162" s="22"/>
      <c r="B162" s="22"/>
      <c r="C162" s="22"/>
      <c r="D162" s="22"/>
    </row>
    <row r="163" spans="1:4">
      <c r="A163" s="22"/>
      <c r="B163" s="22"/>
      <c r="C163" s="22"/>
      <c r="D163" s="22"/>
    </row>
    <row r="164" spans="1:4">
      <c r="A164" s="22"/>
      <c r="B164" s="22"/>
      <c r="C164" s="22"/>
      <c r="D164" s="22"/>
    </row>
    <row r="165" spans="1:4">
      <c r="A165" s="22"/>
      <c r="B165" s="22"/>
      <c r="C165" s="22"/>
      <c r="D165" s="22"/>
    </row>
    <row r="166" spans="1:4">
      <c r="A166" s="22"/>
      <c r="B166" s="22"/>
      <c r="C166" s="22"/>
      <c r="D166" s="22"/>
    </row>
    <row r="167" spans="1:4">
      <c r="A167" s="22"/>
      <c r="B167" s="22"/>
      <c r="C167" s="22"/>
      <c r="D167" s="22"/>
    </row>
    <row r="168" spans="1:4">
      <c r="A168" s="22"/>
      <c r="B168" s="22"/>
      <c r="C168" s="22"/>
      <c r="D168" s="22"/>
    </row>
    <row r="169" spans="1:4">
      <c r="A169" s="22"/>
      <c r="B169" s="22"/>
      <c r="C169" s="22"/>
      <c r="D169" s="22"/>
    </row>
    <row r="170" spans="1:4">
      <c r="A170" s="22"/>
      <c r="B170" s="22"/>
      <c r="C170" s="22"/>
      <c r="D170" s="22"/>
    </row>
    <row r="171" spans="1:4">
      <c r="A171" s="22"/>
      <c r="B171" s="22"/>
      <c r="C171" s="22"/>
      <c r="D171" s="22"/>
    </row>
    <row r="172" spans="1:4">
      <c r="A172" s="22"/>
      <c r="B172" s="22"/>
      <c r="C172" s="22"/>
      <c r="D172" s="22"/>
    </row>
    <row r="173" spans="1:4">
      <c r="A173" s="22"/>
      <c r="B173" s="22"/>
      <c r="C173" s="22"/>
      <c r="D173" s="22"/>
    </row>
    <row r="174" spans="1:4">
      <c r="A174" s="22"/>
      <c r="B174" s="22"/>
      <c r="C174" s="22"/>
      <c r="D174" s="22"/>
    </row>
    <row r="175" spans="1:4">
      <c r="A175" s="22"/>
      <c r="B175" s="22"/>
      <c r="C175" s="22"/>
      <c r="D175" s="22"/>
    </row>
    <row r="176" spans="1:4">
      <c r="A176" s="22"/>
      <c r="B176" s="22"/>
      <c r="C176" s="22"/>
      <c r="D176" s="22"/>
    </row>
    <row r="177" spans="1:4">
      <c r="A177" s="22"/>
      <c r="B177" s="22"/>
      <c r="C177" s="22"/>
      <c r="D177" s="22"/>
    </row>
    <row r="178" spans="1:4">
      <c r="A178" s="22"/>
      <c r="B178" s="22"/>
      <c r="C178" s="22"/>
      <c r="D178" s="22"/>
    </row>
    <row r="179" spans="1:4">
      <c r="A179" s="22"/>
      <c r="B179" s="22"/>
      <c r="C179" s="22"/>
      <c r="D179" s="22"/>
    </row>
    <row r="180" spans="1:4">
      <c r="A180" s="22"/>
      <c r="B180" s="22"/>
      <c r="C180" s="22"/>
      <c r="D180" s="22"/>
    </row>
    <row r="181" spans="1:4">
      <c r="A181" s="22"/>
      <c r="B181" s="22"/>
      <c r="C181" s="22"/>
      <c r="D181" s="22"/>
    </row>
    <row r="182" spans="1:4">
      <c r="A182" s="22"/>
      <c r="B182" s="22"/>
      <c r="C182" s="22"/>
      <c r="D182" s="22"/>
    </row>
    <row r="183" spans="1:4">
      <c r="A183" s="22"/>
      <c r="B183" s="22"/>
      <c r="C183" s="22"/>
      <c r="D183" s="22"/>
    </row>
    <row r="184" spans="1:4">
      <c r="A184" s="22"/>
      <c r="B184" s="22"/>
      <c r="C184" s="22"/>
      <c r="D184" s="22"/>
    </row>
    <row r="185" spans="1:4">
      <c r="A185" s="22"/>
      <c r="B185" s="22"/>
      <c r="C185" s="22"/>
      <c r="D185" s="22"/>
    </row>
    <row r="186" spans="1:4">
      <c r="A186" s="22"/>
      <c r="B186" s="22"/>
      <c r="C186" s="22"/>
      <c r="D186" s="22"/>
    </row>
    <row r="187" spans="1:4">
      <c r="A187" s="22"/>
      <c r="B187" s="22"/>
      <c r="C187" s="22"/>
      <c r="D187" s="22"/>
    </row>
    <row r="188" spans="1:4">
      <c r="A188" s="22"/>
      <c r="B188" s="22"/>
      <c r="C188" s="22"/>
      <c r="D188" s="22"/>
    </row>
    <row r="189" spans="1:4">
      <c r="A189" s="22"/>
      <c r="B189" s="22"/>
      <c r="C189" s="22"/>
      <c r="D189" s="22"/>
    </row>
    <row r="190" spans="1:4">
      <c r="A190" s="22"/>
      <c r="B190" s="22"/>
      <c r="C190" s="22"/>
      <c r="D190" s="22"/>
    </row>
    <row r="191" spans="1:4">
      <c r="A191" s="22"/>
      <c r="B191" s="22"/>
      <c r="C191" s="22"/>
      <c r="D191" s="22"/>
    </row>
    <row r="192" spans="1:4">
      <c r="A192" s="22"/>
      <c r="B192" s="22"/>
      <c r="C192" s="22"/>
      <c r="D192" s="22"/>
    </row>
    <row r="193" spans="1:4">
      <c r="A193" s="22"/>
      <c r="B193" s="22"/>
      <c r="C193" s="22"/>
      <c r="D193" s="22"/>
    </row>
    <row r="194" spans="1:4">
      <c r="A194" s="22"/>
      <c r="B194" s="22"/>
      <c r="C194" s="22"/>
      <c r="D194" s="22"/>
    </row>
    <row r="195" spans="1:4">
      <c r="A195" s="22"/>
      <c r="B195" s="22"/>
      <c r="C195" s="22"/>
      <c r="D195" s="22"/>
    </row>
    <row r="196" spans="1:4">
      <c r="A196" s="22"/>
      <c r="B196" s="22"/>
      <c r="C196" s="22"/>
      <c r="D196" s="22"/>
    </row>
    <row r="197" spans="1:4">
      <c r="A197" s="22"/>
      <c r="B197" s="22"/>
      <c r="C197" s="22"/>
      <c r="D197" s="22"/>
    </row>
    <row r="198" spans="1:4">
      <c r="A198" s="22"/>
      <c r="B198" s="22"/>
      <c r="C198" s="22"/>
      <c r="D198" s="22"/>
    </row>
    <row r="199" spans="1:4">
      <c r="A199" s="22"/>
      <c r="B199" s="22"/>
      <c r="C199" s="22"/>
      <c r="D199" s="22"/>
    </row>
    <row r="200" spans="1:4">
      <c r="A200" s="22"/>
      <c r="B200" s="22"/>
      <c r="C200" s="22"/>
      <c r="D200" s="22"/>
    </row>
    <row r="201" spans="1:4">
      <c r="A201" s="22"/>
      <c r="B201" s="22"/>
      <c r="C201" s="22"/>
      <c r="D201" s="22"/>
    </row>
    <row r="202" spans="1:4">
      <c r="A202" s="22"/>
      <c r="B202" s="22"/>
      <c r="C202" s="22"/>
      <c r="D202" s="22"/>
    </row>
    <row r="203" spans="1:4">
      <c r="A203" s="22"/>
      <c r="B203" s="22"/>
      <c r="C203" s="22"/>
      <c r="D203" s="22"/>
    </row>
    <row r="204" spans="1:4">
      <c r="A204" s="22"/>
      <c r="B204" s="22"/>
      <c r="C204" s="22"/>
      <c r="D204" s="22"/>
    </row>
    <row r="205" spans="1:4">
      <c r="A205" s="22"/>
      <c r="B205" s="22"/>
      <c r="C205" s="22"/>
      <c r="D205" s="22"/>
    </row>
    <row r="206" spans="1:4">
      <c r="A206" s="22"/>
      <c r="B206" s="22"/>
      <c r="C206" s="22"/>
      <c r="D206" s="22"/>
    </row>
    <row r="207" spans="1:4">
      <c r="A207" s="22"/>
      <c r="B207" s="22"/>
      <c r="C207" s="22"/>
      <c r="D207" s="22"/>
    </row>
    <row r="208" spans="1:4">
      <c r="A208" s="22"/>
      <c r="B208" s="22"/>
      <c r="C208" s="22"/>
      <c r="D208" s="22"/>
    </row>
    <row r="209" spans="1:4">
      <c r="A209" s="22"/>
      <c r="B209" s="22"/>
      <c r="C209" s="22"/>
      <c r="D209" s="22"/>
    </row>
    <row r="210" spans="1:4">
      <c r="A210" s="22"/>
      <c r="B210" s="22"/>
      <c r="C210" s="22"/>
      <c r="D210" s="22"/>
    </row>
    <row r="211" spans="1:4">
      <c r="A211" s="22"/>
      <c r="B211" s="22"/>
      <c r="C211" s="22"/>
      <c r="D211" s="22"/>
    </row>
    <row r="212" spans="1:4">
      <c r="A212" s="22"/>
      <c r="B212" s="22"/>
      <c r="C212" s="22"/>
      <c r="D212" s="22"/>
    </row>
    <row r="213" spans="1:4">
      <c r="A213" s="22"/>
      <c r="B213" s="22"/>
      <c r="C213" s="22"/>
      <c r="D213" s="22"/>
    </row>
    <row r="214" spans="1:4">
      <c r="A214" s="22"/>
      <c r="B214" s="22"/>
      <c r="C214" s="22"/>
      <c r="D214" s="22"/>
    </row>
    <row r="215" spans="1:4">
      <c r="A215" s="22"/>
      <c r="B215" s="22"/>
      <c r="C215" s="22"/>
      <c r="D215" s="22"/>
    </row>
    <row r="216" spans="1:4">
      <c r="A216" s="22"/>
      <c r="B216" s="22"/>
      <c r="C216" s="22"/>
      <c r="D216" s="22"/>
    </row>
    <row r="217" spans="1:4">
      <c r="A217" s="22"/>
      <c r="B217" s="22"/>
      <c r="C217" s="22"/>
      <c r="D217" s="22"/>
    </row>
    <row r="218" spans="1:4">
      <c r="A218" s="22"/>
      <c r="B218" s="22"/>
      <c r="C218" s="22"/>
      <c r="D218" s="22"/>
    </row>
    <row r="219" spans="1:4">
      <c r="A219" s="22"/>
      <c r="B219" s="22"/>
      <c r="C219" s="22"/>
      <c r="D219" s="22"/>
    </row>
    <row r="220" spans="1:4">
      <c r="A220" s="22"/>
      <c r="B220" s="22"/>
      <c r="C220" s="22"/>
      <c r="D220" s="22"/>
    </row>
    <row r="221" spans="1:4">
      <c r="A221" s="22"/>
      <c r="B221" s="22"/>
      <c r="C221" s="22"/>
      <c r="D221" s="22"/>
    </row>
    <row r="222" spans="1:4">
      <c r="A222" s="22"/>
      <c r="B222" s="22"/>
      <c r="C222" s="22"/>
      <c r="D222" s="22"/>
    </row>
    <row r="223" spans="1:4">
      <c r="A223" s="22"/>
      <c r="B223" s="22"/>
      <c r="C223" s="22"/>
      <c r="D223" s="22"/>
    </row>
    <row r="224" spans="1:4">
      <c r="A224" s="22"/>
      <c r="B224" s="22"/>
      <c r="C224" s="22"/>
      <c r="D224" s="22"/>
    </row>
    <row r="225" spans="1:4">
      <c r="A225" s="22"/>
      <c r="B225" s="22"/>
      <c r="C225" s="22"/>
      <c r="D225" s="22"/>
    </row>
    <row r="226" spans="1:4">
      <c r="A226" s="22"/>
      <c r="B226" s="22"/>
      <c r="C226" s="22"/>
      <c r="D226" s="22"/>
    </row>
    <row r="227" spans="1:4">
      <c r="A227" s="22"/>
      <c r="B227" s="22"/>
      <c r="C227" s="22"/>
      <c r="D227" s="22"/>
    </row>
    <row r="228" spans="1:4">
      <c r="A228" s="22"/>
      <c r="B228" s="22"/>
      <c r="C228" s="22"/>
      <c r="D228" s="22"/>
    </row>
    <row r="229" spans="1:4">
      <c r="A229" s="22"/>
      <c r="B229" s="22"/>
      <c r="C229" s="22"/>
      <c r="D229" s="22"/>
    </row>
    <row r="230" spans="1:4">
      <c r="A230" s="22"/>
      <c r="B230" s="22"/>
      <c r="C230" s="22"/>
      <c r="D230" s="22"/>
    </row>
    <row r="231" spans="1:4">
      <c r="A231" s="22"/>
      <c r="B231" s="22"/>
      <c r="C231" s="22"/>
      <c r="D231" s="22"/>
    </row>
    <row r="232" spans="1:4">
      <c r="A232" s="22"/>
      <c r="B232" s="22"/>
      <c r="C232" s="22"/>
      <c r="D232" s="22"/>
    </row>
    <row r="233" spans="1:4">
      <c r="A233" s="22"/>
      <c r="B233" s="22"/>
      <c r="C233" s="22"/>
      <c r="D233" s="22"/>
    </row>
    <row r="234" spans="1:4">
      <c r="A234" s="22"/>
      <c r="B234" s="22"/>
      <c r="C234" s="22"/>
      <c r="D234" s="22"/>
    </row>
    <row r="235" spans="1:4">
      <c r="A235" s="22"/>
      <c r="B235" s="22"/>
      <c r="C235" s="22"/>
      <c r="D235" s="22"/>
    </row>
    <row r="236" spans="1:4">
      <c r="A236" s="22"/>
      <c r="B236" s="22"/>
      <c r="C236" s="22"/>
      <c r="D236" s="22"/>
    </row>
    <row r="237" spans="1:4">
      <c r="A237" s="22"/>
      <c r="B237" s="22"/>
      <c r="C237" s="22"/>
      <c r="D237" s="22"/>
    </row>
    <row r="238" spans="1:4">
      <c r="A238" s="22"/>
      <c r="B238" s="22"/>
      <c r="C238" s="22"/>
      <c r="D238" s="22"/>
    </row>
    <row r="239" spans="1:4">
      <c r="A239" s="22"/>
      <c r="B239" s="22"/>
      <c r="C239" s="22"/>
      <c r="D239" s="22"/>
    </row>
    <row r="240" spans="1:4">
      <c r="A240" s="22"/>
      <c r="B240" s="22"/>
      <c r="C240" s="22"/>
      <c r="D240" s="22"/>
    </row>
    <row r="241" spans="1:4">
      <c r="A241" s="22"/>
      <c r="B241" s="22"/>
      <c r="C241" s="22"/>
      <c r="D241" s="22"/>
    </row>
    <row r="242" spans="1:4">
      <c r="A242" s="22"/>
      <c r="B242" s="22"/>
      <c r="C242" s="22"/>
      <c r="D242" s="22"/>
    </row>
    <row r="243" spans="1:4">
      <c r="A243" s="22"/>
      <c r="B243" s="22"/>
      <c r="C243" s="22"/>
      <c r="D243" s="22"/>
    </row>
    <row r="244" spans="1:4">
      <c r="A244" s="22"/>
      <c r="B244" s="22"/>
      <c r="C244" s="22"/>
      <c r="D244" s="22"/>
    </row>
    <row r="245" spans="1:4">
      <c r="A245" s="22"/>
      <c r="B245" s="22"/>
      <c r="C245" s="22"/>
      <c r="D245" s="22"/>
    </row>
    <row r="246" spans="1:4">
      <c r="A246" s="22"/>
      <c r="B246" s="22"/>
      <c r="C246" s="22"/>
      <c r="D246" s="22"/>
    </row>
    <row r="247" spans="1:4">
      <c r="A247" s="22"/>
      <c r="B247" s="22"/>
      <c r="C247" s="22"/>
      <c r="D247" s="22"/>
    </row>
    <row r="248" spans="1:4">
      <c r="A248" s="22"/>
      <c r="B248" s="22"/>
      <c r="C248" s="22"/>
      <c r="D248" s="22"/>
    </row>
    <row r="249" spans="1:4">
      <c r="A249" s="22"/>
      <c r="B249" s="22"/>
      <c r="C249" s="22"/>
      <c r="D249" s="22"/>
    </row>
    <row r="250" spans="1:4">
      <c r="A250" s="22"/>
      <c r="B250" s="22"/>
      <c r="C250" s="22"/>
      <c r="D250" s="22"/>
    </row>
    <row r="251" spans="1:4">
      <c r="A251" s="22"/>
      <c r="B251" s="22"/>
      <c r="C251" s="22"/>
      <c r="D251" s="22"/>
    </row>
    <row r="252" spans="1:4">
      <c r="A252" s="22"/>
      <c r="B252" s="22"/>
      <c r="C252" s="22"/>
      <c r="D252" s="22"/>
    </row>
    <row r="253" spans="1:4">
      <c r="A253" s="22"/>
      <c r="B253" s="22"/>
      <c r="C253" s="22"/>
      <c r="D253" s="22"/>
    </row>
    <row r="254" spans="1:4">
      <c r="A254" s="22"/>
      <c r="B254" s="22"/>
      <c r="C254" s="22"/>
      <c r="D254" s="22"/>
    </row>
    <row r="255" spans="1:4">
      <c r="A255" s="22"/>
      <c r="B255" s="22"/>
      <c r="C255" s="22"/>
      <c r="D255" s="22"/>
    </row>
    <row r="256" spans="1:4">
      <c r="A256" s="22"/>
      <c r="B256" s="22"/>
      <c r="C256" s="22"/>
      <c r="D256" s="22"/>
    </row>
    <row r="257" spans="1:4">
      <c r="A257" s="22"/>
      <c r="B257" s="22"/>
      <c r="C257" s="22"/>
      <c r="D257" s="22"/>
    </row>
    <row r="258" spans="1:4">
      <c r="A258" s="22"/>
      <c r="B258" s="22"/>
      <c r="C258" s="22"/>
      <c r="D258" s="22"/>
    </row>
    <row r="259" spans="1:4">
      <c r="A259" s="22"/>
      <c r="B259" s="22"/>
      <c r="C259" s="22"/>
      <c r="D259" s="22"/>
    </row>
    <row r="260" spans="1:4">
      <c r="A260" s="22"/>
      <c r="B260" s="22"/>
      <c r="C260" s="22"/>
      <c r="D260" s="22"/>
    </row>
    <row r="261" spans="1:4">
      <c r="A261" s="22"/>
      <c r="B261" s="22"/>
      <c r="C261" s="22"/>
      <c r="D261" s="22"/>
    </row>
    <row r="262" spans="1:4">
      <c r="A262" s="22"/>
      <c r="B262" s="22"/>
      <c r="C262" s="22"/>
      <c r="D262" s="22"/>
    </row>
    <row r="263" spans="1:4">
      <c r="A263" s="22"/>
      <c r="B263" s="22"/>
      <c r="C263" s="22"/>
      <c r="D263" s="22"/>
    </row>
    <row r="264" spans="1:4">
      <c r="A264" s="22"/>
      <c r="B264" s="22"/>
      <c r="C264" s="22"/>
      <c r="D264" s="22"/>
    </row>
    <row r="265" spans="1:4">
      <c r="A265" s="22"/>
      <c r="B265" s="22"/>
      <c r="C265" s="22"/>
      <c r="D265" s="22"/>
    </row>
    <row r="266" spans="1:4">
      <c r="A266" s="22"/>
      <c r="B266" s="22"/>
      <c r="C266" s="22"/>
      <c r="D266" s="22"/>
    </row>
    <row r="267" spans="1:4">
      <c r="A267" s="22"/>
      <c r="B267" s="22"/>
      <c r="C267" s="22"/>
      <c r="D267" s="22"/>
    </row>
    <row r="268" spans="1:4">
      <c r="A268" s="22"/>
      <c r="B268" s="22"/>
      <c r="C268" s="22"/>
      <c r="D268" s="22"/>
    </row>
    <row r="269" spans="1:4">
      <c r="A269" s="22"/>
      <c r="B269" s="22"/>
      <c r="C269" s="22"/>
      <c r="D269" s="22"/>
    </row>
    <row r="270" spans="1:4">
      <c r="A270" s="22"/>
      <c r="B270" s="22"/>
      <c r="C270" s="22"/>
      <c r="D270" s="22"/>
    </row>
    <row r="271" spans="1:4">
      <c r="A271" s="22"/>
      <c r="B271" s="22"/>
      <c r="C271" s="22"/>
      <c r="D271" s="22"/>
    </row>
    <row r="272" spans="1:4">
      <c r="A272" s="22"/>
      <c r="B272" s="22"/>
      <c r="C272" s="22"/>
      <c r="D272" s="22"/>
    </row>
    <row r="273" spans="1:4">
      <c r="A273" s="22"/>
      <c r="B273" s="22"/>
      <c r="C273" s="22"/>
      <c r="D273" s="22"/>
    </row>
    <row r="274" spans="1:4">
      <c r="A274" s="22"/>
      <c r="B274" s="22"/>
      <c r="C274" s="22"/>
      <c r="D274" s="22"/>
    </row>
    <row r="275" spans="1:4">
      <c r="A275" s="22"/>
      <c r="B275" s="22"/>
      <c r="C275" s="22"/>
      <c r="D275" s="22"/>
    </row>
    <row r="276" spans="1:4">
      <c r="A276" s="22"/>
      <c r="B276" s="22"/>
      <c r="C276" s="22"/>
      <c r="D276" s="22"/>
    </row>
    <row r="277" spans="1:4">
      <c r="A277" s="22"/>
      <c r="B277" s="22"/>
      <c r="C277" s="22"/>
      <c r="D277" s="22"/>
    </row>
    <row r="278" spans="1:4">
      <c r="A278" s="22"/>
      <c r="B278" s="22"/>
      <c r="C278" s="22"/>
      <c r="D278" s="22"/>
    </row>
    <row r="279" spans="1:4">
      <c r="A279" s="22"/>
      <c r="B279" s="22"/>
      <c r="C279" s="22"/>
      <c r="D279" s="22"/>
    </row>
    <row r="280" spans="1:4">
      <c r="A280" s="22"/>
      <c r="B280" s="22"/>
      <c r="C280" s="22"/>
      <c r="D280" s="22"/>
    </row>
    <row r="281" spans="1:4">
      <c r="A281" s="22"/>
      <c r="B281" s="22"/>
      <c r="C281" s="22"/>
      <c r="D281" s="22"/>
    </row>
    <row r="282" spans="1:4">
      <c r="A282" s="22"/>
      <c r="B282" s="22"/>
      <c r="C282" s="22"/>
      <c r="D282" s="22"/>
    </row>
    <row r="283" spans="1:4">
      <c r="A283" s="22"/>
      <c r="B283" s="22"/>
      <c r="C283" s="22"/>
      <c r="D283" s="22"/>
    </row>
    <row r="284" spans="1:4">
      <c r="A284" s="22"/>
      <c r="B284" s="22"/>
      <c r="C284" s="22"/>
      <c r="D284" s="22"/>
    </row>
    <row r="285" spans="1:4">
      <c r="A285" s="22"/>
      <c r="B285" s="22"/>
      <c r="C285" s="22"/>
      <c r="D285" s="22"/>
    </row>
    <row r="286" spans="1:4">
      <c r="A286" s="22"/>
      <c r="B286" s="22"/>
      <c r="C286" s="22"/>
      <c r="D286" s="22"/>
    </row>
    <row r="287" spans="1:4">
      <c r="A287" s="22"/>
      <c r="B287" s="22"/>
      <c r="C287" s="22"/>
      <c r="D287" s="22"/>
    </row>
    <row r="288" spans="1:4">
      <c r="A288" s="22"/>
      <c r="B288" s="22"/>
      <c r="C288" s="22"/>
      <c r="D288" s="22"/>
    </row>
    <row r="289" spans="1:4">
      <c r="A289" s="22"/>
      <c r="B289" s="22"/>
      <c r="C289" s="22"/>
      <c r="D289" s="22"/>
    </row>
    <row r="290" spans="1:4">
      <c r="A290" s="22"/>
      <c r="B290" s="22"/>
      <c r="C290" s="22"/>
      <c r="D290" s="22"/>
    </row>
    <row r="291" spans="1:4">
      <c r="A291" s="22"/>
      <c r="B291" s="22"/>
      <c r="C291" s="22"/>
      <c r="D291" s="22"/>
    </row>
    <row r="292" spans="1:4">
      <c r="A292" s="22"/>
      <c r="B292" s="22"/>
      <c r="C292" s="22"/>
      <c r="D292" s="22"/>
    </row>
    <row r="293" spans="1:4">
      <c r="A293" s="22"/>
      <c r="B293" s="22"/>
      <c r="C293" s="22"/>
      <c r="D293" s="22"/>
    </row>
    <row r="294" spans="1:4">
      <c r="A294" s="22"/>
      <c r="B294" s="22"/>
      <c r="C294" s="22"/>
      <c r="D294" s="22"/>
    </row>
    <row r="295" spans="1:4">
      <c r="A295" s="22"/>
      <c r="B295" s="22"/>
      <c r="C295" s="22"/>
      <c r="D295" s="22"/>
    </row>
    <row r="296" spans="1:4">
      <c r="A296" s="22"/>
      <c r="B296" s="22"/>
      <c r="C296" s="22"/>
      <c r="D296" s="22"/>
    </row>
    <row r="297" spans="1:4">
      <c r="A297" s="22"/>
      <c r="B297" s="22"/>
      <c r="C297" s="22"/>
      <c r="D297" s="22"/>
    </row>
    <row r="298" spans="1:4">
      <c r="A298" s="22"/>
      <c r="B298" s="22"/>
      <c r="C298" s="22"/>
      <c r="D298" s="22"/>
    </row>
    <row r="299" spans="1:4">
      <c r="A299" s="22"/>
      <c r="B299" s="22"/>
      <c r="C299" s="22"/>
      <c r="D299" s="22"/>
    </row>
    <row r="300" spans="1:4">
      <c r="A300" s="22"/>
      <c r="B300" s="22"/>
      <c r="C300" s="22"/>
      <c r="D300" s="22"/>
    </row>
    <row r="301" spans="1:4">
      <c r="A301" s="22"/>
      <c r="B301" s="22"/>
      <c r="C301" s="22"/>
      <c r="D301" s="22"/>
    </row>
    <row r="302" spans="1:4">
      <c r="A302" s="22"/>
      <c r="B302" s="22"/>
      <c r="C302" s="22"/>
      <c r="D302" s="22"/>
    </row>
    <row r="303" spans="1:4">
      <c r="A303" s="22"/>
      <c r="B303" s="22"/>
      <c r="C303" s="22"/>
      <c r="D303" s="22"/>
    </row>
    <row r="304" spans="1:4">
      <c r="A304" s="22"/>
      <c r="B304" s="22"/>
      <c r="C304" s="22"/>
      <c r="D304" s="22"/>
    </row>
    <row r="305" spans="1:4">
      <c r="A305" s="22"/>
      <c r="B305" s="22"/>
      <c r="C305" s="22"/>
      <c r="D305" s="22"/>
    </row>
    <row r="306" spans="1:4">
      <c r="A306" s="22"/>
      <c r="B306" s="22"/>
      <c r="C306" s="22"/>
      <c r="D306" s="22"/>
    </row>
    <row r="307" spans="1:4">
      <c r="A307" s="22"/>
      <c r="B307" s="22"/>
      <c r="C307" s="22"/>
      <c r="D307" s="22"/>
    </row>
    <row r="308" spans="1:4">
      <c r="A308" s="22"/>
      <c r="B308" s="22"/>
      <c r="C308" s="22"/>
      <c r="D308" s="22"/>
    </row>
    <row r="309" spans="1:4">
      <c r="A309" s="22"/>
      <c r="B309" s="22"/>
      <c r="C309" s="22"/>
      <c r="D309" s="22"/>
    </row>
    <row r="310" spans="1:4">
      <c r="A310" s="22"/>
      <c r="B310" s="22"/>
      <c r="C310" s="22"/>
      <c r="D310" s="22"/>
    </row>
    <row r="311" spans="1:4">
      <c r="A311" s="22"/>
      <c r="B311" s="22"/>
      <c r="C311" s="22"/>
      <c r="D311" s="22"/>
    </row>
    <row r="312" spans="1:4">
      <c r="A312" s="22"/>
      <c r="B312" s="22"/>
      <c r="C312" s="22"/>
      <c r="D312" s="22"/>
    </row>
    <row r="313" spans="1:4">
      <c r="A313" s="22"/>
      <c r="B313" s="22"/>
      <c r="C313" s="22"/>
      <c r="D313" s="22"/>
    </row>
    <row r="314" spans="1:4">
      <c r="A314" s="22"/>
      <c r="B314" s="22"/>
      <c r="C314" s="22"/>
      <c r="D314" s="22"/>
    </row>
    <row r="315" spans="1:4">
      <c r="A315" s="22"/>
      <c r="B315" s="22"/>
      <c r="C315" s="22"/>
      <c r="D315" s="22"/>
    </row>
    <row r="316" spans="1:4">
      <c r="A316" s="22"/>
      <c r="B316" s="22"/>
      <c r="C316" s="22"/>
      <c r="D316" s="22"/>
    </row>
    <row r="317" spans="1:4">
      <c r="A317" s="22"/>
      <c r="B317" s="22"/>
      <c r="C317" s="22"/>
      <c r="D317" s="22"/>
    </row>
    <row r="318" spans="1:4">
      <c r="A318" s="22"/>
      <c r="B318" s="22"/>
      <c r="C318" s="22"/>
      <c r="D318" s="22"/>
    </row>
    <row r="319" spans="1:4">
      <c r="A319" s="22"/>
      <c r="B319" s="22"/>
      <c r="C319" s="22"/>
      <c r="D319" s="22"/>
    </row>
    <row r="320" spans="1:4">
      <c r="A320" s="22"/>
      <c r="B320" s="22"/>
      <c r="C320" s="22"/>
      <c r="D320" s="22"/>
    </row>
    <row r="321" spans="1:4">
      <c r="A321" s="22"/>
      <c r="B321" s="22"/>
      <c r="C321" s="22"/>
      <c r="D321" s="22"/>
    </row>
    <row r="322" spans="1:4">
      <c r="A322" s="22"/>
      <c r="B322" s="22"/>
      <c r="C322" s="22"/>
      <c r="D322" s="22"/>
    </row>
    <row r="323" spans="1:4">
      <c r="A323" s="22"/>
      <c r="B323" s="22"/>
      <c r="C323" s="22"/>
      <c r="D323" s="22"/>
    </row>
    <row r="324" spans="1:4">
      <c r="A324" s="22"/>
      <c r="B324" s="22"/>
      <c r="C324" s="22"/>
      <c r="D324" s="22"/>
    </row>
    <row r="325" spans="1:4">
      <c r="A325" s="22"/>
      <c r="B325" s="22"/>
      <c r="C325" s="22"/>
      <c r="D325" s="22"/>
    </row>
    <row r="326" spans="1:4">
      <c r="A326" s="22"/>
      <c r="B326" s="22"/>
      <c r="C326" s="22"/>
      <c r="D326" s="22"/>
    </row>
    <row r="327" spans="1:4">
      <c r="A327" s="22"/>
      <c r="B327" s="22"/>
      <c r="C327" s="22"/>
      <c r="D327" s="22"/>
    </row>
    <row r="328" spans="1:4">
      <c r="A328" s="22"/>
      <c r="B328" s="22"/>
      <c r="C328" s="22"/>
      <c r="D328" s="22"/>
    </row>
    <row r="329" spans="1:4">
      <c r="A329" s="22"/>
      <c r="B329" s="22"/>
      <c r="C329" s="22"/>
      <c r="D329" s="22"/>
    </row>
    <row r="330" spans="1:4">
      <c r="A330" s="22"/>
      <c r="B330" s="22"/>
      <c r="C330" s="22"/>
      <c r="D330" s="22"/>
    </row>
    <row r="331" spans="1:4">
      <c r="A331" s="22"/>
      <c r="B331" s="22"/>
      <c r="C331" s="22"/>
      <c r="D331" s="22"/>
    </row>
    <row r="332" spans="1:4">
      <c r="A332" s="22"/>
      <c r="B332" s="22"/>
      <c r="C332" s="22"/>
      <c r="D332" s="22"/>
    </row>
    <row r="333" spans="1:4">
      <c r="A333" s="22"/>
      <c r="B333" s="22"/>
      <c r="C333" s="22"/>
      <c r="D333" s="22"/>
    </row>
    <row r="334" spans="1:4">
      <c r="A334" s="22"/>
      <c r="B334" s="22"/>
      <c r="C334" s="22"/>
      <c r="D334" s="22"/>
    </row>
    <row r="335" spans="1:4">
      <c r="A335" s="22"/>
      <c r="B335" s="22"/>
      <c r="C335" s="22"/>
      <c r="D335" s="22"/>
    </row>
    <row r="336" spans="1:4">
      <c r="A336" s="22"/>
      <c r="B336" s="22"/>
      <c r="C336" s="22"/>
      <c r="D336" s="22"/>
    </row>
    <row r="337" spans="1:4">
      <c r="A337" s="22"/>
      <c r="B337" s="22"/>
      <c r="C337" s="22"/>
      <c r="D337" s="22"/>
    </row>
    <row r="338" spans="1:4">
      <c r="A338" s="22"/>
      <c r="B338" s="22"/>
      <c r="C338" s="22"/>
      <c r="D338" s="22"/>
    </row>
    <row r="339" spans="1:4">
      <c r="A339" s="22"/>
      <c r="B339" s="22"/>
      <c r="C339" s="22"/>
      <c r="D339" s="22"/>
    </row>
    <row r="340" spans="1:4">
      <c r="A340" s="22"/>
      <c r="B340" s="22"/>
      <c r="C340" s="22"/>
      <c r="D340" s="22"/>
    </row>
    <row r="341" spans="1:4">
      <c r="A341" s="22"/>
      <c r="B341" s="22"/>
      <c r="C341" s="22"/>
      <c r="D341" s="22"/>
    </row>
    <row r="342" spans="1:4">
      <c r="A342" s="22"/>
      <c r="B342" s="22"/>
      <c r="C342" s="22"/>
      <c r="D342" s="22"/>
    </row>
    <row r="343" spans="1:4">
      <c r="A343" s="22"/>
      <c r="B343" s="22"/>
      <c r="C343" s="22"/>
      <c r="D343" s="22"/>
    </row>
    <row r="344" spans="1:4">
      <c r="A344" s="22"/>
      <c r="B344" s="22"/>
      <c r="C344" s="22"/>
      <c r="D344" s="22"/>
    </row>
    <row r="345" spans="1:4">
      <c r="A345" s="22"/>
      <c r="B345" s="22"/>
      <c r="C345" s="22"/>
      <c r="D345" s="22"/>
    </row>
    <row r="346" spans="1:4">
      <c r="A346" s="22"/>
      <c r="B346" s="22"/>
      <c r="C346" s="22"/>
      <c r="D346" s="22"/>
    </row>
    <row r="347" spans="1:4">
      <c r="A347" s="22"/>
      <c r="B347" s="22"/>
      <c r="C347" s="22"/>
      <c r="D347" s="22"/>
    </row>
    <row r="348" spans="1:4">
      <c r="A348" s="22"/>
      <c r="B348" s="22"/>
      <c r="C348" s="22"/>
      <c r="D348" s="22"/>
    </row>
    <row r="349" spans="1:4">
      <c r="A349" s="22"/>
      <c r="B349" s="22"/>
      <c r="C349" s="22"/>
      <c r="D349" s="22"/>
    </row>
    <row r="350" spans="1:4">
      <c r="A350" s="22"/>
      <c r="B350" s="22"/>
      <c r="C350" s="22"/>
      <c r="D350" s="22"/>
    </row>
    <row r="351" spans="1:4">
      <c r="A351" s="22"/>
      <c r="B351" s="22"/>
      <c r="C351" s="22"/>
      <c r="D351" s="22"/>
    </row>
    <row r="352" spans="1:4">
      <c r="A352" s="22"/>
      <c r="B352" s="22"/>
      <c r="C352" s="22"/>
      <c r="D352" s="22"/>
    </row>
    <row r="353" spans="1:4">
      <c r="A353" s="22"/>
      <c r="B353" s="22"/>
      <c r="C353" s="22"/>
      <c r="D353" s="22"/>
    </row>
    <row r="354" spans="1:4">
      <c r="A354" s="22"/>
      <c r="B354" s="22"/>
      <c r="C354" s="22"/>
      <c r="D354" s="22"/>
    </row>
    <row r="355" spans="1:4">
      <c r="A355" s="22"/>
      <c r="B355" s="22"/>
      <c r="C355" s="22"/>
      <c r="D355" s="22"/>
    </row>
    <row r="356" spans="1:4">
      <c r="A356" s="22"/>
      <c r="B356" s="22"/>
      <c r="C356" s="22"/>
      <c r="D356" s="22"/>
    </row>
    <row r="357" spans="1:4">
      <c r="A357" s="22"/>
      <c r="B357" s="22"/>
      <c r="C357" s="22"/>
      <c r="D357" s="22"/>
    </row>
    <row r="358" spans="1:4">
      <c r="A358" s="22"/>
      <c r="B358" s="22"/>
      <c r="C358" s="22"/>
      <c r="D358" s="22"/>
    </row>
    <row r="359" spans="1:4">
      <c r="A359" s="22"/>
      <c r="B359" s="22"/>
      <c r="C359" s="22"/>
      <c r="D359" s="22"/>
    </row>
    <row r="360" spans="1:4">
      <c r="A360" s="22"/>
      <c r="B360" s="22"/>
      <c r="C360" s="22"/>
      <c r="D360" s="22"/>
    </row>
    <row r="361" spans="1:4">
      <c r="A361" s="22"/>
      <c r="B361" s="22"/>
      <c r="C361" s="22"/>
      <c r="D361" s="22"/>
    </row>
    <row r="362" spans="1:4">
      <c r="A362" s="22"/>
      <c r="B362" s="22"/>
      <c r="C362" s="22"/>
      <c r="D362" s="22"/>
    </row>
    <row r="363" spans="1:4">
      <c r="A363" s="22"/>
      <c r="B363" s="22"/>
      <c r="C363" s="22"/>
      <c r="D363" s="22"/>
    </row>
    <row r="364" spans="1:4">
      <c r="A364" s="22"/>
      <c r="B364" s="22"/>
      <c r="C364" s="22"/>
      <c r="D364" s="22"/>
    </row>
    <row r="365" spans="1:4">
      <c r="A365" s="22"/>
      <c r="B365" s="22"/>
      <c r="C365" s="22"/>
      <c r="D365" s="22"/>
    </row>
    <row r="366" spans="1:4">
      <c r="A366" s="22"/>
      <c r="B366" s="22"/>
      <c r="C366" s="22"/>
      <c r="D366" s="22"/>
    </row>
    <row r="367" spans="1:4">
      <c r="A367" s="22"/>
      <c r="B367" s="22"/>
      <c r="C367" s="22"/>
      <c r="D367" s="22"/>
    </row>
    <row r="368" spans="1:4">
      <c r="A368" s="22"/>
      <c r="B368" s="22"/>
      <c r="C368" s="22"/>
      <c r="D368" s="22"/>
    </row>
    <row r="369" spans="1:4">
      <c r="A369" s="22"/>
      <c r="B369" s="22"/>
      <c r="C369" s="22"/>
      <c r="D369" s="22"/>
    </row>
    <row r="370" spans="1:4">
      <c r="A370" s="22"/>
      <c r="B370" s="22"/>
      <c r="C370" s="22"/>
      <c r="D370" s="22"/>
    </row>
    <row r="371" spans="1:4">
      <c r="A371" s="22"/>
      <c r="B371" s="22"/>
      <c r="C371" s="22"/>
      <c r="D371" s="22"/>
    </row>
    <row r="372" spans="1:4">
      <c r="A372" s="22"/>
      <c r="B372" s="22"/>
      <c r="C372" s="22"/>
      <c r="D372" s="22"/>
    </row>
    <row r="373" spans="1:4">
      <c r="A373" s="22"/>
      <c r="B373" s="22"/>
      <c r="C373" s="22"/>
      <c r="D373" s="22"/>
    </row>
    <row r="374" spans="1:4">
      <c r="A374" s="22"/>
      <c r="B374" s="22"/>
      <c r="C374" s="22"/>
      <c r="D374" s="22"/>
    </row>
    <row r="375" spans="1:4">
      <c r="A375" s="22"/>
      <c r="B375" s="22"/>
      <c r="C375" s="22"/>
      <c r="D375" s="22"/>
    </row>
    <row r="376" spans="1:4">
      <c r="A376" s="22"/>
      <c r="B376" s="22"/>
      <c r="C376" s="22"/>
      <c r="D376" s="22"/>
    </row>
    <row r="377" spans="1:4">
      <c r="A377" s="22"/>
      <c r="B377" s="22"/>
      <c r="C377" s="22"/>
      <c r="D377" s="22"/>
    </row>
    <row r="378" spans="1:4">
      <c r="A378" s="22"/>
      <c r="B378" s="22"/>
      <c r="C378" s="22"/>
      <c r="D378" s="22"/>
    </row>
    <row r="379" spans="1:4">
      <c r="A379" s="22"/>
      <c r="B379" s="22"/>
      <c r="C379" s="22"/>
      <c r="D379" s="22"/>
    </row>
    <row r="380" spans="1:4">
      <c r="A380" s="22"/>
      <c r="B380" s="22"/>
      <c r="C380" s="22"/>
      <c r="D380" s="22"/>
    </row>
    <row r="381" spans="1:4">
      <c r="A381" s="22"/>
      <c r="B381" s="22"/>
      <c r="C381" s="22"/>
      <c r="D381" s="22"/>
    </row>
    <row r="382" spans="1:4">
      <c r="A382" s="22"/>
      <c r="B382" s="22"/>
      <c r="C382" s="22"/>
      <c r="D382" s="22"/>
    </row>
    <row r="383" spans="1:4">
      <c r="A383" s="22"/>
      <c r="B383" s="22"/>
      <c r="C383" s="22"/>
      <c r="D383" s="22"/>
    </row>
    <row r="384" spans="1:4">
      <c r="A384" s="22"/>
      <c r="B384" s="22"/>
      <c r="C384" s="22"/>
      <c r="D384" s="22"/>
    </row>
    <row r="385" spans="1:4">
      <c r="A385" s="22"/>
      <c r="B385" s="22"/>
      <c r="C385" s="22"/>
      <c r="D385" s="22"/>
    </row>
    <row r="386" spans="1:4">
      <c r="A386" s="22"/>
      <c r="B386" s="22"/>
      <c r="C386" s="22"/>
      <c r="D386" s="22"/>
    </row>
    <row r="387" spans="1:4">
      <c r="A387" s="22"/>
      <c r="B387" s="22"/>
      <c r="C387" s="22"/>
      <c r="D387" s="22"/>
    </row>
    <row r="388" spans="1:4">
      <c r="A388" s="22"/>
      <c r="B388" s="22"/>
      <c r="C388" s="22"/>
      <c r="D388" s="22"/>
    </row>
    <row r="389" spans="1:4">
      <c r="A389" s="22"/>
      <c r="B389" s="22"/>
      <c r="C389" s="22"/>
      <c r="D389" s="22"/>
    </row>
    <row r="390" spans="1:4">
      <c r="A390" s="22"/>
      <c r="B390" s="22"/>
      <c r="C390" s="22"/>
      <c r="D390" s="22"/>
    </row>
    <row r="391" spans="1:4">
      <c r="A391" s="22"/>
      <c r="B391" s="22"/>
      <c r="C391" s="22"/>
      <c r="D391" s="22"/>
    </row>
    <row r="392" spans="1:4">
      <c r="A392" s="22"/>
      <c r="B392" s="22"/>
      <c r="C392" s="22"/>
      <c r="D392" s="22"/>
    </row>
    <row r="393" spans="1:4">
      <c r="A393" s="22"/>
      <c r="B393" s="22"/>
      <c r="C393" s="22"/>
      <c r="D393" s="22"/>
    </row>
    <row r="394" spans="1:4">
      <c r="A394" s="22"/>
      <c r="B394" s="22"/>
      <c r="C394" s="22"/>
      <c r="D394" s="22"/>
    </row>
    <row r="395" spans="1:4">
      <c r="A395" s="22"/>
      <c r="B395" s="22"/>
      <c r="C395" s="22"/>
      <c r="D395" s="22"/>
    </row>
    <row r="396" spans="1:4">
      <c r="A396" s="22"/>
      <c r="B396" s="22"/>
      <c r="C396" s="22"/>
      <c r="D396" s="22"/>
    </row>
    <row r="397" spans="1:4">
      <c r="A397" s="22"/>
      <c r="B397" s="22"/>
      <c r="C397" s="22"/>
      <c r="D397" s="22"/>
    </row>
    <row r="398" spans="1:4">
      <c r="A398" s="22"/>
      <c r="B398" s="22"/>
      <c r="C398" s="22"/>
      <c r="D398" s="22"/>
    </row>
    <row r="399" spans="1:4">
      <c r="A399" s="22"/>
      <c r="B399" s="22"/>
      <c r="C399" s="22"/>
      <c r="D399" s="22"/>
    </row>
    <row r="400" spans="1:4">
      <c r="A400" s="22"/>
      <c r="B400" s="22"/>
      <c r="C400" s="22"/>
      <c r="D400" s="22"/>
    </row>
    <row r="401" spans="1:4">
      <c r="A401" s="22"/>
      <c r="B401" s="22"/>
      <c r="C401" s="22"/>
      <c r="D401" s="22"/>
    </row>
    <row r="402" spans="1:4">
      <c r="A402" s="22"/>
      <c r="B402" s="22"/>
      <c r="C402" s="22"/>
      <c r="D402" s="22"/>
    </row>
    <row r="403" spans="1:4">
      <c r="A403" s="22"/>
      <c r="B403" s="22"/>
      <c r="C403" s="22"/>
      <c r="D403" s="22"/>
    </row>
    <row r="404" spans="1:4">
      <c r="A404" s="22"/>
      <c r="B404" s="22"/>
      <c r="C404" s="22"/>
      <c r="D404" s="22"/>
    </row>
    <row r="405" spans="1:4">
      <c r="A405" s="22"/>
      <c r="B405" s="22"/>
      <c r="C405" s="22"/>
      <c r="D405" s="22"/>
    </row>
    <row r="406" spans="1:4">
      <c r="A406" s="22"/>
      <c r="B406" s="22"/>
      <c r="C406" s="22"/>
      <c r="D406" s="22"/>
    </row>
    <row r="407" spans="1:4">
      <c r="A407" s="22"/>
      <c r="B407" s="22"/>
      <c r="C407" s="22"/>
      <c r="D407" s="22"/>
    </row>
    <row r="408" spans="1:4">
      <c r="A408" s="22"/>
      <c r="B408" s="22"/>
      <c r="C408" s="22"/>
      <c r="D408" s="22"/>
    </row>
    <row r="409" spans="1:4">
      <c r="A409" s="22"/>
      <c r="B409" s="22"/>
      <c r="C409" s="22"/>
      <c r="D409" s="22"/>
    </row>
    <row r="410" spans="1:4">
      <c r="A410" s="22"/>
      <c r="B410" s="22"/>
      <c r="C410" s="22"/>
      <c r="D410" s="22"/>
    </row>
    <row r="411" spans="1:4">
      <c r="A411" s="22"/>
      <c r="B411" s="22"/>
      <c r="C411" s="22"/>
      <c r="D411" s="22"/>
    </row>
    <row r="412" spans="1:4">
      <c r="A412" s="22"/>
      <c r="B412" s="22"/>
      <c r="C412" s="22"/>
      <c r="D412" s="22"/>
    </row>
    <row r="413" spans="1:4">
      <c r="A413" s="22"/>
      <c r="B413" s="22"/>
      <c r="C413" s="22"/>
      <c r="D413" s="22"/>
    </row>
    <row r="414" spans="1:4">
      <c r="A414" s="22"/>
      <c r="B414" s="22"/>
      <c r="C414" s="22"/>
      <c r="D414" s="22"/>
    </row>
    <row r="415" spans="1:4">
      <c r="A415" s="22"/>
      <c r="B415" s="22"/>
      <c r="C415" s="22"/>
      <c r="D415" s="22"/>
    </row>
    <row r="416" spans="1:4">
      <c r="A416" s="22"/>
      <c r="B416" s="22"/>
      <c r="C416" s="22"/>
      <c r="D416" s="22"/>
    </row>
    <row r="417" spans="1:4">
      <c r="A417" s="22"/>
      <c r="B417" s="22"/>
      <c r="C417" s="22"/>
      <c r="D417" s="22"/>
    </row>
    <row r="418" spans="1:4">
      <c r="A418" s="22"/>
      <c r="B418" s="22"/>
      <c r="C418" s="22"/>
      <c r="D418" s="22"/>
    </row>
    <row r="419" spans="1:4">
      <c r="A419" s="22"/>
      <c r="B419" s="22"/>
      <c r="C419" s="22"/>
      <c r="D419" s="22"/>
    </row>
    <row r="420" spans="1:4">
      <c r="A420" s="22"/>
      <c r="B420" s="22"/>
      <c r="C420" s="22"/>
      <c r="D420" s="22"/>
    </row>
    <row r="421" spans="1:4">
      <c r="A421" s="22"/>
      <c r="B421" s="22"/>
      <c r="C421" s="22"/>
      <c r="D421" s="22"/>
    </row>
    <row r="422" spans="1:4">
      <c r="A422" s="22"/>
      <c r="B422" s="22"/>
      <c r="C422" s="22"/>
      <c r="D422" s="22"/>
    </row>
    <row r="423" spans="1:4">
      <c r="A423" s="22"/>
      <c r="B423" s="22"/>
      <c r="C423" s="22"/>
      <c r="D423" s="22"/>
    </row>
    <row r="424" spans="1:4">
      <c r="A424" s="22"/>
      <c r="B424" s="22"/>
      <c r="C424" s="22"/>
      <c r="D424" s="22"/>
    </row>
    <row r="425" spans="1:4">
      <c r="A425" s="22"/>
      <c r="B425" s="22"/>
      <c r="C425" s="22"/>
      <c r="D425" s="22"/>
    </row>
    <row r="426" spans="1:4">
      <c r="A426" s="22"/>
      <c r="B426" s="22"/>
      <c r="C426" s="22"/>
      <c r="D426" s="22"/>
    </row>
    <row r="427" spans="1:4">
      <c r="A427" s="22"/>
      <c r="B427" s="22"/>
      <c r="C427" s="22"/>
      <c r="D427" s="22"/>
    </row>
    <row r="428" spans="1:4">
      <c r="A428" s="22"/>
      <c r="B428" s="22"/>
      <c r="C428" s="22"/>
      <c r="D428" s="22"/>
    </row>
    <row r="429" spans="1:4">
      <c r="A429" s="22"/>
      <c r="B429" s="22"/>
      <c r="C429" s="22"/>
      <c r="D429" s="22"/>
    </row>
    <row r="430" spans="1:4">
      <c r="A430" s="22"/>
      <c r="B430" s="22"/>
      <c r="C430" s="22"/>
      <c r="D430" s="22"/>
    </row>
    <row r="431" spans="1:4">
      <c r="A431" s="22"/>
      <c r="B431" s="22"/>
      <c r="C431" s="22"/>
      <c r="D431" s="22"/>
    </row>
    <row r="432" spans="1:4">
      <c r="A432" s="22"/>
      <c r="B432" s="22"/>
      <c r="C432" s="22"/>
      <c r="D432" s="22"/>
    </row>
    <row r="433" spans="1:4">
      <c r="A433" s="22"/>
      <c r="B433" s="22"/>
      <c r="C433" s="22"/>
      <c r="D433" s="22"/>
    </row>
    <row r="434" spans="1:4">
      <c r="A434" s="22"/>
      <c r="B434" s="22"/>
      <c r="C434" s="22"/>
      <c r="D434" s="22"/>
    </row>
    <row r="435" spans="1:4">
      <c r="A435" s="22"/>
      <c r="B435" s="22"/>
      <c r="C435" s="22"/>
      <c r="D435" s="22"/>
    </row>
    <row r="436" spans="1:4">
      <c r="A436" s="22"/>
      <c r="B436" s="22"/>
      <c r="C436" s="22"/>
      <c r="D436" s="22"/>
    </row>
    <row r="437" spans="1:4">
      <c r="A437" s="22"/>
      <c r="B437" s="22"/>
      <c r="C437" s="22"/>
      <c r="D437" s="22"/>
    </row>
    <row r="438" spans="1:4">
      <c r="A438" s="22"/>
      <c r="B438" s="22"/>
      <c r="C438" s="22"/>
      <c r="D438" s="22"/>
    </row>
    <row r="439" spans="1:4">
      <c r="A439" s="22"/>
      <c r="B439" s="22"/>
      <c r="C439" s="22"/>
      <c r="D439" s="22"/>
    </row>
    <row r="440" spans="1:4">
      <c r="A440" s="22"/>
      <c r="B440" s="22"/>
      <c r="C440" s="22"/>
      <c r="D440" s="22"/>
    </row>
    <row r="441" spans="1:4">
      <c r="A441" s="22"/>
      <c r="B441" s="22"/>
      <c r="C441" s="22"/>
      <c r="D441" s="22"/>
    </row>
    <row r="442" spans="1:4">
      <c r="A442" s="22"/>
      <c r="B442" s="22"/>
      <c r="C442" s="22"/>
      <c r="D442" s="22"/>
    </row>
    <row r="443" spans="1:4">
      <c r="A443" s="22"/>
      <c r="B443" s="22"/>
      <c r="C443" s="22"/>
      <c r="D443" s="22"/>
    </row>
    <row r="444" spans="1:4">
      <c r="A444" s="22"/>
      <c r="B444" s="22"/>
      <c r="C444" s="22"/>
      <c r="D444" s="22"/>
    </row>
    <row r="445" spans="1:4">
      <c r="A445" s="22"/>
      <c r="B445" s="22"/>
      <c r="C445" s="22"/>
      <c r="D445" s="22"/>
    </row>
    <row r="446" spans="1:4">
      <c r="A446" s="22"/>
      <c r="B446" s="22"/>
      <c r="C446" s="22"/>
      <c r="D446" s="22"/>
    </row>
    <row r="447" spans="1:4">
      <c r="A447" s="22"/>
      <c r="B447" s="22"/>
      <c r="C447" s="22"/>
      <c r="D447" s="22"/>
    </row>
    <row r="448" spans="1:4">
      <c r="A448" s="22"/>
      <c r="B448" s="22"/>
      <c r="C448" s="22"/>
      <c r="D448" s="22"/>
    </row>
    <row r="449" spans="1:4">
      <c r="A449" s="22"/>
      <c r="B449" s="22"/>
      <c r="C449" s="22"/>
      <c r="D449" s="22"/>
    </row>
    <row r="450" spans="1:4">
      <c r="A450" s="22"/>
      <c r="B450" s="22"/>
      <c r="C450" s="22"/>
      <c r="D450" s="22"/>
    </row>
    <row r="451" spans="1:4">
      <c r="A451" s="22"/>
      <c r="B451" s="22"/>
      <c r="C451" s="22"/>
      <c r="D451" s="22"/>
    </row>
    <row r="452" spans="1:4">
      <c r="A452" s="22"/>
      <c r="B452" s="22"/>
      <c r="C452" s="22"/>
      <c r="D452" s="22"/>
    </row>
    <row r="453" spans="1:4">
      <c r="A453" s="22"/>
      <c r="B453" s="22"/>
      <c r="C453" s="22"/>
      <c r="D453" s="22"/>
    </row>
    <row r="454" spans="1:4">
      <c r="A454" s="22"/>
      <c r="B454" s="22"/>
      <c r="C454" s="22"/>
      <c r="D454" s="22"/>
    </row>
    <row r="455" spans="1:4">
      <c r="A455" s="22"/>
      <c r="B455" s="22"/>
      <c r="C455" s="22"/>
      <c r="D455" s="22"/>
    </row>
    <row r="456" spans="1:4">
      <c r="A456" s="22"/>
      <c r="B456" s="22"/>
      <c r="C456" s="22"/>
      <c r="D456" s="22"/>
    </row>
    <row r="457" spans="1:4">
      <c r="A457" s="22"/>
      <c r="B457" s="22"/>
      <c r="C457" s="22"/>
      <c r="D457" s="22"/>
    </row>
    <row r="458" spans="1:4">
      <c r="A458" s="22"/>
      <c r="B458" s="22"/>
      <c r="C458" s="22"/>
      <c r="D458" s="22"/>
    </row>
    <row r="459" spans="1:4">
      <c r="A459" s="22"/>
      <c r="B459" s="22"/>
      <c r="C459" s="22"/>
      <c r="D459" s="22"/>
    </row>
    <row r="460" spans="1:4">
      <c r="A460" s="22"/>
      <c r="B460" s="22"/>
      <c r="C460" s="22"/>
      <c r="D460" s="22"/>
    </row>
    <row r="461" spans="1:4">
      <c r="A461" s="22"/>
      <c r="B461" s="22"/>
      <c r="C461" s="22"/>
      <c r="D461" s="22"/>
    </row>
    <row r="462" spans="1:4">
      <c r="A462" s="22"/>
      <c r="B462" s="22"/>
      <c r="C462" s="22"/>
      <c r="D462" s="22"/>
    </row>
    <row r="463" spans="1:4">
      <c r="A463" s="22"/>
      <c r="B463" s="22"/>
      <c r="C463" s="22"/>
      <c r="D463" s="22"/>
    </row>
    <row r="464" spans="1:4">
      <c r="A464" s="22"/>
      <c r="B464" s="22"/>
      <c r="C464" s="22"/>
      <c r="D464" s="22"/>
    </row>
    <row r="465" spans="1:4">
      <c r="A465" s="22"/>
      <c r="B465" s="22"/>
      <c r="C465" s="22"/>
      <c r="D465" s="22"/>
    </row>
    <row r="466" spans="1:4">
      <c r="A466" s="22"/>
      <c r="B466" s="22"/>
      <c r="C466" s="22"/>
      <c r="D466" s="22"/>
    </row>
    <row r="467" spans="1:4">
      <c r="A467" s="22"/>
      <c r="B467" s="22"/>
      <c r="C467" s="22"/>
      <c r="D467" s="22"/>
    </row>
    <row r="468" spans="1:4">
      <c r="A468" s="22"/>
      <c r="B468" s="22"/>
      <c r="C468" s="22"/>
      <c r="D468" s="22"/>
    </row>
    <row r="469" spans="1:4">
      <c r="A469" s="22"/>
      <c r="B469" s="22"/>
      <c r="C469" s="22"/>
      <c r="D469" s="22"/>
    </row>
    <row r="470" spans="1:4">
      <c r="A470" s="22"/>
      <c r="B470" s="22"/>
      <c r="C470" s="22"/>
      <c r="D470" s="22"/>
    </row>
    <row r="471" spans="1:4">
      <c r="A471" s="22"/>
      <c r="B471" s="22"/>
      <c r="C471" s="22"/>
      <c r="D471" s="22"/>
    </row>
    <row r="472" spans="1:4">
      <c r="A472" s="22"/>
      <c r="B472" s="22"/>
      <c r="C472" s="22"/>
      <c r="D472" s="22"/>
    </row>
    <row r="473" spans="1:4">
      <c r="A473" s="22"/>
      <c r="B473" s="22"/>
      <c r="C473" s="22"/>
      <c r="D473" s="22"/>
    </row>
    <row r="474" spans="1:4">
      <c r="A474" s="22"/>
      <c r="B474" s="22"/>
      <c r="C474" s="22"/>
      <c r="D474" s="22"/>
    </row>
    <row r="475" spans="1:4">
      <c r="A475" s="22"/>
      <c r="B475" s="22"/>
      <c r="C475" s="22"/>
      <c r="D475" s="22"/>
    </row>
    <row r="476" spans="1:4">
      <c r="A476" s="22"/>
      <c r="B476" s="22"/>
      <c r="C476" s="22"/>
      <c r="D476" s="22"/>
    </row>
    <row r="477" spans="1:4">
      <c r="A477" s="22"/>
      <c r="B477" s="22"/>
      <c r="C477" s="22"/>
      <c r="D477" s="22"/>
    </row>
    <row r="478" spans="1:4">
      <c r="A478" s="22"/>
      <c r="B478" s="22"/>
      <c r="C478" s="22"/>
      <c r="D478" s="22"/>
    </row>
    <row r="479" spans="1:4">
      <c r="A479" s="22"/>
      <c r="B479" s="22"/>
      <c r="C479" s="22"/>
      <c r="D479" s="22"/>
    </row>
    <row r="480" spans="1:4">
      <c r="A480" s="22"/>
      <c r="B480" s="22"/>
      <c r="C480" s="22"/>
      <c r="D480" s="22"/>
    </row>
    <row r="481" spans="1:4">
      <c r="A481" s="22"/>
      <c r="B481" s="22"/>
      <c r="C481" s="22"/>
      <c r="D481" s="22"/>
    </row>
    <row r="482" spans="1:4">
      <c r="A482" s="22"/>
      <c r="B482" s="22"/>
      <c r="C482" s="22"/>
      <c r="D482" s="22"/>
    </row>
    <row r="483" spans="1:4">
      <c r="A483" s="22"/>
      <c r="B483" s="22"/>
      <c r="C483" s="22"/>
      <c r="D483" s="22"/>
    </row>
    <row r="484" spans="1:4">
      <c r="A484" s="22"/>
      <c r="B484" s="22"/>
      <c r="C484" s="22"/>
      <c r="D484" s="22"/>
    </row>
    <row r="485" spans="1:4">
      <c r="A485" s="22"/>
      <c r="B485" s="22"/>
      <c r="C485" s="22"/>
      <c r="D485" s="22"/>
    </row>
    <row r="486" spans="1:4">
      <c r="A486" s="22"/>
      <c r="B486" s="22"/>
      <c r="C486" s="22"/>
      <c r="D486" s="22"/>
    </row>
    <row r="487" spans="1:4">
      <c r="A487" s="22"/>
      <c r="B487" s="22"/>
      <c r="C487" s="22"/>
      <c r="D487" s="22"/>
    </row>
    <row r="488" spans="1:4">
      <c r="A488" s="22"/>
      <c r="B488" s="22"/>
      <c r="C488" s="22"/>
      <c r="D488" s="22"/>
    </row>
    <row r="489" spans="1:4">
      <c r="A489" s="22"/>
      <c r="B489" s="22"/>
      <c r="C489" s="22"/>
      <c r="D489" s="22"/>
    </row>
    <row r="490" spans="1:4">
      <c r="A490" s="22"/>
      <c r="B490" s="22"/>
      <c r="C490" s="22"/>
      <c r="D490" s="22"/>
    </row>
    <row r="491" spans="1:4">
      <c r="A491" s="22"/>
      <c r="B491" s="22"/>
      <c r="C491" s="22"/>
      <c r="D491" s="22"/>
    </row>
    <row r="492" spans="1:4">
      <c r="A492" s="22"/>
      <c r="B492" s="22"/>
      <c r="C492" s="22"/>
      <c r="D492" s="22"/>
    </row>
    <row r="493" spans="1:4">
      <c r="A493" s="22"/>
      <c r="B493" s="22"/>
      <c r="C493" s="22"/>
      <c r="D493" s="22"/>
    </row>
    <row r="494" spans="1:4">
      <c r="A494" s="22"/>
      <c r="B494" s="22"/>
      <c r="C494" s="22"/>
      <c r="D494" s="22"/>
    </row>
    <row r="495" spans="1:4">
      <c r="A495" s="22"/>
      <c r="B495" s="22"/>
      <c r="C495" s="22"/>
      <c r="D495" s="22"/>
    </row>
    <row r="496" spans="1:4">
      <c r="A496" s="22"/>
      <c r="B496" s="22"/>
      <c r="C496" s="22"/>
      <c r="D496" s="22"/>
    </row>
    <row r="497" spans="1:4">
      <c r="A497" s="22"/>
      <c r="B497" s="22"/>
      <c r="C497" s="22"/>
      <c r="D497" s="22"/>
    </row>
    <row r="498" spans="1:4">
      <c r="A498" s="22"/>
      <c r="B498" s="22"/>
      <c r="C498" s="22"/>
      <c r="D498" s="22"/>
    </row>
    <row r="499" spans="1:4">
      <c r="A499" s="22"/>
      <c r="B499" s="22"/>
      <c r="C499" s="22"/>
      <c r="D499" s="22"/>
    </row>
    <row r="500" spans="1:4">
      <c r="A500" s="22"/>
      <c r="B500" s="22"/>
      <c r="C500" s="22"/>
      <c r="D500" s="22"/>
    </row>
    <row r="501" spans="1:4">
      <c r="A501" s="22"/>
      <c r="B501" s="22"/>
      <c r="C501" s="22"/>
      <c r="D501" s="22"/>
    </row>
    <row r="502" spans="1:4">
      <c r="A502" s="22"/>
      <c r="B502" s="22"/>
      <c r="C502" s="22"/>
      <c r="D502" s="22"/>
    </row>
    <row r="503" spans="1:4">
      <c r="A503" s="22"/>
      <c r="B503" s="22"/>
      <c r="C503" s="22"/>
      <c r="D503" s="22"/>
    </row>
    <row r="504" spans="1:4">
      <c r="A504" s="22"/>
      <c r="B504" s="22"/>
      <c r="C504" s="22"/>
      <c r="D504" s="22"/>
    </row>
    <row r="505" spans="1:4">
      <c r="A505" s="22"/>
      <c r="B505" s="22"/>
      <c r="C505" s="22"/>
      <c r="D505" s="22"/>
    </row>
    <row r="506" spans="1:4">
      <c r="A506" s="22"/>
      <c r="B506" s="22"/>
      <c r="C506" s="22"/>
      <c r="D506" s="22"/>
    </row>
    <row r="507" spans="1:4">
      <c r="A507" s="22"/>
      <c r="B507" s="22"/>
      <c r="C507" s="22"/>
      <c r="D507" s="22"/>
    </row>
    <row r="508" spans="1:4">
      <c r="A508" s="22"/>
      <c r="B508" s="22"/>
      <c r="C508" s="22"/>
      <c r="D508" s="22"/>
    </row>
    <row r="509" spans="1:4">
      <c r="A509" s="22"/>
      <c r="B509" s="22"/>
      <c r="C509" s="22"/>
      <c r="D509" s="22"/>
    </row>
    <row r="510" spans="1:4">
      <c r="A510" s="22"/>
      <c r="B510" s="22"/>
      <c r="C510" s="22"/>
      <c r="D510" s="22"/>
    </row>
    <row r="511" spans="1:4">
      <c r="A511" s="22"/>
      <c r="B511" s="22"/>
      <c r="C511" s="22"/>
      <c r="D511" s="22"/>
    </row>
    <row r="512" spans="1:4">
      <c r="A512" s="22"/>
      <c r="B512" s="22"/>
      <c r="C512" s="22"/>
      <c r="D512" s="22"/>
    </row>
    <row r="513" spans="1:4">
      <c r="A513" s="22"/>
      <c r="B513" s="22"/>
      <c r="C513" s="22"/>
      <c r="D513" s="22"/>
    </row>
    <row r="514" spans="1:4">
      <c r="A514" s="22"/>
      <c r="B514" s="22"/>
      <c r="C514" s="22"/>
      <c r="D514" s="22"/>
    </row>
    <row r="515" spans="1:4">
      <c r="A515" s="22"/>
      <c r="B515" s="22"/>
      <c r="C515" s="22"/>
      <c r="D515" s="22"/>
    </row>
    <row r="516" spans="1:4">
      <c r="A516" s="22"/>
      <c r="B516" s="22"/>
      <c r="C516" s="22"/>
      <c r="D516" s="22"/>
    </row>
    <row r="517" spans="1:4">
      <c r="A517" s="22"/>
      <c r="B517" s="22"/>
      <c r="C517" s="22"/>
      <c r="D517" s="22"/>
    </row>
    <row r="518" spans="1:4">
      <c r="A518" s="22"/>
      <c r="B518" s="22"/>
      <c r="C518" s="22"/>
      <c r="D518" s="22"/>
    </row>
    <row r="519" spans="1:4">
      <c r="A519" s="22"/>
      <c r="B519" s="22"/>
      <c r="C519" s="22"/>
      <c r="D519" s="22"/>
    </row>
    <row r="520" spans="1:4">
      <c r="A520" s="22"/>
      <c r="B520" s="22"/>
      <c r="C520" s="22"/>
      <c r="D520" s="22"/>
    </row>
    <row r="521" spans="1:4">
      <c r="A521" s="22"/>
      <c r="B521" s="22"/>
      <c r="C521" s="22"/>
      <c r="D521" s="22"/>
    </row>
    <row r="522" spans="1:4">
      <c r="A522" s="22"/>
      <c r="B522" s="22"/>
      <c r="C522" s="22"/>
      <c r="D522" s="22"/>
    </row>
    <row r="523" spans="1:4">
      <c r="A523" s="22"/>
      <c r="B523" s="22"/>
      <c r="C523" s="22"/>
      <c r="D523" s="22"/>
    </row>
    <row r="524" spans="1:4">
      <c r="A524" s="22"/>
      <c r="B524" s="22"/>
      <c r="C524" s="22"/>
      <c r="D524" s="22"/>
    </row>
    <row r="525" spans="1:4">
      <c r="A525" s="22"/>
      <c r="B525" s="22"/>
      <c r="C525" s="22"/>
      <c r="D525" s="22"/>
    </row>
    <row r="526" spans="1:4">
      <c r="A526" s="22"/>
      <c r="B526" s="22"/>
      <c r="C526" s="22"/>
      <c r="D526" s="22"/>
    </row>
    <row r="527" spans="1:4">
      <c r="A527" s="22"/>
      <c r="B527" s="22"/>
      <c r="C527" s="22"/>
      <c r="D527" s="22"/>
    </row>
    <row r="528" spans="1:4">
      <c r="A528" s="22"/>
      <c r="B528" s="22"/>
      <c r="C528" s="22"/>
      <c r="D528" s="22"/>
    </row>
    <row r="529" spans="1:4">
      <c r="A529" s="22"/>
      <c r="B529" s="22"/>
      <c r="C529" s="22"/>
      <c r="D529" s="22"/>
    </row>
    <row r="530" spans="1:4">
      <c r="A530" s="22"/>
      <c r="B530" s="22"/>
      <c r="C530" s="22"/>
      <c r="D530" s="22"/>
    </row>
    <row r="531" spans="1:4">
      <c r="A531" s="22"/>
      <c r="B531" s="22"/>
      <c r="C531" s="22"/>
      <c r="D531" s="22"/>
    </row>
    <row r="532" spans="1:4">
      <c r="A532" s="22"/>
      <c r="B532" s="22"/>
      <c r="C532" s="22"/>
      <c r="D532" s="22"/>
    </row>
    <row r="533" spans="1:4">
      <c r="A533" s="22"/>
      <c r="B533" s="22"/>
      <c r="C533" s="22"/>
      <c r="D533" s="22"/>
    </row>
    <row r="534" spans="1:4">
      <c r="A534" s="22"/>
      <c r="B534" s="22"/>
      <c r="C534" s="22"/>
      <c r="D534" s="22"/>
    </row>
    <row r="535" spans="1:4">
      <c r="A535" s="22"/>
      <c r="B535" s="22"/>
      <c r="C535" s="22"/>
      <c r="D535" s="22"/>
    </row>
    <row r="536" spans="1:4">
      <c r="A536" s="22"/>
      <c r="B536" s="22"/>
      <c r="C536" s="22"/>
      <c r="D536" s="22"/>
    </row>
    <row r="537" spans="1:4">
      <c r="A537" s="22"/>
      <c r="B537" s="22"/>
      <c r="C537" s="22"/>
      <c r="D537" s="22"/>
    </row>
    <row r="538" spans="1:4">
      <c r="A538" s="22"/>
      <c r="B538" s="22"/>
      <c r="C538" s="22"/>
      <c r="D538" s="22"/>
    </row>
    <row r="539" spans="1:4">
      <c r="A539" s="22"/>
      <c r="B539" s="22"/>
      <c r="C539" s="22"/>
      <c r="D539" s="22"/>
    </row>
    <row r="540" spans="1:4">
      <c r="A540" s="22"/>
      <c r="B540" s="22"/>
      <c r="C540" s="22"/>
      <c r="D540" s="22"/>
    </row>
    <row r="541" spans="1:4">
      <c r="A541" s="22"/>
      <c r="B541" s="22"/>
      <c r="C541" s="22"/>
      <c r="D541" s="22"/>
    </row>
    <row r="542" spans="1:4">
      <c r="A542" s="22"/>
      <c r="B542" s="22"/>
      <c r="C542" s="22"/>
      <c r="D542" s="22"/>
    </row>
    <row r="543" spans="1:4">
      <c r="A543" s="22"/>
      <c r="B543" s="22"/>
      <c r="C543" s="22"/>
      <c r="D543" s="22"/>
    </row>
    <row r="544" spans="1:4">
      <c r="A544" s="22"/>
      <c r="B544" s="22"/>
      <c r="C544" s="22"/>
      <c r="D544" s="22"/>
    </row>
    <row r="545" spans="1:4">
      <c r="A545" s="22"/>
      <c r="B545" s="22"/>
      <c r="C545" s="22"/>
      <c r="D545" s="22"/>
    </row>
    <row r="546" spans="1:4">
      <c r="A546" s="22"/>
      <c r="B546" s="22"/>
      <c r="C546" s="22"/>
      <c r="D546" s="22"/>
    </row>
    <row r="547" spans="1:4">
      <c r="A547" s="22"/>
      <c r="B547" s="22"/>
      <c r="C547" s="22"/>
      <c r="D547" s="22"/>
    </row>
    <row r="548" spans="1:4">
      <c r="A548" s="22"/>
      <c r="B548" s="22"/>
      <c r="C548" s="22"/>
      <c r="D548" s="22"/>
    </row>
    <row r="549" spans="1:4">
      <c r="A549" s="22"/>
      <c r="B549" s="22"/>
      <c r="C549" s="22"/>
      <c r="D549" s="22"/>
    </row>
    <row r="550" spans="1:4">
      <c r="A550" s="22"/>
      <c r="B550" s="22"/>
      <c r="C550" s="22"/>
      <c r="D550" s="22"/>
    </row>
    <row r="551" spans="1:4">
      <c r="A551" s="22"/>
      <c r="B551" s="22"/>
      <c r="C551" s="22"/>
      <c r="D551" s="22"/>
    </row>
    <row r="552" spans="1:4">
      <c r="A552" s="22"/>
      <c r="B552" s="22"/>
      <c r="C552" s="22"/>
      <c r="D552" s="22"/>
    </row>
    <row r="553" spans="1:4">
      <c r="A553" s="22"/>
      <c r="B553" s="22"/>
      <c r="C553" s="22"/>
      <c r="D553" s="22"/>
    </row>
    <row r="554" spans="1:4">
      <c r="A554" s="22"/>
      <c r="B554" s="22"/>
      <c r="C554" s="22"/>
      <c r="D554" s="22"/>
    </row>
    <row r="555" spans="1:4">
      <c r="A555" s="22"/>
      <c r="B555" s="22"/>
      <c r="C555" s="22"/>
      <c r="D555" s="22"/>
    </row>
    <row r="556" spans="1:4">
      <c r="A556" s="22"/>
      <c r="B556" s="22"/>
      <c r="C556" s="22"/>
      <c r="D556" s="22"/>
    </row>
    <row r="557" spans="1:4">
      <c r="A557" s="22"/>
      <c r="B557" s="22"/>
      <c r="C557" s="22"/>
      <c r="D557" s="22"/>
    </row>
    <row r="558" spans="1:4">
      <c r="A558" s="22"/>
      <c r="B558" s="22"/>
      <c r="C558" s="22"/>
      <c r="D558" s="22"/>
    </row>
    <row r="559" spans="1:4">
      <c r="A559" s="22"/>
      <c r="B559" s="22"/>
      <c r="C559" s="22"/>
      <c r="D559" s="22"/>
    </row>
    <row r="560" spans="1:4">
      <c r="A560" s="22"/>
      <c r="B560" s="22"/>
      <c r="C560" s="22"/>
      <c r="D560" s="22"/>
    </row>
    <row r="561" spans="1:4">
      <c r="A561" s="22"/>
      <c r="B561" s="22"/>
      <c r="C561" s="22"/>
      <c r="D561" s="22"/>
    </row>
    <row r="562" spans="1:4">
      <c r="A562" s="22"/>
      <c r="B562" s="22"/>
      <c r="C562" s="22"/>
      <c r="D562" s="22"/>
    </row>
    <row r="563" spans="1:4">
      <c r="A563" s="22"/>
      <c r="B563" s="22"/>
      <c r="C563" s="22"/>
      <c r="D563" s="22"/>
    </row>
    <row r="564" spans="1:4">
      <c r="A564" s="22"/>
      <c r="B564" s="22"/>
      <c r="C564" s="22"/>
      <c r="D564" s="22"/>
    </row>
    <row r="565" spans="1:4">
      <c r="A565" s="22"/>
      <c r="B565" s="22"/>
      <c r="C565" s="22"/>
      <c r="D565" s="22"/>
    </row>
    <row r="566" spans="1:4">
      <c r="A566" s="22"/>
      <c r="B566" s="22"/>
      <c r="C566" s="22"/>
      <c r="D566" s="22"/>
    </row>
    <row r="567" spans="1:4">
      <c r="A567" s="22"/>
      <c r="B567" s="22"/>
      <c r="C567" s="22"/>
      <c r="D567" s="22"/>
    </row>
    <row r="568" spans="1:4">
      <c r="A568" s="22"/>
      <c r="B568" s="22"/>
      <c r="C568" s="22"/>
      <c r="D568" s="22"/>
    </row>
    <row r="569" spans="1:4">
      <c r="A569" s="22"/>
      <c r="B569" s="22"/>
      <c r="C569" s="22"/>
      <c r="D569" s="22"/>
    </row>
    <row r="570" spans="1:4">
      <c r="A570" s="22"/>
      <c r="B570" s="22"/>
      <c r="C570" s="22"/>
      <c r="D570" s="22"/>
    </row>
    <row r="571" spans="1:4">
      <c r="A571" s="22"/>
      <c r="B571" s="22"/>
      <c r="C571" s="22"/>
      <c r="D571" s="22"/>
    </row>
    <row r="572" spans="1:4">
      <c r="A572" s="22"/>
      <c r="B572" s="22"/>
      <c r="C572" s="22"/>
      <c r="D572" s="22"/>
    </row>
    <row r="573" spans="1:4">
      <c r="A573" s="22"/>
      <c r="B573" s="22"/>
      <c r="C573" s="22"/>
      <c r="D573" s="22"/>
    </row>
    <row r="574" spans="1:4">
      <c r="A574" s="22"/>
      <c r="B574" s="22"/>
      <c r="C574" s="22"/>
      <c r="D574" s="22"/>
    </row>
    <row r="575" spans="1:4">
      <c r="A575" s="22"/>
      <c r="B575" s="22"/>
      <c r="C575" s="22"/>
      <c r="D575" s="22"/>
    </row>
    <row r="576" spans="1:4">
      <c r="A576" s="22"/>
      <c r="B576" s="22"/>
      <c r="C576" s="22"/>
      <c r="D576" s="22"/>
    </row>
    <row r="577" spans="1:4">
      <c r="A577" s="22"/>
      <c r="B577" s="22"/>
      <c r="C577" s="22"/>
      <c r="D577" s="22"/>
    </row>
    <row r="578" spans="1:4">
      <c r="A578" s="22"/>
      <c r="B578" s="22"/>
      <c r="C578" s="22"/>
      <c r="D578" s="22"/>
    </row>
    <row r="579" spans="1:4">
      <c r="A579" s="22"/>
      <c r="B579" s="22"/>
      <c r="C579" s="22"/>
      <c r="D579" s="22"/>
    </row>
    <row r="580" spans="1:4">
      <c r="A580" s="22"/>
      <c r="B580" s="22"/>
      <c r="C580" s="22"/>
      <c r="D580" s="22"/>
    </row>
    <row r="581" spans="1:4">
      <c r="A581" s="22"/>
      <c r="B581" s="22"/>
      <c r="C581" s="22"/>
      <c r="D581" s="22"/>
    </row>
    <row r="582" spans="1:4">
      <c r="A582" s="22"/>
      <c r="B582" s="22"/>
      <c r="C582" s="22"/>
      <c r="D582" s="22"/>
    </row>
    <row r="583" spans="1:4">
      <c r="A583" s="22"/>
      <c r="B583" s="22"/>
      <c r="C583" s="22"/>
      <c r="D583" s="22"/>
    </row>
    <row r="584" spans="1:4">
      <c r="A584" s="22"/>
      <c r="B584" s="22"/>
      <c r="C584" s="22"/>
      <c r="D584" s="22"/>
    </row>
    <row r="585" spans="1:4">
      <c r="A585" s="22"/>
      <c r="B585" s="22"/>
      <c r="C585" s="22"/>
      <c r="D585" s="22"/>
    </row>
    <row r="586" spans="1:4">
      <c r="A586" s="22"/>
      <c r="B586" s="22"/>
      <c r="C586" s="22"/>
      <c r="D586" s="22"/>
    </row>
    <row r="587" spans="1:4">
      <c r="A587" s="22"/>
      <c r="B587" s="22"/>
      <c r="C587" s="22"/>
      <c r="D587" s="22"/>
    </row>
    <row r="588" spans="1:4">
      <c r="A588" s="22"/>
      <c r="B588" s="22"/>
      <c r="C588" s="22"/>
      <c r="D588" s="22"/>
    </row>
    <row r="589" spans="1:4">
      <c r="A589" s="22"/>
      <c r="B589" s="22"/>
      <c r="C589" s="22"/>
      <c r="D589" s="22"/>
    </row>
    <row r="590" spans="1:4">
      <c r="A590" s="22"/>
      <c r="B590" s="22"/>
      <c r="C590" s="22"/>
      <c r="D590" s="22"/>
    </row>
    <row r="591" spans="1:4">
      <c r="A591" s="22"/>
      <c r="B591" s="22"/>
      <c r="C591" s="22"/>
      <c r="D591" s="22"/>
    </row>
    <row r="592" spans="1:4">
      <c r="A592" s="22"/>
      <c r="B592" s="22"/>
      <c r="C592" s="22"/>
      <c r="D592" s="22"/>
    </row>
    <row r="593" spans="1:4">
      <c r="A593" s="22"/>
      <c r="B593" s="22"/>
      <c r="C593" s="22"/>
      <c r="D593" s="22"/>
    </row>
    <row r="594" spans="1:4">
      <c r="A594" s="22"/>
      <c r="B594" s="22"/>
      <c r="C594" s="22"/>
      <c r="D594" s="22"/>
    </row>
    <row r="595" spans="1:4">
      <c r="A595" s="22"/>
      <c r="B595" s="22"/>
      <c r="C595" s="22"/>
      <c r="D595" s="22"/>
    </row>
    <row r="596" spans="1:4">
      <c r="A596" s="22"/>
      <c r="B596" s="22"/>
      <c r="C596" s="22"/>
      <c r="D596" s="22"/>
    </row>
    <row r="597" spans="1:4">
      <c r="A597" s="22"/>
      <c r="B597" s="22"/>
      <c r="C597" s="22"/>
      <c r="D597" s="22"/>
    </row>
    <row r="598" spans="1:4">
      <c r="A598" s="22"/>
      <c r="B598" s="22"/>
      <c r="C598" s="22"/>
      <c r="D598" s="22"/>
    </row>
    <row r="599" spans="1:4">
      <c r="A599" s="22"/>
      <c r="B599" s="22"/>
      <c r="C599" s="22"/>
      <c r="D599" s="22"/>
    </row>
    <row r="600" spans="1:4">
      <c r="A600" s="22"/>
      <c r="B600" s="22"/>
      <c r="C600" s="22"/>
      <c r="D600" s="22"/>
    </row>
    <row r="601" spans="1:4">
      <c r="A601" s="22"/>
      <c r="B601" s="22"/>
      <c r="C601" s="22"/>
      <c r="D601" s="22"/>
    </row>
    <row r="602" spans="1:4">
      <c r="A602" s="22"/>
      <c r="B602" s="22"/>
      <c r="C602" s="22"/>
      <c r="D602" s="22"/>
    </row>
    <row r="603" spans="1:4">
      <c r="A603" s="22"/>
      <c r="B603" s="22"/>
      <c r="C603" s="22"/>
      <c r="D603" s="22"/>
    </row>
    <row r="604" spans="1:4">
      <c r="A604" s="22"/>
      <c r="B604" s="22"/>
      <c r="C604" s="22"/>
      <c r="D604" s="22"/>
    </row>
    <row r="605" spans="1:4">
      <c r="A605" s="22"/>
      <c r="B605" s="22"/>
      <c r="C605" s="22"/>
      <c r="D605" s="22"/>
    </row>
    <row r="606" spans="1:4">
      <c r="A606" s="22"/>
      <c r="B606" s="22"/>
      <c r="C606" s="22"/>
      <c r="D606" s="22"/>
    </row>
    <row r="607" spans="1:4">
      <c r="A607" s="22"/>
      <c r="B607" s="22"/>
      <c r="C607" s="22"/>
      <c r="D607" s="22"/>
    </row>
    <row r="608" spans="1:4">
      <c r="A608" s="22"/>
      <c r="B608" s="22"/>
      <c r="C608" s="22"/>
      <c r="D608" s="22"/>
    </row>
    <row r="609" spans="1:4">
      <c r="A609" s="22"/>
      <c r="B609" s="22"/>
      <c r="C609" s="22"/>
      <c r="D609" s="22"/>
    </row>
    <row r="610" spans="1:4">
      <c r="A610" s="22"/>
      <c r="B610" s="22"/>
      <c r="C610" s="22"/>
      <c r="D610" s="22"/>
    </row>
    <row r="611" spans="1:4">
      <c r="A611" s="22"/>
      <c r="B611" s="22"/>
      <c r="C611" s="22"/>
      <c r="D611" s="22"/>
    </row>
    <row r="612" spans="1:4">
      <c r="A612" s="22"/>
      <c r="B612" s="22"/>
      <c r="C612" s="22"/>
      <c r="D612" s="22"/>
    </row>
    <row r="613" spans="1:4">
      <c r="A613" s="22"/>
      <c r="B613" s="22"/>
      <c r="C613" s="22"/>
      <c r="D613" s="22"/>
    </row>
    <row r="614" spans="1:4">
      <c r="A614" s="22"/>
      <c r="B614" s="22"/>
      <c r="C614" s="22"/>
      <c r="D614" s="22"/>
    </row>
    <row r="615" spans="1:4">
      <c r="A615" s="22"/>
      <c r="B615" s="22"/>
      <c r="C615" s="22"/>
      <c r="D615" s="22"/>
    </row>
    <row r="616" spans="1:4">
      <c r="A616" s="22"/>
      <c r="B616" s="22"/>
      <c r="C616" s="22"/>
      <c r="D616" s="22"/>
    </row>
    <row r="617" spans="1:4">
      <c r="A617" s="22"/>
      <c r="B617" s="22"/>
      <c r="C617" s="22"/>
      <c r="D617" s="22"/>
    </row>
    <row r="618" spans="1:4">
      <c r="A618" s="22"/>
      <c r="B618" s="22"/>
      <c r="C618" s="22"/>
      <c r="D618" s="22"/>
    </row>
    <row r="619" spans="1:4">
      <c r="A619" s="22"/>
      <c r="B619" s="22"/>
      <c r="C619" s="22"/>
      <c r="D619" s="22"/>
    </row>
    <row r="620" spans="1:4">
      <c r="A620" s="22"/>
      <c r="B620" s="22"/>
      <c r="C620" s="22"/>
      <c r="D620" s="22"/>
    </row>
    <row r="621" spans="1:4">
      <c r="A621" s="22"/>
      <c r="B621" s="22"/>
      <c r="C621" s="22"/>
      <c r="D621" s="22"/>
    </row>
    <row r="622" spans="1:4">
      <c r="A622" s="22"/>
      <c r="B622" s="22"/>
      <c r="C622" s="22"/>
      <c r="D622" s="22"/>
    </row>
    <row r="623" spans="1:4">
      <c r="A623" s="22"/>
      <c r="B623" s="22"/>
      <c r="C623" s="22"/>
      <c r="D623" s="22"/>
    </row>
    <row r="624" spans="1:4">
      <c r="A624" s="22"/>
      <c r="B624" s="22"/>
      <c r="C624" s="22"/>
      <c r="D624" s="22"/>
    </row>
    <row r="625" spans="1:4">
      <c r="A625" s="22"/>
      <c r="B625" s="22"/>
      <c r="C625" s="22"/>
      <c r="D625" s="22"/>
    </row>
    <row r="626" spans="1:4">
      <c r="A626" s="22"/>
      <c r="B626" s="22"/>
      <c r="C626" s="22"/>
      <c r="D626" s="22"/>
    </row>
    <row r="627" spans="1:4">
      <c r="A627" s="22"/>
      <c r="B627" s="22"/>
      <c r="C627" s="22"/>
      <c r="D627" s="22"/>
    </row>
    <row r="628" spans="1:4">
      <c r="A628" s="22"/>
      <c r="B628" s="22"/>
      <c r="C628" s="22"/>
      <c r="D628" s="22"/>
    </row>
    <row r="629" spans="1:4">
      <c r="A629" s="22"/>
      <c r="B629" s="22"/>
      <c r="C629" s="22"/>
      <c r="D629" s="22"/>
    </row>
    <row r="630" spans="1:4">
      <c r="A630" s="22"/>
      <c r="B630" s="22"/>
      <c r="C630" s="22"/>
      <c r="D630" s="22"/>
    </row>
    <row r="631" spans="1:4">
      <c r="A631" s="22"/>
      <c r="B631" s="22"/>
      <c r="C631" s="22"/>
      <c r="D631" s="22"/>
    </row>
    <row r="632" spans="1:4">
      <c r="A632" s="22"/>
      <c r="B632" s="22"/>
      <c r="C632" s="22"/>
      <c r="D632" s="22"/>
    </row>
    <row r="633" spans="1:4">
      <c r="A633" s="22"/>
      <c r="B633" s="22"/>
      <c r="C633" s="22"/>
      <c r="D633" s="22"/>
    </row>
    <row r="634" spans="1:4">
      <c r="A634" s="22"/>
      <c r="B634" s="22"/>
      <c r="C634" s="22"/>
      <c r="D634" s="22"/>
    </row>
    <row r="635" spans="1:4">
      <c r="A635" s="22"/>
      <c r="B635" s="22"/>
      <c r="C635" s="22"/>
      <c r="D635" s="22"/>
    </row>
    <row r="636" spans="1:4">
      <c r="A636" s="22"/>
      <c r="B636" s="22"/>
      <c r="C636" s="22"/>
      <c r="D636" s="22"/>
    </row>
    <row r="637" spans="1:4">
      <c r="A637" s="22"/>
      <c r="B637" s="22"/>
      <c r="C637" s="22"/>
      <c r="D637" s="22"/>
    </row>
    <row r="638" spans="1:4">
      <c r="A638" s="22"/>
      <c r="B638" s="22"/>
      <c r="C638" s="22"/>
      <c r="D638" s="22"/>
    </row>
    <row r="639" spans="1:4">
      <c r="A639" s="22"/>
      <c r="B639" s="22"/>
      <c r="C639" s="22"/>
      <c r="D639" s="22"/>
    </row>
    <row r="640" spans="1:4">
      <c r="A640" s="22"/>
      <c r="B640" s="22"/>
      <c r="C640" s="22"/>
      <c r="D640" s="22"/>
    </row>
    <row r="641" spans="1:4">
      <c r="A641" s="22"/>
      <c r="B641" s="22"/>
      <c r="C641" s="22"/>
      <c r="D641" s="22"/>
    </row>
    <row r="642" spans="1:4">
      <c r="A642" s="22"/>
      <c r="B642" s="22"/>
      <c r="C642" s="22"/>
      <c r="D642" s="22"/>
    </row>
    <row r="643" spans="1:4">
      <c r="A643" s="22"/>
      <c r="B643" s="22"/>
      <c r="C643" s="22"/>
      <c r="D643" s="22"/>
    </row>
    <row r="644" spans="1:4">
      <c r="A644" s="22"/>
      <c r="B644" s="22"/>
      <c r="C644" s="22"/>
      <c r="D644" s="22"/>
    </row>
    <row r="645" spans="1:4">
      <c r="A645" s="22"/>
      <c r="B645" s="22"/>
      <c r="C645" s="22"/>
      <c r="D645" s="22"/>
    </row>
    <row r="646" spans="1:4">
      <c r="A646" s="22"/>
      <c r="B646" s="22"/>
      <c r="C646" s="22"/>
      <c r="D646" s="22"/>
    </row>
    <row r="647" spans="1:4">
      <c r="A647" s="22"/>
      <c r="B647" s="22"/>
      <c r="C647" s="22"/>
      <c r="D647" s="22"/>
    </row>
    <row r="648" spans="1:4">
      <c r="A648" s="22"/>
      <c r="B648" s="22"/>
      <c r="C648" s="22"/>
      <c r="D648" s="22"/>
    </row>
    <row r="649" spans="1:4">
      <c r="A649" s="22"/>
      <c r="B649" s="22"/>
      <c r="C649" s="22"/>
      <c r="D649" s="22"/>
    </row>
    <row r="650" spans="1:4">
      <c r="A650" s="22"/>
      <c r="B650" s="22"/>
      <c r="C650" s="22"/>
      <c r="D650" s="22"/>
    </row>
    <row r="651" spans="1:4">
      <c r="A651" s="22"/>
      <c r="B651" s="22"/>
      <c r="C651" s="22"/>
      <c r="D651" s="22"/>
    </row>
    <row r="652" spans="1:4">
      <c r="A652" s="22"/>
      <c r="B652" s="22"/>
      <c r="C652" s="22"/>
      <c r="D652" s="22"/>
    </row>
    <row r="653" spans="1:4">
      <c r="A653" s="22"/>
      <c r="B653" s="22"/>
      <c r="C653" s="22"/>
      <c r="D653" s="22"/>
    </row>
    <row r="654" spans="1:4">
      <c r="A654" s="22"/>
      <c r="B654" s="22"/>
      <c r="C654" s="22"/>
      <c r="D654" s="22"/>
    </row>
    <row r="655" spans="1:4">
      <c r="A655" s="22"/>
      <c r="B655" s="22"/>
      <c r="C655" s="22"/>
      <c r="D655" s="22"/>
    </row>
    <row r="656" spans="1:4">
      <c r="A656" s="22"/>
      <c r="B656" s="22"/>
      <c r="C656" s="22"/>
      <c r="D656" s="22"/>
    </row>
    <row r="657" spans="1:4">
      <c r="A657" s="22"/>
      <c r="B657" s="22"/>
      <c r="C657" s="22"/>
      <c r="D657" s="22"/>
    </row>
    <row r="658" spans="1:4">
      <c r="A658" s="22"/>
      <c r="B658" s="22"/>
      <c r="C658" s="22"/>
      <c r="D658" s="22"/>
    </row>
    <row r="659" spans="1:4">
      <c r="A659" s="22"/>
      <c r="B659" s="22"/>
      <c r="C659" s="22"/>
      <c r="D659" s="22"/>
    </row>
    <row r="660" spans="1:4">
      <c r="A660" s="22"/>
      <c r="B660" s="22"/>
      <c r="C660" s="22"/>
      <c r="D660" s="22"/>
    </row>
    <row r="661" spans="1:4">
      <c r="A661" s="22"/>
      <c r="B661" s="22"/>
      <c r="C661" s="22"/>
      <c r="D661" s="22"/>
    </row>
    <row r="662" spans="1:4">
      <c r="A662" s="22"/>
      <c r="B662" s="22"/>
      <c r="C662" s="22"/>
      <c r="D662" s="22"/>
    </row>
    <row r="663" spans="1:4">
      <c r="A663" s="22"/>
      <c r="B663" s="22"/>
      <c r="C663" s="22"/>
      <c r="D663" s="22"/>
    </row>
    <row r="664" spans="1:4">
      <c r="A664" s="22"/>
      <c r="B664" s="22"/>
      <c r="C664" s="22"/>
      <c r="D664" s="22"/>
    </row>
    <row r="665" spans="1:4">
      <c r="A665" s="22"/>
      <c r="B665" s="22"/>
      <c r="C665" s="22"/>
      <c r="D665" s="22"/>
    </row>
    <row r="666" spans="1:4">
      <c r="A666" s="22"/>
      <c r="B666" s="22"/>
      <c r="C666" s="22"/>
      <c r="D666" s="22"/>
    </row>
    <row r="667" spans="1:4">
      <c r="A667" s="22"/>
      <c r="B667" s="22"/>
      <c r="C667" s="22"/>
      <c r="D667" s="22"/>
    </row>
    <row r="668" spans="1:4">
      <c r="A668" s="22"/>
      <c r="B668" s="22"/>
      <c r="C668" s="22"/>
      <c r="D668" s="22"/>
    </row>
    <row r="669" spans="1:4">
      <c r="A669" s="22"/>
      <c r="B669" s="22"/>
      <c r="C669" s="22"/>
      <c r="D669" s="22"/>
    </row>
    <row r="670" spans="1:4">
      <c r="A670" s="22"/>
      <c r="B670" s="22"/>
      <c r="C670" s="22"/>
      <c r="D670" s="22"/>
    </row>
    <row r="671" spans="1:4">
      <c r="A671" s="22"/>
      <c r="B671" s="22"/>
      <c r="C671" s="22"/>
      <c r="D671" s="22"/>
    </row>
    <row r="672" spans="1:4">
      <c r="A672" s="22"/>
      <c r="B672" s="22"/>
      <c r="C672" s="22"/>
      <c r="D672" s="22"/>
    </row>
    <row r="673" spans="1:4">
      <c r="A673" s="22"/>
      <c r="B673" s="22"/>
      <c r="C673" s="22"/>
      <c r="D673" s="22"/>
    </row>
    <row r="674" spans="1:4">
      <c r="A674" s="22"/>
      <c r="B674" s="22"/>
      <c r="C674" s="22"/>
      <c r="D674" s="22"/>
    </row>
    <row r="675" spans="1:4">
      <c r="A675" s="22"/>
      <c r="B675" s="22"/>
      <c r="C675" s="22"/>
      <c r="D675" s="22"/>
    </row>
    <row r="676" spans="1:4">
      <c r="A676" s="22"/>
      <c r="B676" s="22"/>
      <c r="C676" s="22"/>
      <c r="D676" s="22"/>
    </row>
    <row r="677" spans="1:4">
      <c r="A677" s="22"/>
      <c r="B677" s="22"/>
      <c r="C677" s="22"/>
      <c r="D677" s="22"/>
    </row>
    <row r="678" spans="1:4">
      <c r="A678" s="22"/>
      <c r="B678" s="22"/>
      <c r="C678" s="22"/>
      <c r="D678" s="22"/>
    </row>
    <row r="679" spans="1:4">
      <c r="A679" s="22"/>
      <c r="B679" s="22"/>
      <c r="C679" s="22"/>
      <c r="D679" s="22"/>
    </row>
    <row r="680" spans="1:4">
      <c r="A680" s="22"/>
      <c r="B680" s="22"/>
      <c r="C680" s="22"/>
      <c r="D680" s="22"/>
    </row>
    <row r="681" spans="1:4">
      <c r="A681" s="22"/>
      <c r="B681" s="22"/>
      <c r="C681" s="22"/>
      <c r="D681" s="22"/>
    </row>
    <row r="682" spans="1:4">
      <c r="A682" s="22"/>
      <c r="B682" s="22"/>
      <c r="C682" s="22"/>
      <c r="D682" s="22"/>
    </row>
    <row r="683" spans="1:4">
      <c r="A683" s="22"/>
      <c r="B683" s="22"/>
      <c r="C683" s="22"/>
      <c r="D683" s="22"/>
    </row>
    <row r="684" spans="1:4">
      <c r="A684" s="22"/>
      <c r="B684" s="22"/>
      <c r="C684" s="22"/>
      <c r="D684" s="22"/>
    </row>
    <row r="685" spans="1:4">
      <c r="A685" s="22"/>
      <c r="B685" s="22"/>
      <c r="C685" s="22"/>
      <c r="D685" s="22"/>
    </row>
    <row r="686" spans="1:4">
      <c r="A686" s="22"/>
      <c r="B686" s="22"/>
      <c r="C686" s="22"/>
      <c r="D686" s="22"/>
    </row>
    <row r="687" spans="1:4">
      <c r="A687" s="22"/>
      <c r="B687" s="22"/>
      <c r="C687" s="22"/>
      <c r="D687" s="22"/>
    </row>
    <row r="688" spans="1:4">
      <c r="A688" s="22"/>
      <c r="B688" s="22"/>
      <c r="C688" s="22"/>
      <c r="D688" s="22"/>
    </row>
    <row r="689" spans="1:4">
      <c r="A689" s="22"/>
      <c r="B689" s="22"/>
      <c r="C689" s="22"/>
      <c r="D689" s="22"/>
    </row>
    <row r="690" spans="1:4">
      <c r="A690" s="22"/>
      <c r="B690" s="22"/>
      <c r="C690" s="22"/>
      <c r="D690" s="22"/>
    </row>
    <row r="691" spans="1:4">
      <c r="A691" s="22"/>
      <c r="B691" s="22"/>
      <c r="C691" s="22"/>
      <c r="D691" s="22"/>
    </row>
    <row r="692" spans="1:4">
      <c r="A692" s="22"/>
      <c r="B692" s="22"/>
      <c r="C692" s="22"/>
      <c r="D692" s="22"/>
    </row>
    <row r="693" spans="1:4">
      <c r="A693" s="22"/>
      <c r="B693" s="22"/>
      <c r="C693" s="22"/>
      <c r="D693" s="22"/>
    </row>
    <row r="694" spans="1:4">
      <c r="A694" s="22"/>
      <c r="B694" s="22"/>
      <c r="C694" s="22"/>
      <c r="D694" s="22"/>
    </row>
    <row r="695" spans="1:4">
      <c r="A695" s="22"/>
      <c r="B695" s="22"/>
      <c r="C695" s="22"/>
      <c r="D695" s="22"/>
    </row>
    <row r="696" spans="1:4">
      <c r="A696" s="22"/>
      <c r="B696" s="22"/>
      <c r="C696" s="22"/>
      <c r="D696" s="22"/>
    </row>
    <row r="697" spans="1:4">
      <c r="A697" s="22"/>
      <c r="B697" s="22"/>
      <c r="C697" s="22"/>
      <c r="D697" s="22"/>
    </row>
    <row r="698" spans="1:4">
      <c r="A698" s="22"/>
      <c r="B698" s="22"/>
      <c r="C698" s="22"/>
      <c r="D698" s="22"/>
    </row>
    <row r="699" spans="1:4">
      <c r="A699" s="22"/>
      <c r="B699" s="22"/>
      <c r="C699" s="22"/>
      <c r="D699" s="22"/>
    </row>
    <row r="700" spans="1:4">
      <c r="A700" s="22"/>
      <c r="B700" s="22"/>
      <c r="C700" s="22"/>
      <c r="D700" s="22"/>
    </row>
    <row r="701" spans="1:4">
      <c r="A701" s="22"/>
      <c r="B701" s="22"/>
      <c r="C701" s="22"/>
      <c r="D701" s="22"/>
    </row>
    <row r="702" spans="1:4">
      <c r="A702" s="22"/>
      <c r="B702" s="22"/>
      <c r="C702" s="22"/>
      <c r="D702" s="22"/>
    </row>
    <row r="703" spans="1:4">
      <c r="A703" s="22"/>
      <c r="B703" s="22"/>
      <c r="C703" s="22"/>
      <c r="D703" s="22"/>
    </row>
    <row r="704" spans="1:4">
      <c r="A704" s="22"/>
      <c r="B704" s="22"/>
      <c r="C704" s="22"/>
      <c r="D704" s="22"/>
    </row>
    <row r="705" spans="1:4">
      <c r="A705" s="22"/>
      <c r="B705" s="22"/>
      <c r="C705" s="22"/>
      <c r="D705" s="22"/>
    </row>
    <row r="706" spans="1:4">
      <c r="A706" s="22"/>
      <c r="B706" s="22"/>
      <c r="C706" s="22"/>
      <c r="D706" s="22"/>
    </row>
    <row r="707" spans="1:4">
      <c r="A707" s="22"/>
      <c r="B707" s="22"/>
      <c r="C707" s="22"/>
      <c r="D707" s="22"/>
    </row>
    <row r="708" spans="1:4">
      <c r="A708" s="22"/>
      <c r="B708" s="22"/>
      <c r="C708" s="22"/>
      <c r="D708" s="22"/>
    </row>
    <row r="709" spans="1:4">
      <c r="A709" s="22"/>
      <c r="B709" s="22"/>
      <c r="C709" s="22"/>
      <c r="D709" s="22"/>
    </row>
    <row r="710" spans="1:4">
      <c r="A710" s="22"/>
      <c r="B710" s="22"/>
      <c r="C710" s="22"/>
      <c r="D710" s="22"/>
    </row>
    <row r="711" spans="1:4">
      <c r="A711" s="22"/>
      <c r="B711" s="22"/>
      <c r="C711" s="22"/>
      <c r="D711" s="22"/>
    </row>
    <row r="712" spans="1:4">
      <c r="A712" s="22"/>
      <c r="B712" s="22"/>
      <c r="C712" s="22"/>
      <c r="D712" s="22"/>
    </row>
    <row r="713" spans="1:4">
      <c r="A713" s="22"/>
      <c r="B713" s="22"/>
      <c r="C713" s="22"/>
      <c r="D713" s="22"/>
    </row>
    <row r="714" spans="1:4">
      <c r="A714" s="22"/>
      <c r="B714" s="22"/>
      <c r="C714" s="22"/>
      <c r="D714" s="22"/>
    </row>
    <row r="715" spans="1:4">
      <c r="A715" s="22"/>
      <c r="B715" s="22"/>
      <c r="C715" s="22"/>
      <c r="D715" s="22"/>
    </row>
    <row r="716" spans="1:4">
      <c r="A716" s="22"/>
      <c r="B716" s="22"/>
      <c r="C716" s="22"/>
      <c r="D716" s="22"/>
    </row>
    <row r="717" spans="1:4">
      <c r="A717" s="22"/>
      <c r="B717" s="22"/>
      <c r="C717" s="22"/>
      <c r="D717" s="22"/>
    </row>
    <row r="718" spans="1:4">
      <c r="A718" s="22"/>
      <c r="B718" s="22"/>
      <c r="C718" s="22"/>
      <c r="D718" s="22"/>
    </row>
    <row r="719" spans="1:4">
      <c r="A719" s="22"/>
      <c r="B719" s="22"/>
      <c r="C719" s="22"/>
      <c r="D719" s="22"/>
    </row>
    <row r="720" spans="1:4">
      <c r="A720" s="22"/>
      <c r="B720" s="22"/>
      <c r="C720" s="22"/>
      <c r="D720" s="22"/>
    </row>
    <row r="721" spans="1:4">
      <c r="A721" s="22"/>
      <c r="B721" s="22"/>
      <c r="C721" s="22"/>
      <c r="D721" s="22"/>
    </row>
    <row r="722" spans="1:4">
      <c r="A722" s="22"/>
      <c r="B722" s="22"/>
      <c r="C722" s="22"/>
      <c r="D722" s="22"/>
    </row>
    <row r="723" spans="1:4">
      <c r="A723" s="22"/>
      <c r="B723" s="22"/>
      <c r="C723" s="22"/>
      <c r="D723" s="22"/>
    </row>
    <row r="724" spans="1:4">
      <c r="A724" s="22"/>
      <c r="B724" s="22"/>
      <c r="C724" s="22"/>
      <c r="D724" s="22"/>
    </row>
    <row r="725" spans="1:4">
      <c r="A725" s="22"/>
      <c r="B725" s="22"/>
      <c r="C725" s="22"/>
      <c r="D725" s="22"/>
    </row>
    <row r="726" spans="1:4">
      <c r="A726" s="22"/>
      <c r="B726" s="22"/>
      <c r="C726" s="22"/>
      <c r="D726" s="22"/>
    </row>
    <row r="727" spans="1:4">
      <c r="A727" s="22"/>
      <c r="B727" s="22"/>
      <c r="C727" s="22"/>
      <c r="D727" s="22"/>
    </row>
    <row r="728" spans="1:4">
      <c r="A728" s="22"/>
      <c r="B728" s="22"/>
      <c r="C728" s="22"/>
      <c r="D728" s="22"/>
    </row>
    <row r="729" spans="1:4">
      <c r="A729" s="22"/>
      <c r="B729" s="22"/>
      <c r="C729" s="22"/>
      <c r="D729" s="22"/>
    </row>
    <row r="730" spans="1:4">
      <c r="A730" s="22"/>
      <c r="B730" s="22"/>
      <c r="C730" s="22"/>
      <c r="D730" s="22"/>
    </row>
    <row r="731" spans="1:4">
      <c r="A731" s="22"/>
      <c r="B731" s="22"/>
      <c r="C731" s="22"/>
      <c r="D731" s="22"/>
    </row>
    <row r="732" spans="1:4">
      <c r="A732" s="22"/>
      <c r="B732" s="22"/>
      <c r="C732" s="22"/>
      <c r="D732" s="22"/>
    </row>
    <row r="733" spans="1:4">
      <c r="A733" s="22"/>
      <c r="B733" s="22"/>
      <c r="C733" s="22"/>
      <c r="D733" s="22"/>
    </row>
    <row r="734" spans="1:4">
      <c r="A734" s="22"/>
      <c r="B734" s="22"/>
      <c r="C734" s="22"/>
      <c r="D734" s="22"/>
    </row>
    <row r="735" spans="1:4">
      <c r="A735" s="22"/>
      <c r="B735" s="22"/>
      <c r="C735" s="22"/>
      <c r="D735" s="22"/>
    </row>
    <row r="736" spans="1:4">
      <c r="A736" s="22"/>
      <c r="B736" s="22"/>
      <c r="C736" s="22"/>
      <c r="D736" s="22"/>
    </row>
    <row r="737" spans="1:4">
      <c r="A737" s="22"/>
      <c r="B737" s="22"/>
      <c r="C737" s="22"/>
      <c r="D737" s="22"/>
    </row>
    <row r="738" spans="1:4">
      <c r="A738" s="22"/>
      <c r="B738" s="22"/>
      <c r="C738" s="22"/>
      <c r="D738" s="22"/>
    </row>
    <row r="739" spans="1:4">
      <c r="A739" s="22"/>
      <c r="B739" s="22"/>
      <c r="C739" s="22"/>
      <c r="D739" s="22"/>
    </row>
    <row r="740" spans="1:4">
      <c r="A740" s="22"/>
      <c r="B740" s="22"/>
      <c r="C740" s="22"/>
      <c r="D740" s="22"/>
    </row>
    <row r="741" spans="1:4">
      <c r="A741" s="22"/>
      <c r="B741" s="22"/>
      <c r="C741" s="22"/>
      <c r="D741" s="22"/>
    </row>
    <row r="742" spans="1:4">
      <c r="A742" s="22"/>
      <c r="B742" s="22"/>
      <c r="C742" s="22"/>
      <c r="D742" s="22"/>
    </row>
    <row r="743" spans="1:4">
      <c r="A743" s="22"/>
      <c r="B743" s="22"/>
      <c r="C743" s="22"/>
      <c r="D743" s="22"/>
    </row>
    <row r="744" spans="1:4">
      <c r="A744" s="22"/>
      <c r="B744" s="22"/>
      <c r="C744" s="22"/>
      <c r="D744" s="22"/>
    </row>
    <row r="745" spans="1:4">
      <c r="A745" s="22"/>
      <c r="B745" s="22"/>
      <c r="C745" s="22"/>
      <c r="D745" s="22"/>
    </row>
    <row r="746" spans="1:4">
      <c r="A746" s="22"/>
      <c r="B746" s="22"/>
      <c r="C746" s="22"/>
      <c r="D746" s="22"/>
    </row>
    <row r="747" spans="1:4">
      <c r="A747" s="22"/>
      <c r="B747" s="22"/>
      <c r="C747" s="22"/>
      <c r="D747" s="22"/>
    </row>
    <row r="748" spans="1:4">
      <c r="A748" s="22"/>
      <c r="B748" s="22"/>
      <c r="C748" s="22"/>
      <c r="D748" s="22"/>
    </row>
    <row r="749" spans="1:4">
      <c r="A749" s="22"/>
      <c r="B749" s="22"/>
      <c r="C749" s="22"/>
      <c r="D749" s="22"/>
    </row>
    <row r="750" spans="1:4">
      <c r="A750" s="22"/>
      <c r="B750" s="22"/>
      <c r="C750" s="22"/>
      <c r="D750" s="22"/>
    </row>
    <row r="751" spans="1:4">
      <c r="A751" s="22"/>
      <c r="B751" s="22"/>
      <c r="C751" s="22"/>
      <c r="D751" s="22"/>
    </row>
    <row r="752" spans="1:4">
      <c r="A752" s="22"/>
      <c r="B752" s="22"/>
      <c r="C752" s="22"/>
      <c r="D752" s="22"/>
    </row>
    <row r="753" spans="1:4">
      <c r="A753" s="22"/>
      <c r="B753" s="22"/>
      <c r="C753" s="22"/>
      <c r="D753" s="22"/>
    </row>
    <row r="754" spans="1:4">
      <c r="A754" s="22"/>
      <c r="B754" s="22"/>
      <c r="C754" s="22"/>
      <c r="D754" s="22"/>
    </row>
    <row r="755" spans="1:4">
      <c r="A755" s="22"/>
      <c r="B755" s="22"/>
      <c r="C755" s="22"/>
      <c r="D755" s="22"/>
    </row>
    <row r="756" spans="1:4">
      <c r="A756" s="22"/>
      <c r="B756" s="22"/>
      <c r="C756" s="22"/>
      <c r="D756" s="22"/>
    </row>
    <row r="757" spans="1:4">
      <c r="A757" s="22"/>
      <c r="B757" s="22"/>
      <c r="C757" s="22"/>
      <c r="D757" s="22"/>
    </row>
    <row r="758" spans="1:4">
      <c r="A758" s="22"/>
      <c r="B758" s="22"/>
      <c r="C758" s="22"/>
      <c r="D758" s="22"/>
    </row>
    <row r="759" spans="1:4">
      <c r="A759" s="22"/>
      <c r="B759" s="22"/>
      <c r="C759" s="22"/>
      <c r="D759" s="22"/>
    </row>
    <row r="760" spans="1:4">
      <c r="A760" s="22"/>
      <c r="B760" s="22"/>
      <c r="C760" s="22"/>
      <c r="D760" s="22"/>
    </row>
    <row r="761" spans="1:4">
      <c r="A761" s="22"/>
      <c r="B761" s="22"/>
      <c r="C761" s="22"/>
      <c r="D761" s="22"/>
    </row>
    <row r="762" spans="1:4">
      <c r="A762" s="22"/>
      <c r="B762" s="22"/>
      <c r="C762" s="22"/>
      <c r="D762" s="22"/>
    </row>
    <row r="763" spans="1:4">
      <c r="A763" s="22"/>
      <c r="B763" s="22"/>
      <c r="C763" s="22"/>
      <c r="D763" s="22"/>
    </row>
    <row r="764" spans="1:4">
      <c r="A764" s="22"/>
      <c r="B764" s="22"/>
      <c r="C764" s="22"/>
      <c r="D764" s="22"/>
    </row>
    <row r="765" spans="1:4">
      <c r="A765" s="22"/>
      <c r="B765" s="22"/>
      <c r="C765" s="22"/>
      <c r="D765" s="22"/>
    </row>
    <row r="766" spans="1:4">
      <c r="A766" s="22"/>
      <c r="B766" s="22"/>
      <c r="C766" s="22"/>
      <c r="D766" s="22"/>
    </row>
    <row r="767" spans="1:4">
      <c r="A767" s="22"/>
      <c r="B767" s="22"/>
      <c r="C767" s="22"/>
      <c r="D767" s="22"/>
    </row>
    <row r="768" spans="1:4">
      <c r="A768" s="22"/>
      <c r="B768" s="22"/>
      <c r="C768" s="22"/>
      <c r="D768" s="22"/>
    </row>
    <row r="769" spans="1:4">
      <c r="A769" s="22"/>
      <c r="B769" s="22"/>
      <c r="C769" s="22"/>
      <c r="D769" s="22"/>
    </row>
    <row r="770" spans="1:4">
      <c r="A770" s="22"/>
      <c r="B770" s="22"/>
      <c r="C770" s="22"/>
      <c r="D770" s="22"/>
    </row>
    <row r="771" spans="1:4">
      <c r="A771" s="22"/>
      <c r="B771" s="22"/>
      <c r="C771" s="22"/>
      <c r="D771" s="22"/>
    </row>
    <row r="772" spans="1:4">
      <c r="A772" s="22"/>
      <c r="B772" s="22"/>
      <c r="C772" s="22"/>
      <c r="D772" s="22"/>
    </row>
    <row r="773" spans="1:4">
      <c r="A773" s="22"/>
      <c r="B773" s="22"/>
      <c r="C773" s="22"/>
      <c r="D773" s="22"/>
    </row>
    <row r="774" spans="1:4">
      <c r="A774" s="22"/>
      <c r="B774" s="22"/>
      <c r="C774" s="22"/>
      <c r="D774" s="22"/>
    </row>
    <row r="775" spans="1:4">
      <c r="A775" s="22"/>
      <c r="B775" s="22"/>
      <c r="C775" s="22"/>
      <c r="D775" s="22"/>
    </row>
    <row r="776" spans="1:4">
      <c r="A776" s="22"/>
      <c r="B776" s="22"/>
      <c r="C776" s="22"/>
      <c r="D776" s="22"/>
    </row>
    <row r="777" spans="1:4">
      <c r="A777" s="22"/>
      <c r="B777" s="22"/>
      <c r="C777" s="22"/>
      <c r="D777" s="22"/>
    </row>
    <row r="778" spans="1:4">
      <c r="A778" s="22"/>
      <c r="B778" s="22"/>
      <c r="C778" s="22"/>
      <c r="D778" s="22"/>
    </row>
    <row r="779" spans="1:4">
      <c r="A779" s="22"/>
      <c r="B779" s="22"/>
      <c r="C779" s="22"/>
      <c r="D779" s="22"/>
    </row>
    <row r="780" spans="1:4">
      <c r="A780" s="22"/>
      <c r="B780" s="22"/>
      <c r="C780" s="22"/>
      <c r="D780" s="22"/>
    </row>
    <row r="781" spans="1:4">
      <c r="A781" s="22"/>
      <c r="B781" s="22"/>
      <c r="C781" s="22"/>
      <c r="D781" s="22"/>
    </row>
    <row r="782" spans="1:4">
      <c r="A782" s="22"/>
      <c r="B782" s="22"/>
      <c r="C782" s="22"/>
      <c r="D782" s="22"/>
    </row>
    <row r="783" spans="1:4">
      <c r="A783" s="22"/>
      <c r="B783" s="22"/>
      <c r="C783" s="22"/>
      <c r="D783" s="22"/>
    </row>
    <row r="784" spans="1:4">
      <c r="A784" s="22"/>
      <c r="B784" s="22"/>
      <c r="C784" s="22"/>
      <c r="D784" s="22"/>
    </row>
    <row r="785" spans="1:4">
      <c r="A785" s="22"/>
      <c r="B785" s="22"/>
      <c r="C785" s="22"/>
      <c r="D785" s="22"/>
    </row>
    <row r="786" spans="1:4">
      <c r="A786" s="22"/>
      <c r="B786" s="22"/>
      <c r="C786" s="22"/>
      <c r="D786" s="22"/>
    </row>
    <row r="787" spans="1:4">
      <c r="A787" s="22"/>
      <c r="B787" s="22"/>
      <c r="C787" s="22"/>
      <c r="D787" s="22"/>
    </row>
    <row r="788" spans="1:4">
      <c r="A788" s="22"/>
      <c r="B788" s="22"/>
      <c r="C788" s="22"/>
      <c r="D788" s="22"/>
    </row>
    <row r="789" spans="1:4">
      <c r="A789" s="22"/>
      <c r="B789" s="22"/>
      <c r="C789" s="22"/>
      <c r="D789" s="22"/>
    </row>
    <row r="790" spans="1:4">
      <c r="A790" s="22"/>
      <c r="B790" s="22"/>
      <c r="C790" s="22"/>
      <c r="D790" s="22"/>
    </row>
    <row r="791" spans="1:4">
      <c r="A791" s="22"/>
      <c r="B791" s="22"/>
      <c r="C791" s="22"/>
      <c r="D791" s="22"/>
    </row>
    <row r="792" spans="1:4">
      <c r="A792" s="22"/>
      <c r="B792" s="22"/>
      <c r="C792" s="22"/>
      <c r="D792" s="22"/>
    </row>
    <row r="793" spans="1:4">
      <c r="A793" s="22"/>
      <c r="B793" s="22"/>
      <c r="C793" s="22"/>
      <c r="D793" s="22"/>
    </row>
    <row r="794" spans="1:4">
      <c r="A794" s="22"/>
      <c r="B794" s="22"/>
      <c r="C794" s="22"/>
      <c r="D794" s="22"/>
    </row>
    <row r="795" spans="1:4">
      <c r="A795" s="22"/>
      <c r="B795" s="22"/>
      <c r="C795" s="22"/>
      <c r="D795" s="22"/>
    </row>
    <row r="796" spans="1:4">
      <c r="A796" s="22"/>
      <c r="B796" s="22"/>
      <c r="C796" s="22"/>
      <c r="D796" s="22"/>
    </row>
    <row r="797" spans="1:4">
      <c r="A797" s="22"/>
      <c r="B797" s="22"/>
      <c r="C797" s="22"/>
      <c r="D797" s="22"/>
    </row>
    <row r="798" spans="1:4">
      <c r="A798" s="22"/>
      <c r="B798" s="22"/>
      <c r="C798" s="22"/>
      <c r="D798" s="22"/>
    </row>
    <row r="799" spans="1:4">
      <c r="A799" s="22"/>
      <c r="B799" s="22"/>
      <c r="C799" s="22"/>
      <c r="D799" s="22"/>
    </row>
    <row r="800" spans="1:4">
      <c r="A800" s="22"/>
      <c r="B800" s="22"/>
      <c r="C800" s="22"/>
      <c r="D800" s="22"/>
    </row>
    <row r="801" spans="1:4">
      <c r="A801" s="22"/>
      <c r="B801" s="22"/>
      <c r="C801" s="22"/>
      <c r="D801" s="22"/>
    </row>
    <row r="802" spans="1:4">
      <c r="A802" s="22"/>
      <c r="B802" s="22"/>
      <c r="C802" s="22"/>
      <c r="D802" s="22"/>
    </row>
    <row r="803" spans="1:4">
      <c r="A803" s="22"/>
      <c r="B803" s="22"/>
      <c r="C803" s="22"/>
      <c r="D803" s="22"/>
    </row>
    <row r="804" spans="1:4">
      <c r="A804" s="22"/>
      <c r="B804" s="22"/>
      <c r="C804" s="22"/>
      <c r="D804" s="22"/>
    </row>
    <row r="805" spans="1:4">
      <c r="A805" s="22"/>
      <c r="B805" s="22"/>
      <c r="C805" s="22"/>
      <c r="D805" s="22"/>
    </row>
    <row r="806" spans="1:4">
      <c r="A806" s="22"/>
      <c r="B806" s="22"/>
      <c r="C806" s="22"/>
      <c r="D806" s="22"/>
    </row>
    <row r="807" spans="1:4">
      <c r="A807" s="22"/>
      <c r="B807" s="22"/>
      <c r="C807" s="22"/>
      <c r="D807" s="22"/>
    </row>
    <row r="808" spans="1:4">
      <c r="A808" s="22"/>
      <c r="B808" s="22"/>
      <c r="C808" s="22"/>
      <c r="D808" s="22"/>
    </row>
    <row r="809" spans="1:4">
      <c r="A809" s="22"/>
      <c r="B809" s="22"/>
      <c r="C809" s="22"/>
      <c r="D809" s="22"/>
    </row>
    <row r="810" spans="1:4">
      <c r="A810" s="22"/>
      <c r="B810" s="22"/>
      <c r="C810" s="22"/>
      <c r="D810" s="22"/>
    </row>
    <row r="811" spans="1:4">
      <c r="A811" s="22"/>
      <c r="B811" s="22"/>
      <c r="C811" s="22"/>
      <c r="D811" s="22"/>
    </row>
    <row r="812" spans="1:4">
      <c r="A812" s="22"/>
      <c r="B812" s="22"/>
      <c r="C812" s="22"/>
      <c r="D812" s="22"/>
    </row>
    <row r="813" spans="1:4">
      <c r="A813" s="22"/>
      <c r="B813" s="22"/>
      <c r="C813" s="22"/>
      <c r="D813" s="22"/>
    </row>
    <row r="814" spans="1:4">
      <c r="A814" s="22"/>
      <c r="B814" s="22"/>
      <c r="C814" s="22"/>
      <c r="D814" s="22"/>
    </row>
    <row r="815" spans="1:4">
      <c r="A815" s="22"/>
      <c r="B815" s="22"/>
      <c r="C815" s="22"/>
      <c r="D815" s="22"/>
    </row>
    <row r="816" spans="1:4">
      <c r="A816" s="22"/>
      <c r="B816" s="22"/>
      <c r="C816" s="22"/>
      <c r="D816" s="22"/>
    </row>
    <row r="817" spans="1:4">
      <c r="A817" s="22"/>
      <c r="B817" s="22"/>
      <c r="C817" s="22"/>
      <c r="D817" s="22"/>
    </row>
    <row r="818" spans="1:4">
      <c r="A818" s="22"/>
      <c r="B818" s="22"/>
      <c r="C818" s="22"/>
      <c r="D818" s="22"/>
    </row>
    <row r="819" spans="1:4">
      <c r="A819" s="22"/>
      <c r="B819" s="22"/>
      <c r="C819" s="22"/>
      <c r="D819" s="22"/>
    </row>
    <row r="820" spans="1:4">
      <c r="A820" s="22"/>
      <c r="B820" s="22"/>
      <c r="C820" s="22"/>
      <c r="D820" s="22"/>
    </row>
    <row r="821" spans="1:4">
      <c r="A821" s="22"/>
      <c r="B821" s="22"/>
      <c r="C821" s="22"/>
      <c r="D821" s="22"/>
    </row>
    <row r="822" spans="1:4">
      <c r="A822" s="22"/>
      <c r="B822" s="22"/>
      <c r="C822" s="22"/>
      <c r="D822" s="22"/>
    </row>
    <row r="823" spans="1:4">
      <c r="A823" s="22"/>
      <c r="B823" s="22"/>
      <c r="C823" s="22"/>
      <c r="D823" s="22"/>
    </row>
    <row r="824" spans="1:4">
      <c r="A824" s="22"/>
      <c r="B824" s="22"/>
      <c r="C824" s="22"/>
      <c r="D824" s="22"/>
    </row>
    <row r="825" spans="1:4">
      <c r="A825" s="22"/>
      <c r="B825" s="22"/>
      <c r="C825" s="22"/>
      <c r="D825" s="22"/>
    </row>
    <row r="826" spans="1:4">
      <c r="A826" s="22"/>
      <c r="B826" s="22"/>
      <c r="C826" s="22"/>
      <c r="D826" s="22"/>
    </row>
    <row r="827" spans="1:4">
      <c r="A827" s="22"/>
      <c r="B827" s="22"/>
      <c r="C827" s="22"/>
      <c r="D827" s="22"/>
    </row>
    <row r="828" spans="1:4">
      <c r="A828" s="22"/>
      <c r="B828" s="22"/>
      <c r="C828" s="22"/>
      <c r="D828" s="22"/>
    </row>
    <row r="829" spans="1:4">
      <c r="A829" s="22"/>
      <c r="B829" s="22"/>
      <c r="C829" s="22"/>
      <c r="D829" s="22"/>
    </row>
    <row r="830" spans="1:4">
      <c r="A830" s="22"/>
      <c r="B830" s="22"/>
      <c r="C830" s="22"/>
      <c r="D830" s="22"/>
    </row>
    <row r="831" spans="1:4">
      <c r="A831" s="22"/>
      <c r="B831" s="22"/>
      <c r="C831" s="22"/>
      <c r="D831" s="22"/>
    </row>
    <row r="832" spans="1:4">
      <c r="A832" s="22"/>
      <c r="B832" s="22"/>
      <c r="C832" s="22"/>
      <c r="D832" s="22"/>
    </row>
    <row r="833" spans="1:4">
      <c r="A833" s="22"/>
      <c r="B833" s="22"/>
      <c r="C833" s="22"/>
      <c r="D833" s="22"/>
    </row>
    <row r="834" spans="1:4">
      <c r="A834" s="22"/>
      <c r="B834" s="22"/>
      <c r="C834" s="22"/>
      <c r="D834" s="22"/>
    </row>
    <row r="835" spans="1:4">
      <c r="A835" s="22"/>
      <c r="B835" s="22"/>
      <c r="C835" s="22"/>
      <c r="D835" s="22"/>
    </row>
    <row r="836" spans="1:4">
      <c r="A836" s="22"/>
      <c r="B836" s="22"/>
      <c r="C836" s="22"/>
      <c r="D836" s="22"/>
    </row>
    <row r="837" spans="1:4">
      <c r="A837" s="22"/>
      <c r="B837" s="22"/>
      <c r="C837" s="22"/>
      <c r="D837" s="22"/>
    </row>
    <row r="838" spans="1:4">
      <c r="A838" s="22"/>
      <c r="B838" s="22"/>
      <c r="C838" s="22"/>
      <c r="D838" s="22"/>
    </row>
    <row r="839" spans="1:4">
      <c r="A839" s="22"/>
      <c r="B839" s="22"/>
      <c r="C839" s="22"/>
      <c r="D839" s="22"/>
    </row>
    <row r="840" spans="1:4">
      <c r="A840" s="22"/>
      <c r="B840" s="22"/>
      <c r="C840" s="22"/>
      <c r="D840" s="22"/>
    </row>
    <row r="841" spans="1:4">
      <c r="A841" s="22"/>
      <c r="B841" s="22"/>
      <c r="C841" s="22"/>
      <c r="D841" s="22"/>
    </row>
    <row r="842" spans="1:4">
      <c r="A842" s="22"/>
      <c r="B842" s="22"/>
      <c r="C842" s="22"/>
      <c r="D842" s="22"/>
    </row>
    <row r="843" spans="1:4">
      <c r="A843" s="22"/>
      <c r="B843" s="22"/>
      <c r="C843" s="22"/>
      <c r="D843" s="22"/>
    </row>
    <row r="844" spans="1:4">
      <c r="A844" s="22"/>
      <c r="B844" s="22"/>
      <c r="C844" s="22"/>
      <c r="D844" s="22"/>
    </row>
    <row r="845" spans="1:4">
      <c r="A845" s="22"/>
      <c r="B845" s="22"/>
      <c r="C845" s="22"/>
      <c r="D845" s="22"/>
    </row>
    <row r="846" spans="1:4">
      <c r="A846" s="22"/>
      <c r="B846" s="22"/>
      <c r="C846" s="22"/>
      <c r="D846" s="22"/>
    </row>
    <row r="847" spans="1:4">
      <c r="A847" s="22"/>
      <c r="B847" s="22"/>
      <c r="C847" s="22"/>
      <c r="D847" s="22"/>
    </row>
    <row r="848" spans="1:4">
      <c r="A848" s="22"/>
      <c r="B848" s="22"/>
      <c r="C848" s="22"/>
      <c r="D848" s="22"/>
    </row>
    <row r="849" spans="1:4">
      <c r="A849" s="22"/>
      <c r="B849" s="22"/>
      <c r="C849" s="22"/>
      <c r="D849" s="22"/>
    </row>
    <row r="850" spans="1:4">
      <c r="A850" s="22"/>
      <c r="B850" s="22"/>
      <c r="C850" s="22"/>
      <c r="D850" s="22"/>
    </row>
    <row r="851" spans="1:4">
      <c r="A851" s="22"/>
      <c r="B851" s="22"/>
      <c r="C851" s="22"/>
      <c r="D851" s="22"/>
    </row>
    <row r="852" spans="1:4">
      <c r="A852" s="22"/>
      <c r="B852" s="22"/>
      <c r="C852" s="22"/>
      <c r="D852" s="22"/>
    </row>
    <row r="853" spans="1:4">
      <c r="A853" s="22"/>
      <c r="B853" s="22"/>
      <c r="C853" s="22"/>
      <c r="D853" s="22"/>
    </row>
    <row r="854" spans="1:4">
      <c r="A854" s="22"/>
      <c r="B854" s="22"/>
      <c r="C854" s="22"/>
      <c r="D854" s="22"/>
    </row>
    <row r="855" spans="1:4">
      <c r="A855" s="22"/>
      <c r="B855" s="22"/>
      <c r="C855" s="22"/>
      <c r="D855" s="22"/>
    </row>
    <row r="856" spans="1:4">
      <c r="A856" s="22"/>
      <c r="B856" s="22"/>
      <c r="C856" s="22"/>
      <c r="D856" s="22"/>
    </row>
    <row r="857" spans="1:4">
      <c r="A857" s="22"/>
      <c r="B857" s="22"/>
      <c r="C857" s="22"/>
      <c r="D857" s="22"/>
    </row>
    <row r="858" spans="1:4">
      <c r="A858" s="22"/>
      <c r="B858" s="22"/>
      <c r="C858" s="22"/>
      <c r="D858" s="22"/>
    </row>
    <row r="859" spans="1:4">
      <c r="A859" s="22"/>
      <c r="B859" s="22"/>
      <c r="C859" s="22"/>
      <c r="D859" s="22"/>
    </row>
    <row r="860" spans="1:4">
      <c r="A860" s="22"/>
      <c r="B860" s="22"/>
      <c r="C860" s="22"/>
      <c r="D860" s="22"/>
    </row>
    <row r="861" spans="1:4">
      <c r="A861" s="22"/>
      <c r="B861" s="22"/>
      <c r="C861" s="22"/>
      <c r="D861" s="22"/>
    </row>
    <row r="862" spans="1:4">
      <c r="A862" s="22"/>
      <c r="B862" s="22"/>
      <c r="C862" s="22"/>
      <c r="D862" s="22"/>
    </row>
    <row r="863" spans="1:4">
      <c r="A863" s="22"/>
      <c r="B863" s="22"/>
      <c r="C863" s="22"/>
      <c r="D863" s="22"/>
    </row>
    <row r="864" spans="1:4">
      <c r="A864" s="22"/>
      <c r="B864" s="22"/>
      <c r="C864" s="22"/>
      <c r="D864" s="22"/>
    </row>
    <row r="865" spans="1:4">
      <c r="A865" s="22"/>
      <c r="B865" s="22"/>
      <c r="C865" s="22"/>
      <c r="D865" s="22"/>
    </row>
    <row r="866" spans="1:4">
      <c r="A866" s="22"/>
      <c r="B866" s="22"/>
      <c r="C866" s="22"/>
      <c r="D866" s="22"/>
    </row>
    <row r="867" spans="1:4">
      <c r="A867" s="22"/>
      <c r="B867" s="22"/>
      <c r="C867" s="22"/>
      <c r="D867" s="22"/>
    </row>
    <row r="868" spans="1:4">
      <c r="A868" s="22"/>
      <c r="B868" s="22"/>
      <c r="C868" s="22"/>
      <c r="D868" s="22"/>
    </row>
    <row r="869" spans="1:4">
      <c r="A869" s="22"/>
      <c r="B869" s="22"/>
      <c r="C869" s="22"/>
      <c r="D869" s="22"/>
    </row>
    <row r="870" spans="1:4">
      <c r="A870" s="22"/>
      <c r="B870" s="22"/>
      <c r="C870" s="22"/>
      <c r="D870" s="22"/>
    </row>
    <row r="871" spans="1:4">
      <c r="A871" s="22"/>
      <c r="B871" s="22"/>
      <c r="C871" s="22"/>
      <c r="D871" s="22"/>
    </row>
    <row r="872" spans="1:4">
      <c r="A872" s="22"/>
      <c r="B872" s="22"/>
      <c r="C872" s="22"/>
      <c r="D872" s="22"/>
    </row>
    <row r="873" spans="1:4">
      <c r="A873" s="22"/>
      <c r="B873" s="22"/>
      <c r="C873" s="22"/>
      <c r="D873" s="22"/>
    </row>
    <row r="874" spans="1:4">
      <c r="A874" s="22"/>
      <c r="B874" s="22"/>
      <c r="C874" s="22"/>
      <c r="D874" s="22"/>
    </row>
    <row r="875" spans="1:4">
      <c r="A875" s="22"/>
      <c r="B875" s="22"/>
      <c r="C875" s="22"/>
      <c r="D875" s="22"/>
    </row>
    <row r="876" spans="1:4">
      <c r="A876" s="22"/>
      <c r="B876" s="22"/>
      <c r="C876" s="22"/>
      <c r="D876" s="22"/>
    </row>
    <row r="877" spans="1:4">
      <c r="A877" s="22"/>
      <c r="B877" s="22"/>
      <c r="C877" s="22"/>
      <c r="D877" s="22"/>
    </row>
    <row r="878" spans="1:4">
      <c r="A878" s="22"/>
      <c r="B878" s="22"/>
      <c r="C878" s="22"/>
      <c r="D878" s="22"/>
    </row>
    <row r="879" spans="1:4">
      <c r="A879" s="22"/>
      <c r="B879" s="22"/>
      <c r="C879" s="22"/>
      <c r="D879" s="22"/>
    </row>
    <row r="880" spans="1:4">
      <c r="A880" s="22"/>
      <c r="B880" s="22"/>
      <c r="C880" s="22"/>
      <c r="D880" s="22"/>
    </row>
    <row r="881" spans="1:4">
      <c r="A881" s="22"/>
      <c r="B881" s="22"/>
      <c r="C881" s="22"/>
      <c r="D881" s="22"/>
    </row>
    <row r="882" spans="1:4">
      <c r="A882" s="22"/>
      <c r="B882" s="22"/>
      <c r="C882" s="22"/>
      <c r="D882" s="22"/>
    </row>
    <row r="883" spans="1:4">
      <c r="A883" s="22"/>
      <c r="B883" s="22"/>
      <c r="C883" s="22"/>
      <c r="D883" s="22"/>
    </row>
    <row r="884" spans="1:4">
      <c r="A884" s="22"/>
      <c r="B884" s="22"/>
      <c r="C884" s="22"/>
      <c r="D884" s="22"/>
    </row>
    <row r="885" spans="1:4">
      <c r="A885" s="22"/>
      <c r="B885" s="22"/>
      <c r="C885" s="22"/>
      <c r="D885" s="22"/>
    </row>
    <row r="886" spans="1:4">
      <c r="A886" s="22"/>
      <c r="B886" s="22"/>
      <c r="C886" s="22"/>
      <c r="D886" s="22"/>
    </row>
    <row r="887" spans="1:4">
      <c r="A887" s="22"/>
      <c r="B887" s="22"/>
      <c r="C887" s="22"/>
      <c r="D887" s="22"/>
    </row>
    <row r="888" spans="1:4">
      <c r="A888" s="22"/>
      <c r="B888" s="22"/>
      <c r="C888" s="22"/>
      <c r="D888" s="22"/>
    </row>
    <row r="889" spans="1:4">
      <c r="A889" s="22"/>
      <c r="B889" s="22"/>
      <c r="C889" s="22"/>
      <c r="D889" s="22"/>
    </row>
    <row r="890" spans="1:4">
      <c r="A890" s="22"/>
      <c r="B890" s="22"/>
      <c r="C890" s="22"/>
      <c r="D890" s="22"/>
    </row>
    <row r="891" spans="1:4">
      <c r="A891" s="22"/>
      <c r="B891" s="22"/>
      <c r="C891" s="22"/>
      <c r="D891" s="22"/>
    </row>
    <row r="892" spans="1:4">
      <c r="A892" s="22"/>
      <c r="B892" s="22"/>
      <c r="C892" s="22"/>
      <c r="D892" s="22"/>
    </row>
    <row r="893" spans="1:4">
      <c r="A893" s="22"/>
      <c r="B893" s="22"/>
      <c r="C893" s="22"/>
      <c r="D893" s="22"/>
    </row>
    <row r="894" spans="1:4">
      <c r="A894" s="22"/>
      <c r="B894" s="22"/>
      <c r="C894" s="22"/>
      <c r="D894" s="22"/>
    </row>
    <row r="895" spans="1:4">
      <c r="A895" s="22"/>
      <c r="B895" s="22"/>
      <c r="C895" s="22"/>
      <c r="D895" s="22"/>
    </row>
    <row r="896" spans="1:4">
      <c r="A896" s="22"/>
      <c r="B896" s="22"/>
      <c r="C896" s="22"/>
      <c r="D896" s="22"/>
    </row>
    <row r="897" spans="1:4">
      <c r="A897" s="22"/>
      <c r="B897" s="22"/>
      <c r="C897" s="22"/>
      <c r="D897" s="22"/>
    </row>
    <row r="898" spans="1:4">
      <c r="A898" s="22"/>
      <c r="B898" s="22"/>
      <c r="C898" s="22"/>
      <c r="D898" s="22"/>
    </row>
    <row r="899" spans="1:4">
      <c r="A899" s="22"/>
      <c r="B899" s="22"/>
      <c r="C899" s="22"/>
      <c r="D899" s="22"/>
    </row>
    <row r="900" spans="1:4">
      <c r="A900" s="22"/>
      <c r="B900" s="22"/>
      <c r="C900" s="22"/>
      <c r="D900" s="22"/>
    </row>
    <row r="901" spans="1:4">
      <c r="A901" s="22"/>
      <c r="B901" s="22"/>
      <c r="C901" s="22"/>
      <c r="D901" s="22"/>
    </row>
    <row r="902" spans="1:4">
      <c r="A902" s="22"/>
      <c r="B902" s="22"/>
      <c r="C902" s="22"/>
      <c r="D902" s="22"/>
    </row>
    <row r="903" spans="1:4">
      <c r="A903" s="22"/>
      <c r="B903" s="22"/>
      <c r="C903" s="22"/>
      <c r="D903" s="22"/>
    </row>
    <row r="904" spans="1:4">
      <c r="A904" s="22"/>
      <c r="B904" s="22"/>
      <c r="C904" s="22"/>
      <c r="D904" s="22"/>
    </row>
    <row r="905" spans="1:4">
      <c r="A905" s="22"/>
      <c r="B905" s="22"/>
      <c r="C905" s="22"/>
      <c r="D905" s="22"/>
    </row>
    <row r="906" spans="1:4">
      <c r="A906" s="22"/>
      <c r="B906" s="22"/>
      <c r="C906" s="22"/>
      <c r="D906" s="22"/>
    </row>
    <row r="907" spans="1:4">
      <c r="A907" s="22"/>
      <c r="B907" s="22"/>
      <c r="C907" s="22"/>
      <c r="D907" s="22"/>
    </row>
    <row r="908" spans="1:4">
      <c r="A908" s="22"/>
      <c r="B908" s="22"/>
      <c r="C908" s="22"/>
      <c r="D908" s="22"/>
    </row>
    <row r="909" spans="1:4">
      <c r="A909" s="22"/>
      <c r="B909" s="22"/>
      <c r="C909" s="22"/>
      <c r="D909" s="22"/>
    </row>
    <row r="910" spans="1:4">
      <c r="A910" s="22"/>
      <c r="B910" s="22"/>
      <c r="C910" s="22"/>
      <c r="D910" s="22"/>
    </row>
    <row r="911" spans="1:4">
      <c r="A911" s="22"/>
      <c r="B911" s="22"/>
      <c r="C911" s="22"/>
      <c r="D911" s="22"/>
    </row>
    <row r="912" spans="1:4">
      <c r="A912" s="22"/>
      <c r="B912" s="22"/>
      <c r="C912" s="22"/>
      <c r="D912" s="22"/>
    </row>
    <row r="913" spans="1:4">
      <c r="A913" s="22"/>
      <c r="B913" s="22"/>
      <c r="C913" s="22"/>
      <c r="D913" s="22"/>
    </row>
    <row r="914" spans="1:4">
      <c r="A914" s="22"/>
      <c r="B914" s="22"/>
      <c r="C914" s="22"/>
      <c r="D914" s="22"/>
    </row>
    <row r="915" spans="1:4">
      <c r="A915" s="22"/>
      <c r="B915" s="22"/>
      <c r="C915" s="22"/>
      <c r="D915" s="22"/>
    </row>
    <row r="916" spans="1:4">
      <c r="A916" s="22"/>
      <c r="B916" s="22"/>
      <c r="C916" s="22"/>
      <c r="D916" s="22"/>
    </row>
    <row r="917" spans="1:4">
      <c r="A917" s="22"/>
      <c r="B917" s="22"/>
      <c r="C917" s="22"/>
      <c r="D917" s="22"/>
    </row>
    <row r="918" spans="1:4">
      <c r="A918" s="22"/>
      <c r="B918" s="22"/>
      <c r="C918" s="22"/>
      <c r="D918" s="22"/>
    </row>
    <row r="919" spans="1:4">
      <c r="A919" s="22"/>
      <c r="B919" s="22"/>
      <c r="C919" s="22"/>
      <c r="D919" s="22"/>
    </row>
    <row r="920" spans="1:4">
      <c r="A920" s="22"/>
      <c r="B920" s="22"/>
      <c r="C920" s="22"/>
      <c r="D920" s="22"/>
    </row>
    <row r="921" spans="1:4">
      <c r="A921" s="22"/>
      <c r="B921" s="22"/>
      <c r="C921" s="22"/>
      <c r="D921" s="22"/>
    </row>
    <row r="922" spans="1:4">
      <c r="A922" s="22"/>
      <c r="B922" s="22"/>
      <c r="C922" s="22"/>
      <c r="D922" s="22"/>
    </row>
    <row r="923" spans="1:4">
      <c r="A923" s="22"/>
      <c r="B923" s="22"/>
      <c r="C923" s="22"/>
      <c r="D923" s="22"/>
    </row>
    <row r="924" spans="1:4">
      <c r="A924" s="22"/>
      <c r="B924" s="22"/>
      <c r="C924" s="22"/>
      <c r="D924" s="22"/>
    </row>
    <row r="925" spans="1:4">
      <c r="A925" s="22"/>
      <c r="B925" s="22"/>
      <c r="C925" s="22"/>
      <c r="D925" s="22"/>
    </row>
    <row r="926" spans="1:4">
      <c r="A926" s="22"/>
      <c r="B926" s="22"/>
      <c r="C926" s="22"/>
      <c r="D926" s="22"/>
    </row>
    <row r="927" spans="1:4">
      <c r="A927" s="22"/>
      <c r="B927" s="22"/>
      <c r="C927" s="22"/>
      <c r="D927" s="22"/>
    </row>
    <row r="928" spans="1:4">
      <c r="A928" s="22"/>
      <c r="B928" s="22"/>
      <c r="C928" s="22"/>
      <c r="D928" s="22"/>
    </row>
    <row r="929" spans="1:4">
      <c r="A929" s="22"/>
      <c r="B929" s="22"/>
      <c r="C929" s="22"/>
      <c r="D929" s="22"/>
    </row>
    <row r="930" spans="1:4">
      <c r="A930" s="22"/>
      <c r="B930" s="22"/>
      <c r="C930" s="22"/>
      <c r="D930" s="22"/>
    </row>
    <row r="931" spans="1:4">
      <c r="A931" s="22"/>
      <c r="B931" s="22"/>
      <c r="C931" s="22"/>
      <c r="D931" s="22"/>
    </row>
    <row r="932" spans="1:4">
      <c r="A932" s="22"/>
      <c r="B932" s="22"/>
      <c r="C932" s="22"/>
      <c r="D932" s="22"/>
    </row>
    <row r="933" spans="1:4">
      <c r="A933" s="22"/>
      <c r="B933" s="22"/>
      <c r="C933" s="22"/>
      <c r="D933" s="22"/>
    </row>
    <row r="934" spans="1:4">
      <c r="A934" s="22"/>
      <c r="B934" s="22"/>
      <c r="C934" s="22"/>
      <c r="D934" s="22"/>
    </row>
    <row r="935" spans="1:4">
      <c r="A935" s="22"/>
      <c r="B935" s="22"/>
      <c r="C935" s="22"/>
      <c r="D935" s="22"/>
    </row>
    <row r="936" spans="1:4">
      <c r="A936" s="22"/>
      <c r="B936" s="22"/>
      <c r="C936" s="22"/>
      <c r="D936" s="22"/>
    </row>
    <row r="937" spans="1:4">
      <c r="A937" s="22"/>
      <c r="B937" s="22"/>
      <c r="C937" s="22"/>
      <c r="D937" s="22"/>
    </row>
    <row r="938" spans="1:4">
      <c r="A938" s="22"/>
      <c r="B938" s="22"/>
      <c r="C938" s="22"/>
      <c r="D938" s="22"/>
    </row>
    <row r="939" spans="1:4">
      <c r="A939" s="22"/>
      <c r="B939" s="22"/>
      <c r="C939" s="22"/>
      <c r="D939" s="22"/>
    </row>
    <row r="940" spans="1:4">
      <c r="A940" s="22"/>
      <c r="B940" s="22"/>
      <c r="C940" s="22"/>
      <c r="D940" s="22"/>
    </row>
    <row r="941" spans="1:4">
      <c r="A941" s="22"/>
      <c r="B941" s="22"/>
      <c r="C941" s="22"/>
      <c r="D941" s="22"/>
    </row>
    <row r="942" spans="1:4">
      <c r="A942" s="22"/>
      <c r="B942" s="22"/>
      <c r="C942" s="22"/>
      <c r="D942" s="22"/>
    </row>
    <row r="943" spans="1:4">
      <c r="A943" s="22"/>
      <c r="B943" s="22"/>
      <c r="C943" s="22"/>
      <c r="D943" s="22"/>
    </row>
    <row r="944" spans="1:4">
      <c r="A944" s="22"/>
      <c r="B944" s="22"/>
      <c r="C944" s="22"/>
      <c r="D944" s="22"/>
    </row>
    <row r="945" spans="1:4">
      <c r="A945" s="22"/>
      <c r="B945" s="22"/>
      <c r="C945" s="22"/>
      <c r="D945" s="22"/>
    </row>
    <row r="946" spans="1:4">
      <c r="A946" s="22"/>
      <c r="B946" s="22"/>
      <c r="C946" s="22"/>
      <c r="D946" s="22"/>
    </row>
    <row r="947" spans="1:4">
      <c r="A947" s="22"/>
      <c r="B947" s="22"/>
      <c r="C947" s="22"/>
      <c r="D947" s="22"/>
    </row>
    <row r="948" spans="1:4">
      <c r="A948" s="22"/>
      <c r="B948" s="22"/>
      <c r="C948" s="22"/>
      <c r="D948" s="22"/>
    </row>
    <row r="949" spans="1:4">
      <c r="A949" s="22"/>
      <c r="B949" s="22"/>
      <c r="C949" s="22"/>
      <c r="D949" s="22"/>
    </row>
    <row r="950" spans="1:4">
      <c r="A950" s="22"/>
      <c r="B950" s="22"/>
      <c r="C950" s="22"/>
      <c r="D950" s="22"/>
    </row>
    <row r="951" spans="1:4">
      <c r="A951" s="22"/>
      <c r="B951" s="22"/>
      <c r="C951" s="22"/>
      <c r="D951" s="22"/>
    </row>
    <row r="952" spans="1:4">
      <c r="A952" s="22"/>
      <c r="B952" s="22"/>
      <c r="C952" s="22"/>
      <c r="D952" s="22"/>
    </row>
    <row r="953" spans="1:4">
      <c r="A953" s="22"/>
      <c r="B953" s="22"/>
      <c r="C953" s="22"/>
      <c r="D953" s="22"/>
    </row>
    <row r="954" spans="1:4">
      <c r="A954" s="22"/>
      <c r="B954" s="22"/>
      <c r="C954" s="22"/>
      <c r="D954" s="22"/>
    </row>
    <row r="955" spans="1:4">
      <c r="A955" s="22"/>
      <c r="B955" s="22"/>
      <c r="C955" s="22"/>
      <c r="D955" s="22"/>
    </row>
    <row r="956" spans="1:4">
      <c r="A956" s="22"/>
      <c r="B956" s="22"/>
      <c r="C956" s="22"/>
      <c r="D956" s="22"/>
    </row>
    <row r="957" spans="1:4">
      <c r="A957" s="22"/>
      <c r="B957" s="22"/>
      <c r="C957" s="22"/>
      <c r="D957" s="22"/>
    </row>
    <row r="958" spans="1:4">
      <c r="A958" s="22"/>
      <c r="B958" s="22"/>
      <c r="C958" s="22"/>
      <c r="D958" s="22"/>
    </row>
    <row r="959" spans="1:4">
      <c r="A959" s="22"/>
      <c r="B959" s="22"/>
      <c r="C959" s="22"/>
      <c r="D959" s="22"/>
    </row>
    <row r="960" spans="1:4">
      <c r="A960" s="22"/>
      <c r="B960" s="22"/>
      <c r="C960" s="22"/>
      <c r="D960" s="22"/>
    </row>
    <row r="961" spans="1:4">
      <c r="A961" s="22"/>
      <c r="B961" s="22"/>
      <c r="C961" s="22"/>
      <c r="D961" s="22"/>
    </row>
    <row r="962" spans="1:4">
      <c r="A962" s="22"/>
      <c r="B962" s="22"/>
      <c r="C962" s="22"/>
      <c r="D962" s="22"/>
    </row>
    <row r="963" spans="1:4">
      <c r="A963" s="22"/>
      <c r="B963" s="22"/>
      <c r="C963" s="22"/>
      <c r="D963" s="22"/>
    </row>
    <row r="964" spans="1:4">
      <c r="A964" s="22"/>
      <c r="B964" s="22"/>
      <c r="C964" s="22"/>
      <c r="D964" s="22"/>
    </row>
    <row r="965" spans="1:4">
      <c r="A965" s="22"/>
      <c r="B965" s="22"/>
      <c r="C965" s="22"/>
      <c r="D965" s="22"/>
    </row>
    <row r="966" spans="1:4">
      <c r="A966" s="22"/>
      <c r="B966" s="22"/>
      <c r="C966" s="22"/>
      <c r="D966" s="22"/>
    </row>
    <row r="967" spans="1:4">
      <c r="A967" s="22"/>
      <c r="B967" s="22"/>
      <c r="C967" s="22"/>
      <c r="D967" s="22"/>
    </row>
    <row r="968" spans="1:4">
      <c r="A968" s="22"/>
      <c r="B968" s="22"/>
      <c r="C968" s="22"/>
      <c r="D968" s="22"/>
    </row>
    <row r="969" spans="1:4">
      <c r="A969" s="22"/>
      <c r="B969" s="22"/>
      <c r="C969" s="22"/>
      <c r="D969" s="22"/>
    </row>
    <row r="970" spans="1:4">
      <c r="A970" s="22"/>
      <c r="B970" s="22"/>
      <c r="C970" s="22"/>
      <c r="D970" s="22"/>
    </row>
    <row r="971" spans="1:4">
      <c r="A971" s="22"/>
      <c r="B971" s="22"/>
      <c r="C971" s="22"/>
      <c r="D971" s="22"/>
    </row>
    <row r="972" spans="1:4">
      <c r="A972" s="22"/>
      <c r="B972" s="22"/>
      <c r="C972" s="22"/>
      <c r="D972" s="22"/>
    </row>
    <row r="973" spans="1:4">
      <c r="A973" s="22"/>
      <c r="B973" s="22"/>
      <c r="C973" s="22"/>
      <c r="D973" s="22"/>
    </row>
    <row r="974" spans="1:4">
      <c r="A974" s="22"/>
      <c r="B974" s="22"/>
      <c r="C974" s="22"/>
      <c r="D974" s="22"/>
    </row>
    <row r="975" spans="1:4">
      <c r="A975" s="22"/>
      <c r="B975" s="22"/>
      <c r="C975" s="22"/>
      <c r="D975" s="22"/>
    </row>
    <row r="976" spans="1:4">
      <c r="A976" s="22"/>
      <c r="B976" s="22"/>
      <c r="C976" s="22"/>
      <c r="D976" s="22"/>
    </row>
    <row r="977" spans="1:4">
      <c r="A977" s="22"/>
      <c r="B977" s="22"/>
      <c r="C977" s="22"/>
      <c r="D977" s="22"/>
    </row>
    <row r="978" spans="1:4">
      <c r="A978" s="22"/>
      <c r="B978" s="22"/>
      <c r="C978" s="22"/>
      <c r="D978" s="22"/>
    </row>
    <row r="979" spans="1:4">
      <c r="A979" s="22"/>
      <c r="B979" s="22"/>
      <c r="C979" s="22"/>
      <c r="D979" s="22"/>
    </row>
    <row r="980" spans="1:4">
      <c r="A980" s="22"/>
      <c r="B980" s="22"/>
      <c r="C980" s="22"/>
      <c r="D980" s="22"/>
    </row>
    <row r="981" spans="1:4">
      <c r="A981" s="22"/>
      <c r="B981" s="22"/>
      <c r="C981" s="22"/>
      <c r="D981" s="22"/>
    </row>
    <row r="982" spans="1:4">
      <c r="A982" s="22"/>
      <c r="B982" s="22"/>
      <c r="C982" s="22"/>
      <c r="D982" s="22"/>
    </row>
    <row r="983" spans="1:4">
      <c r="A983" s="22"/>
      <c r="B983" s="22"/>
      <c r="C983" s="22"/>
      <c r="D983" s="22"/>
    </row>
    <row r="984" spans="1:4">
      <c r="A984" s="22"/>
      <c r="B984" s="22"/>
      <c r="C984" s="22"/>
      <c r="D984" s="22"/>
    </row>
    <row r="985" spans="1:4">
      <c r="A985" s="22"/>
      <c r="B985" s="22"/>
      <c r="C985" s="22"/>
      <c r="D985" s="22"/>
    </row>
    <row r="986" spans="1:4">
      <c r="A986" s="22"/>
      <c r="B986" s="22"/>
      <c r="C986" s="22"/>
      <c r="D986" s="22"/>
    </row>
    <row r="987" spans="1:4">
      <c r="A987" s="22"/>
      <c r="B987" s="22"/>
      <c r="C987" s="22"/>
      <c r="D987" s="22"/>
    </row>
    <row r="988" spans="1:4">
      <c r="A988" s="22"/>
      <c r="B988" s="22"/>
      <c r="C988" s="22"/>
      <c r="D988" s="22"/>
    </row>
    <row r="989" spans="1:4">
      <c r="A989" s="22"/>
      <c r="B989" s="22"/>
      <c r="C989" s="22"/>
      <c r="D989" s="22"/>
    </row>
    <row r="990" spans="1:4">
      <c r="A990" s="22"/>
      <c r="B990" s="22"/>
      <c r="C990" s="22"/>
      <c r="D990" s="22"/>
    </row>
    <row r="991" spans="1:4">
      <c r="A991" s="22"/>
      <c r="B991" s="22"/>
      <c r="C991" s="22"/>
      <c r="D991" s="22"/>
    </row>
    <row r="992" spans="1:4">
      <c r="A992" s="22"/>
      <c r="B992" s="22"/>
      <c r="C992" s="22"/>
      <c r="D992" s="22"/>
    </row>
    <row r="993" spans="1:4">
      <c r="A993" s="22"/>
      <c r="B993" s="22"/>
      <c r="C993" s="22"/>
      <c r="D993" s="22"/>
    </row>
    <row r="994" spans="1:4">
      <c r="A994" s="22"/>
      <c r="B994" s="22"/>
      <c r="C994" s="22"/>
      <c r="D994" s="22"/>
    </row>
    <row r="995" spans="1:4">
      <c r="A995" s="22"/>
      <c r="B995" s="22"/>
      <c r="C995" s="22"/>
      <c r="D995" s="22"/>
    </row>
    <row r="996" spans="1:4">
      <c r="A996" s="22"/>
      <c r="B996" s="22"/>
      <c r="C996" s="22"/>
      <c r="D996" s="22"/>
    </row>
    <row r="997" spans="1:4">
      <c r="A997" s="22"/>
      <c r="B997" s="22"/>
      <c r="C997" s="22"/>
      <c r="D997" s="22"/>
    </row>
    <row r="998" spans="1:4">
      <c r="A998" s="22"/>
      <c r="B998" s="22"/>
      <c r="C998" s="22"/>
      <c r="D998" s="22"/>
    </row>
    <row r="999" spans="1:4">
      <c r="A999" s="22"/>
      <c r="B999" s="22"/>
      <c r="C999" s="22"/>
      <c r="D999" s="22"/>
    </row>
    <row r="1000" spans="1:4">
      <c r="A1000" s="22"/>
      <c r="B1000" s="22"/>
      <c r="C1000" s="22"/>
      <c r="D1000" s="22"/>
    </row>
    <row r="1001" spans="1:4">
      <c r="A1001" s="22"/>
      <c r="B1001" s="22"/>
      <c r="C1001" s="22"/>
      <c r="D1001" s="22"/>
    </row>
    <row r="1002" spans="1:4">
      <c r="A1002" s="22"/>
      <c r="B1002" s="22"/>
      <c r="C1002" s="22"/>
      <c r="D1002" s="22"/>
    </row>
    <row r="1003" spans="1:4">
      <c r="A1003" s="22"/>
      <c r="B1003" s="22"/>
      <c r="C1003" s="22"/>
      <c r="D1003" s="22"/>
    </row>
    <row r="1004" spans="1:4">
      <c r="A1004" s="22"/>
      <c r="B1004" s="22"/>
      <c r="C1004" s="22"/>
      <c r="D1004" s="22"/>
    </row>
    <row r="1005" spans="1:4">
      <c r="A1005" s="22"/>
      <c r="B1005" s="22"/>
      <c r="C1005" s="22"/>
      <c r="D1005" s="22"/>
    </row>
    <row r="1006" spans="1:4">
      <c r="A1006" s="22"/>
      <c r="B1006" s="22"/>
      <c r="C1006" s="22"/>
      <c r="D1006" s="22"/>
    </row>
    <row r="1007" spans="1:4">
      <c r="A1007" s="22"/>
      <c r="B1007" s="22"/>
      <c r="C1007" s="22"/>
      <c r="D1007" s="22"/>
    </row>
    <row r="1008" spans="1:4">
      <c r="A1008" s="22"/>
      <c r="B1008" s="22"/>
      <c r="C1008" s="22"/>
      <c r="D1008" s="22"/>
    </row>
    <row r="1009" spans="1:4">
      <c r="A1009" s="22"/>
      <c r="B1009" s="22"/>
      <c r="C1009" s="22"/>
      <c r="D1009" s="22"/>
    </row>
    <row r="1010" spans="1:4">
      <c r="A1010" s="22"/>
      <c r="B1010" s="22"/>
      <c r="C1010" s="22"/>
      <c r="D1010" s="22"/>
    </row>
    <row r="1011" spans="1:4">
      <c r="A1011" s="22"/>
      <c r="B1011" s="22"/>
      <c r="C1011" s="22"/>
      <c r="D1011" s="22"/>
    </row>
    <row r="1012" spans="1:4">
      <c r="A1012" s="22"/>
      <c r="B1012" s="22"/>
      <c r="C1012" s="22"/>
      <c r="D1012" s="22"/>
    </row>
    <row r="1013" spans="1:4">
      <c r="A1013" s="22"/>
      <c r="B1013" s="22"/>
      <c r="C1013" s="22"/>
      <c r="D1013" s="22"/>
    </row>
    <row r="1014" spans="1:4">
      <c r="A1014" s="22"/>
      <c r="B1014" s="22"/>
      <c r="C1014" s="22"/>
      <c r="D1014" s="22"/>
    </row>
    <row r="1015" spans="1:4">
      <c r="A1015" s="22"/>
      <c r="B1015" s="22"/>
      <c r="C1015" s="22"/>
      <c r="D1015" s="22"/>
    </row>
    <row r="1016" spans="1:4">
      <c r="A1016" s="22"/>
      <c r="B1016" s="22"/>
      <c r="C1016" s="22"/>
      <c r="D1016" s="22"/>
    </row>
    <row r="1017" spans="1:4">
      <c r="A1017" s="22"/>
      <c r="B1017" s="22"/>
      <c r="C1017" s="22"/>
      <c r="D1017" s="22"/>
    </row>
    <row r="1018" spans="1:4">
      <c r="A1018" s="22"/>
      <c r="B1018" s="22"/>
      <c r="C1018" s="22"/>
      <c r="D1018" s="22"/>
    </row>
    <row r="1019" spans="1:4">
      <c r="A1019" s="22"/>
      <c r="B1019" s="22"/>
      <c r="C1019" s="22"/>
      <c r="D1019" s="22"/>
    </row>
    <row r="1020" spans="1:4">
      <c r="A1020" s="22"/>
      <c r="B1020" s="22"/>
      <c r="C1020" s="22"/>
      <c r="D1020" s="22"/>
    </row>
    <row r="1021" spans="1:4">
      <c r="A1021" s="22"/>
      <c r="B1021" s="22"/>
      <c r="C1021" s="22"/>
      <c r="D1021" s="22"/>
    </row>
    <row r="1022" spans="1:4">
      <c r="A1022" s="22"/>
      <c r="B1022" s="22"/>
      <c r="C1022" s="22"/>
      <c r="D1022" s="22"/>
    </row>
    <row r="1023" spans="1:4">
      <c r="A1023" s="22"/>
      <c r="B1023" s="22"/>
      <c r="C1023" s="22"/>
      <c r="D1023" s="22"/>
    </row>
    <row r="1024" spans="1:4">
      <c r="A1024" s="22"/>
      <c r="B1024" s="22"/>
      <c r="C1024" s="22"/>
      <c r="D1024" s="22"/>
    </row>
    <row r="1025" spans="1:4">
      <c r="A1025" s="22"/>
      <c r="B1025" s="22"/>
      <c r="C1025" s="22"/>
      <c r="D1025" s="22"/>
    </row>
    <row r="1026" spans="1:4">
      <c r="A1026" s="22"/>
      <c r="B1026" s="22"/>
      <c r="C1026" s="22"/>
      <c r="D1026" s="22"/>
    </row>
    <row r="1027" spans="1:4">
      <c r="A1027" s="22"/>
      <c r="B1027" s="22"/>
      <c r="C1027" s="22"/>
      <c r="D1027" s="22"/>
    </row>
    <row r="1028" spans="1:4">
      <c r="A1028" s="22"/>
      <c r="B1028" s="22"/>
      <c r="C1028" s="22"/>
      <c r="D1028" s="22"/>
    </row>
    <row r="1029" spans="1:4">
      <c r="A1029" s="22"/>
      <c r="B1029" s="22"/>
      <c r="C1029" s="22"/>
      <c r="D1029" s="22"/>
    </row>
    <row r="1030" spans="1:4">
      <c r="A1030" s="22"/>
      <c r="B1030" s="22"/>
      <c r="C1030" s="22"/>
      <c r="D1030" s="22"/>
    </row>
    <row r="1031" spans="1:4">
      <c r="A1031" s="22"/>
      <c r="B1031" s="22"/>
      <c r="C1031" s="22"/>
      <c r="D1031" s="22"/>
    </row>
    <row r="1032" spans="1:4">
      <c r="A1032" s="22"/>
      <c r="B1032" s="22"/>
      <c r="C1032" s="22"/>
      <c r="D1032" s="22"/>
    </row>
    <row r="1033" spans="1:4">
      <c r="A1033" s="22"/>
      <c r="B1033" s="22"/>
      <c r="C1033" s="22"/>
      <c r="D1033" s="22"/>
    </row>
    <row r="1034" spans="1:4">
      <c r="A1034" s="22"/>
      <c r="B1034" s="22"/>
      <c r="C1034" s="22"/>
      <c r="D1034" s="22"/>
    </row>
    <row r="1035" spans="1:4">
      <c r="A1035" s="22"/>
      <c r="B1035" s="22"/>
      <c r="C1035" s="22"/>
      <c r="D1035" s="22"/>
    </row>
    <row r="1036" spans="1:4">
      <c r="A1036" s="22"/>
      <c r="B1036" s="22"/>
      <c r="C1036" s="22"/>
      <c r="D1036" s="22"/>
    </row>
    <row r="1037" spans="1:4">
      <c r="A1037" s="22"/>
      <c r="B1037" s="22"/>
      <c r="C1037" s="22"/>
      <c r="D1037" s="22"/>
    </row>
    <row r="1038" spans="1:4">
      <c r="A1038" s="22"/>
      <c r="B1038" s="22"/>
      <c r="C1038" s="22"/>
      <c r="D1038" s="22"/>
    </row>
    <row r="1039" spans="1:4">
      <c r="A1039" s="22"/>
      <c r="B1039" s="22"/>
      <c r="C1039" s="22"/>
      <c r="D1039" s="22"/>
    </row>
    <row r="1040" spans="1:4">
      <c r="A1040" s="22"/>
      <c r="B1040" s="22"/>
      <c r="C1040" s="22"/>
      <c r="D1040" s="22"/>
    </row>
    <row r="1041" spans="1:4">
      <c r="A1041" s="22"/>
      <c r="B1041" s="22"/>
      <c r="C1041" s="22"/>
      <c r="D1041" s="22"/>
    </row>
    <row r="1042" spans="1:4">
      <c r="A1042" s="22"/>
      <c r="B1042" s="22"/>
      <c r="C1042" s="22"/>
      <c r="D1042" s="22"/>
    </row>
    <row r="1043" spans="1:4">
      <c r="A1043" s="22"/>
      <c r="B1043" s="22"/>
      <c r="C1043" s="22"/>
      <c r="D1043" s="22"/>
    </row>
    <row r="1044" spans="1:4">
      <c r="A1044" s="22"/>
      <c r="B1044" s="22"/>
      <c r="C1044" s="22"/>
      <c r="D1044" s="22"/>
    </row>
    <row r="1045" spans="1:4">
      <c r="A1045" s="22"/>
      <c r="B1045" s="22"/>
      <c r="C1045" s="22"/>
      <c r="D1045" s="22"/>
    </row>
    <row r="1046" spans="1:4">
      <c r="A1046" s="22"/>
      <c r="B1046" s="22"/>
      <c r="C1046" s="22"/>
      <c r="D1046" s="22"/>
    </row>
    <row r="1047" spans="1:4">
      <c r="A1047" s="22"/>
      <c r="B1047" s="22"/>
      <c r="C1047" s="22"/>
      <c r="D1047" s="22"/>
    </row>
    <row r="1048" spans="1:4">
      <c r="A1048" s="22"/>
      <c r="B1048" s="22"/>
      <c r="C1048" s="22"/>
      <c r="D1048" s="22"/>
    </row>
    <row r="1049" spans="1:4">
      <c r="A1049" s="22"/>
      <c r="B1049" s="22"/>
      <c r="C1049" s="22"/>
      <c r="D1049" s="22"/>
    </row>
    <row r="1050" spans="1:4">
      <c r="A1050" s="22"/>
      <c r="B1050" s="22"/>
      <c r="C1050" s="22"/>
      <c r="D1050" s="22"/>
    </row>
    <row r="1051" spans="1:4">
      <c r="A1051" s="22"/>
      <c r="B1051" s="22"/>
      <c r="C1051" s="22"/>
      <c r="D1051" s="22"/>
    </row>
    <row r="1052" spans="1:4">
      <c r="A1052" s="22"/>
      <c r="B1052" s="22"/>
      <c r="C1052" s="22"/>
      <c r="D1052" s="22"/>
    </row>
    <row r="1053" spans="1:4">
      <c r="A1053" s="22"/>
      <c r="B1053" s="22"/>
      <c r="C1053" s="22"/>
      <c r="D1053" s="22"/>
    </row>
    <row r="1054" spans="1:4">
      <c r="A1054" s="22"/>
      <c r="B1054" s="22"/>
      <c r="C1054" s="22"/>
      <c r="D1054" s="22"/>
    </row>
    <row r="1055" spans="1:4">
      <c r="A1055" s="22"/>
      <c r="B1055" s="22"/>
      <c r="C1055" s="22"/>
      <c r="D1055" s="22"/>
    </row>
    <row r="1056" spans="1:4">
      <c r="A1056" s="22"/>
      <c r="B1056" s="22"/>
      <c r="C1056" s="22"/>
      <c r="D1056" s="22"/>
    </row>
    <row r="1057" spans="1:4">
      <c r="A1057" s="22"/>
      <c r="B1057" s="22"/>
      <c r="C1057" s="22"/>
      <c r="D1057" s="22"/>
    </row>
    <row r="1058" spans="1:4">
      <c r="A1058" s="22"/>
      <c r="B1058" s="22"/>
      <c r="C1058" s="22"/>
      <c r="D1058" s="22"/>
    </row>
    <row r="1059" spans="1:4">
      <c r="A1059" s="22"/>
      <c r="B1059" s="22"/>
      <c r="C1059" s="22"/>
      <c r="D1059" s="22"/>
    </row>
    <row r="1060" spans="1:4">
      <c r="A1060" s="22"/>
      <c r="B1060" s="22"/>
      <c r="C1060" s="22"/>
      <c r="D1060" s="22"/>
    </row>
    <row r="1061" spans="1:4">
      <c r="A1061" s="22"/>
      <c r="B1061" s="22"/>
      <c r="C1061" s="22"/>
      <c r="D1061" s="22"/>
    </row>
    <row r="1062" spans="1:4">
      <c r="A1062" s="22"/>
      <c r="B1062" s="22"/>
      <c r="C1062" s="22"/>
      <c r="D1062" s="22"/>
    </row>
    <row r="1063" spans="1:4">
      <c r="A1063" s="22"/>
      <c r="B1063" s="22"/>
      <c r="C1063" s="22"/>
      <c r="D1063" s="22"/>
    </row>
    <row r="1064" spans="1:4">
      <c r="A1064" s="22"/>
      <c r="B1064" s="22"/>
      <c r="C1064" s="22"/>
      <c r="D1064" s="22"/>
    </row>
    <row r="1065" spans="1:4">
      <c r="A1065" s="22"/>
      <c r="B1065" s="22"/>
      <c r="C1065" s="22"/>
      <c r="D1065" s="22"/>
    </row>
    <row r="1066" spans="1:4">
      <c r="A1066" s="22"/>
      <c r="B1066" s="22"/>
      <c r="C1066" s="22"/>
      <c r="D1066" s="22"/>
    </row>
    <row r="1067" spans="1:4">
      <c r="A1067" s="22"/>
      <c r="B1067" s="22"/>
      <c r="C1067" s="22"/>
      <c r="D1067" s="22"/>
    </row>
    <row r="1068" spans="1:4">
      <c r="A1068" s="22"/>
      <c r="B1068" s="22"/>
      <c r="C1068" s="22"/>
      <c r="D1068" s="22"/>
    </row>
    <row r="1069" spans="1:4">
      <c r="A1069" s="22"/>
      <c r="B1069" s="22"/>
      <c r="C1069" s="22"/>
      <c r="D1069" s="22"/>
    </row>
    <row r="1070" spans="1:4">
      <c r="A1070" s="22"/>
      <c r="B1070" s="22"/>
      <c r="C1070" s="22"/>
      <c r="D1070" s="22"/>
    </row>
    <row r="1071" spans="1:4">
      <c r="A1071" s="22"/>
      <c r="B1071" s="22"/>
      <c r="C1071" s="22"/>
      <c r="D1071" s="22"/>
    </row>
    <row r="1072" spans="1:4">
      <c r="A1072" s="22"/>
      <c r="B1072" s="22"/>
      <c r="C1072" s="22"/>
      <c r="D1072" s="22"/>
    </row>
    <row r="1073" spans="1:4">
      <c r="A1073" s="22"/>
      <c r="B1073" s="22"/>
      <c r="C1073" s="22"/>
      <c r="D1073" s="22"/>
    </row>
    <row r="1074" spans="1:4">
      <c r="A1074" s="22"/>
      <c r="B1074" s="22"/>
      <c r="C1074" s="22"/>
      <c r="D1074" s="22"/>
    </row>
    <row r="1075" spans="1:4">
      <c r="A1075" s="22"/>
      <c r="B1075" s="22"/>
      <c r="C1075" s="22"/>
      <c r="D1075" s="22"/>
    </row>
    <row r="1076" spans="1:4">
      <c r="A1076" s="22"/>
      <c r="B1076" s="22"/>
      <c r="C1076" s="22"/>
      <c r="D1076" s="22"/>
    </row>
    <row r="1077" spans="1:4">
      <c r="A1077" s="22"/>
      <c r="B1077" s="22"/>
      <c r="C1077" s="22"/>
      <c r="D1077" s="22"/>
    </row>
    <row r="1078" spans="1:4">
      <c r="A1078" s="22"/>
      <c r="B1078" s="22"/>
      <c r="C1078" s="22"/>
      <c r="D1078" s="22"/>
    </row>
    <row r="1079" spans="1:4">
      <c r="A1079" s="22"/>
      <c r="B1079" s="22"/>
      <c r="C1079" s="22"/>
      <c r="D1079" s="22"/>
    </row>
    <row r="1080" spans="1:4">
      <c r="A1080" s="22"/>
      <c r="B1080" s="22"/>
      <c r="C1080" s="22"/>
      <c r="D1080" s="22"/>
    </row>
    <row r="1081" spans="1:4">
      <c r="A1081" s="22"/>
      <c r="B1081" s="22"/>
      <c r="C1081" s="22"/>
      <c r="D1081" s="22"/>
    </row>
    <row r="1082" spans="1:4">
      <c r="A1082" s="22"/>
      <c r="B1082" s="22"/>
      <c r="C1082" s="22"/>
      <c r="D1082" s="22"/>
    </row>
    <row r="1083" spans="1:4">
      <c r="A1083" s="22"/>
      <c r="B1083" s="22"/>
      <c r="C1083" s="22"/>
      <c r="D1083" s="22"/>
    </row>
    <row r="1084" spans="1:4">
      <c r="A1084" s="22"/>
      <c r="B1084" s="22"/>
      <c r="C1084" s="22"/>
      <c r="D1084" s="22"/>
    </row>
    <row r="1085" spans="1:4">
      <c r="A1085" s="22"/>
      <c r="B1085" s="22"/>
      <c r="C1085" s="22"/>
      <c r="D1085" s="22"/>
    </row>
    <row r="1086" spans="1:4">
      <c r="A1086" s="22"/>
      <c r="B1086" s="22"/>
      <c r="C1086" s="22"/>
      <c r="D1086" s="22"/>
    </row>
    <row r="1087" spans="1:4">
      <c r="A1087" s="22"/>
      <c r="B1087" s="22"/>
      <c r="C1087" s="22"/>
      <c r="D1087" s="22"/>
    </row>
    <row r="1088" spans="1:4">
      <c r="A1088" s="22"/>
      <c r="B1088" s="22"/>
      <c r="C1088" s="22"/>
      <c r="D1088" s="22"/>
    </row>
    <row r="1089" spans="1:4">
      <c r="A1089" s="22"/>
      <c r="B1089" s="22"/>
      <c r="C1089" s="22"/>
      <c r="D1089" s="22"/>
    </row>
    <row r="1090" spans="1:4">
      <c r="A1090" s="22"/>
      <c r="B1090" s="22"/>
      <c r="C1090" s="22"/>
      <c r="D1090" s="22"/>
    </row>
    <row r="1091" spans="1:4">
      <c r="A1091" s="22"/>
      <c r="B1091" s="22"/>
      <c r="C1091" s="22"/>
      <c r="D1091" s="22"/>
    </row>
    <row r="1092" spans="1:4">
      <c r="A1092" s="22"/>
      <c r="B1092" s="22"/>
      <c r="C1092" s="22"/>
      <c r="D1092" s="22"/>
    </row>
    <row r="1093" spans="1:4">
      <c r="A1093" s="22"/>
      <c r="B1093" s="22"/>
      <c r="C1093" s="22"/>
      <c r="D1093" s="22"/>
    </row>
    <row r="1094" spans="1:4">
      <c r="A1094" s="22"/>
      <c r="B1094" s="22"/>
      <c r="C1094" s="22"/>
      <c r="D1094" s="22"/>
    </row>
    <row r="1095" spans="1:4">
      <c r="A1095" s="22"/>
      <c r="B1095" s="22"/>
      <c r="C1095" s="22"/>
      <c r="D1095" s="22"/>
    </row>
    <row r="1096" spans="1:4">
      <c r="A1096" s="22"/>
      <c r="B1096" s="22"/>
      <c r="C1096" s="22"/>
      <c r="D1096" s="22"/>
    </row>
    <row r="1097" spans="1:4">
      <c r="A1097" s="22"/>
      <c r="B1097" s="22"/>
      <c r="C1097" s="22"/>
      <c r="D1097" s="22"/>
    </row>
    <row r="1098" spans="1:4">
      <c r="A1098" s="22"/>
      <c r="B1098" s="22"/>
      <c r="C1098" s="22"/>
      <c r="D1098" s="22"/>
    </row>
    <row r="1099" spans="1:4">
      <c r="A1099" s="22"/>
      <c r="B1099" s="22"/>
      <c r="C1099" s="22"/>
      <c r="D1099" s="22"/>
    </row>
    <row r="1100" spans="1:4">
      <c r="A1100" s="22"/>
      <c r="B1100" s="22"/>
      <c r="C1100" s="22"/>
      <c r="D1100" s="22"/>
    </row>
    <row r="1101" spans="1:4">
      <c r="A1101" s="22"/>
      <c r="B1101" s="22"/>
      <c r="C1101" s="22"/>
      <c r="D1101" s="22"/>
    </row>
    <row r="1102" spans="1:4">
      <c r="A1102" s="22"/>
      <c r="B1102" s="22"/>
      <c r="C1102" s="22"/>
      <c r="D1102" s="22"/>
    </row>
    <row r="1103" spans="1:4">
      <c r="A1103" s="22"/>
      <c r="B1103" s="22"/>
      <c r="C1103" s="22"/>
      <c r="D1103" s="22"/>
    </row>
    <row r="1104" spans="1:4">
      <c r="A1104" s="22"/>
      <c r="B1104" s="22"/>
      <c r="C1104" s="22"/>
      <c r="D1104" s="22"/>
    </row>
    <row r="1105" spans="1:4">
      <c r="A1105" s="22"/>
      <c r="B1105" s="22"/>
      <c r="C1105" s="22"/>
      <c r="D1105" s="22"/>
    </row>
    <row r="1106" spans="1:4">
      <c r="A1106" s="22"/>
      <c r="B1106" s="22"/>
      <c r="C1106" s="22"/>
      <c r="D1106" s="22"/>
    </row>
    <row r="1107" spans="1:4">
      <c r="A1107" s="22"/>
      <c r="B1107" s="22"/>
      <c r="C1107" s="22"/>
      <c r="D1107" s="22"/>
    </row>
    <row r="1108" spans="1:4">
      <c r="A1108" s="22"/>
      <c r="B1108" s="22"/>
      <c r="C1108" s="22"/>
      <c r="D1108" s="22"/>
    </row>
    <row r="1109" spans="1:4">
      <c r="A1109" s="22"/>
      <c r="B1109" s="22"/>
      <c r="C1109" s="22"/>
      <c r="D1109" s="22"/>
    </row>
    <row r="1110" spans="1:4">
      <c r="A1110" s="22"/>
      <c r="B1110" s="22"/>
      <c r="C1110" s="22"/>
      <c r="D1110" s="22"/>
    </row>
    <row r="1111" spans="1:4">
      <c r="A1111" s="22"/>
      <c r="B1111" s="22"/>
      <c r="C1111" s="22"/>
      <c r="D1111" s="22"/>
    </row>
    <row r="1112" spans="1:4">
      <c r="A1112" s="22"/>
      <c r="B1112" s="22"/>
      <c r="C1112" s="22"/>
      <c r="D1112" s="22"/>
    </row>
    <row r="1113" spans="1:4">
      <c r="A1113" s="22"/>
      <c r="B1113" s="22"/>
      <c r="C1113" s="22"/>
      <c r="D1113" s="22"/>
    </row>
    <row r="1114" spans="1:4">
      <c r="A1114" s="22"/>
      <c r="B1114" s="22"/>
      <c r="C1114" s="22"/>
      <c r="D1114" s="22"/>
    </row>
    <row r="1115" spans="1:4">
      <c r="A1115" s="22"/>
      <c r="B1115" s="22"/>
      <c r="C1115" s="22"/>
      <c r="D1115" s="22"/>
    </row>
    <row r="1116" spans="1:4">
      <c r="A1116" s="22"/>
      <c r="B1116" s="22"/>
      <c r="C1116" s="22"/>
      <c r="D1116" s="22"/>
    </row>
    <row r="1117" spans="1:4">
      <c r="A1117" s="22"/>
      <c r="B1117" s="22"/>
      <c r="C1117" s="22"/>
      <c r="D1117" s="22"/>
    </row>
    <row r="1118" spans="1:4">
      <c r="A1118" s="22"/>
      <c r="B1118" s="22"/>
      <c r="C1118" s="22"/>
      <c r="D1118" s="22"/>
    </row>
    <row r="1119" spans="1:4">
      <c r="A1119" s="22"/>
      <c r="B1119" s="22"/>
      <c r="C1119" s="22"/>
      <c r="D1119" s="22"/>
    </row>
    <row r="1120" spans="1:4">
      <c r="A1120" s="22"/>
      <c r="B1120" s="22"/>
      <c r="C1120" s="22"/>
      <c r="D1120" s="22"/>
    </row>
    <row r="1121" spans="1:4">
      <c r="A1121" s="22"/>
      <c r="B1121" s="22"/>
      <c r="C1121" s="22"/>
      <c r="D1121" s="22"/>
    </row>
    <row r="1122" spans="1:4">
      <c r="A1122" s="22"/>
      <c r="B1122" s="22"/>
      <c r="C1122" s="22"/>
      <c r="D1122" s="22"/>
    </row>
    <row r="1123" spans="1:4">
      <c r="A1123" s="22"/>
      <c r="B1123" s="22"/>
      <c r="C1123" s="22"/>
      <c r="D1123" s="22"/>
    </row>
    <row r="1124" spans="1:4">
      <c r="A1124" s="22"/>
      <c r="B1124" s="22"/>
      <c r="C1124" s="22"/>
      <c r="D1124" s="22"/>
    </row>
    <row r="1125" spans="1:4">
      <c r="A1125" s="22"/>
      <c r="B1125" s="22"/>
      <c r="C1125" s="22"/>
      <c r="D1125" s="22"/>
    </row>
    <row r="1126" spans="1:4">
      <c r="A1126" s="22"/>
      <c r="B1126" s="22"/>
      <c r="C1126" s="22"/>
      <c r="D1126" s="22"/>
    </row>
    <row r="1127" spans="1:4">
      <c r="A1127" s="22"/>
      <c r="B1127" s="22"/>
      <c r="C1127" s="22"/>
      <c r="D1127" s="22"/>
    </row>
    <row r="1128" spans="1:4">
      <c r="A1128" s="22"/>
      <c r="B1128" s="22"/>
      <c r="C1128" s="22"/>
      <c r="D1128" s="22"/>
    </row>
    <row r="1129" spans="1:4">
      <c r="A1129" s="22"/>
      <c r="B1129" s="22"/>
      <c r="C1129" s="22"/>
      <c r="D1129" s="22"/>
    </row>
    <row r="1130" spans="1:4">
      <c r="A1130" s="22"/>
      <c r="B1130" s="22"/>
      <c r="C1130" s="22"/>
      <c r="D1130" s="22"/>
    </row>
    <row r="1131" spans="1:4">
      <c r="A1131" s="22"/>
      <c r="B1131" s="22"/>
      <c r="C1131" s="22"/>
      <c r="D1131" s="22"/>
    </row>
    <row r="1132" spans="1:4">
      <c r="A1132" s="22"/>
      <c r="B1132" s="22"/>
      <c r="C1132" s="22"/>
      <c r="D1132" s="22"/>
    </row>
    <row r="1133" spans="1:4">
      <c r="A1133" s="22"/>
      <c r="B1133" s="22"/>
      <c r="C1133" s="22"/>
      <c r="D1133" s="22"/>
    </row>
    <row r="1134" spans="1:4">
      <c r="A1134" s="22"/>
      <c r="B1134" s="22"/>
      <c r="C1134" s="22"/>
      <c r="D1134" s="22"/>
    </row>
    <row r="1135" spans="1:4">
      <c r="A1135" s="22"/>
      <c r="B1135" s="22"/>
      <c r="C1135" s="22"/>
      <c r="D1135" s="22"/>
    </row>
    <row r="1136" spans="1:4">
      <c r="A1136" s="22"/>
      <c r="B1136" s="22"/>
      <c r="C1136" s="22"/>
      <c r="D1136" s="22"/>
    </row>
    <row r="1137" spans="1:4">
      <c r="A1137" s="22"/>
      <c r="B1137" s="22"/>
      <c r="C1137" s="22"/>
      <c r="D1137" s="22"/>
    </row>
    <row r="1138" spans="1:4">
      <c r="A1138" s="22"/>
      <c r="B1138" s="22"/>
      <c r="C1138" s="22"/>
      <c r="D1138" s="22"/>
    </row>
    <row r="1139" spans="1:4">
      <c r="A1139" s="22"/>
      <c r="B1139" s="22"/>
      <c r="C1139" s="22"/>
      <c r="D1139" s="22"/>
    </row>
    <row r="1140" spans="1:4">
      <c r="A1140" s="22"/>
      <c r="B1140" s="22"/>
      <c r="C1140" s="22"/>
      <c r="D1140" s="22"/>
    </row>
    <row r="1141" spans="1:4">
      <c r="A1141" s="22"/>
      <c r="B1141" s="22"/>
      <c r="C1141" s="22"/>
      <c r="D1141" s="22"/>
    </row>
    <row r="1142" spans="1:4">
      <c r="A1142" s="22"/>
      <c r="B1142" s="22"/>
      <c r="C1142" s="22"/>
      <c r="D1142" s="22"/>
    </row>
    <row r="1143" spans="1:4">
      <c r="A1143" s="22"/>
      <c r="B1143" s="22"/>
      <c r="C1143" s="22"/>
      <c r="D1143" s="22"/>
    </row>
    <row r="1144" spans="1:4">
      <c r="A1144" s="22"/>
      <c r="B1144" s="22"/>
      <c r="C1144" s="22"/>
      <c r="D1144" s="22"/>
    </row>
    <row r="1145" spans="1:4">
      <c r="A1145" s="22"/>
      <c r="B1145" s="22"/>
      <c r="C1145" s="22"/>
      <c r="D1145" s="22"/>
    </row>
    <row r="1146" spans="1:4">
      <c r="A1146" s="22"/>
      <c r="B1146" s="22"/>
      <c r="C1146" s="22"/>
      <c r="D1146" s="22"/>
    </row>
    <row r="1147" spans="1:4">
      <c r="A1147" s="22"/>
      <c r="B1147" s="22"/>
      <c r="C1147" s="22"/>
      <c r="D1147" s="22"/>
    </row>
    <row r="1148" spans="1:4">
      <c r="A1148" s="22"/>
      <c r="B1148" s="22"/>
      <c r="C1148" s="22"/>
      <c r="D1148" s="22"/>
    </row>
    <row r="1149" spans="1:4">
      <c r="A1149" s="22"/>
      <c r="B1149" s="22"/>
      <c r="C1149" s="22"/>
      <c r="D1149" s="22"/>
    </row>
    <row r="1150" spans="1:4">
      <c r="A1150" s="22"/>
      <c r="B1150" s="22"/>
      <c r="C1150" s="22"/>
      <c r="D1150" s="22"/>
    </row>
    <row r="1151" spans="1:4">
      <c r="A1151" s="22"/>
      <c r="B1151" s="22"/>
      <c r="C1151" s="22"/>
      <c r="D1151" s="22"/>
    </row>
    <row r="1152" spans="1:4">
      <c r="A1152" s="22"/>
      <c r="B1152" s="22"/>
      <c r="C1152" s="22"/>
      <c r="D1152" s="22"/>
    </row>
    <row r="1153" spans="1:4">
      <c r="A1153" s="22"/>
      <c r="B1153" s="22"/>
      <c r="C1153" s="22"/>
      <c r="D1153" s="22"/>
    </row>
    <row r="1154" spans="1:4">
      <c r="A1154" s="22"/>
      <c r="B1154" s="22"/>
      <c r="C1154" s="22"/>
      <c r="D1154" s="22"/>
    </row>
    <row r="1155" spans="1:4">
      <c r="A1155" s="22"/>
      <c r="B1155" s="22"/>
      <c r="C1155" s="22"/>
      <c r="D1155" s="22"/>
    </row>
    <row r="1156" spans="1:4">
      <c r="A1156" s="22"/>
      <c r="B1156" s="22"/>
      <c r="C1156" s="22"/>
      <c r="D1156" s="22"/>
    </row>
    <row r="1157" spans="1:4">
      <c r="A1157" s="22"/>
      <c r="B1157" s="22"/>
      <c r="C1157" s="22"/>
      <c r="D1157" s="22"/>
    </row>
    <row r="1158" spans="1:4">
      <c r="A1158" s="22"/>
      <c r="B1158" s="22"/>
      <c r="C1158" s="22"/>
      <c r="D1158" s="22"/>
    </row>
    <row r="1159" spans="1:4">
      <c r="A1159" s="22"/>
      <c r="B1159" s="22"/>
      <c r="C1159" s="22"/>
      <c r="D1159" s="22"/>
    </row>
    <row r="1160" spans="1:4">
      <c r="A1160" s="22"/>
      <c r="B1160" s="22"/>
      <c r="C1160" s="22"/>
      <c r="D1160" s="22"/>
    </row>
    <row r="1161" spans="1:4">
      <c r="A1161" s="22"/>
      <c r="B1161" s="22"/>
      <c r="C1161" s="22"/>
      <c r="D1161" s="22"/>
    </row>
    <row r="1162" spans="1:4">
      <c r="A1162" s="22"/>
      <c r="B1162" s="22"/>
      <c r="C1162" s="22"/>
      <c r="D1162" s="22"/>
    </row>
    <row r="1163" spans="1:4">
      <c r="A1163" s="22"/>
      <c r="B1163" s="22"/>
      <c r="C1163" s="22"/>
      <c r="D1163" s="22"/>
    </row>
    <row r="1164" spans="1:4">
      <c r="A1164" s="22"/>
      <c r="B1164" s="22"/>
      <c r="C1164" s="22"/>
      <c r="D1164" s="22"/>
    </row>
    <row r="1165" spans="1:4">
      <c r="A1165" s="22"/>
      <c r="B1165" s="22"/>
      <c r="C1165" s="22"/>
      <c r="D1165" s="22"/>
    </row>
    <row r="1166" spans="1:4">
      <c r="A1166" s="22"/>
      <c r="B1166" s="22"/>
      <c r="C1166" s="22"/>
      <c r="D1166" s="22"/>
    </row>
    <row r="1167" spans="1:4">
      <c r="A1167" s="22"/>
      <c r="B1167" s="22"/>
      <c r="C1167" s="22"/>
      <c r="D1167" s="22"/>
    </row>
    <row r="1168" spans="1:4">
      <c r="A1168" s="22"/>
      <c r="B1168" s="22"/>
      <c r="C1168" s="22"/>
      <c r="D1168" s="22"/>
    </row>
    <row r="1169" spans="1:4">
      <c r="A1169" s="22"/>
      <c r="B1169" s="22"/>
      <c r="C1169" s="22"/>
      <c r="D1169" s="22"/>
    </row>
    <row r="1170" spans="1:4">
      <c r="A1170" s="22"/>
      <c r="B1170" s="22"/>
      <c r="C1170" s="22"/>
      <c r="D1170" s="22"/>
    </row>
    <row r="1171" spans="1:4">
      <c r="A1171" s="22"/>
      <c r="B1171" s="22"/>
      <c r="C1171" s="22"/>
      <c r="D1171" s="22"/>
    </row>
    <row r="1172" spans="1:4">
      <c r="A1172" s="22"/>
      <c r="B1172" s="22"/>
      <c r="C1172" s="22"/>
      <c r="D1172" s="22"/>
    </row>
    <row r="1173" spans="1:4">
      <c r="A1173" s="22"/>
      <c r="B1173" s="22"/>
      <c r="C1173" s="22"/>
      <c r="D1173" s="22"/>
    </row>
    <row r="1174" spans="1:4">
      <c r="A1174" s="22"/>
      <c r="B1174" s="22"/>
      <c r="C1174" s="22"/>
      <c r="D1174" s="22"/>
    </row>
    <row r="1175" spans="1:4">
      <c r="A1175" s="22"/>
      <c r="B1175" s="22"/>
      <c r="C1175" s="22"/>
      <c r="D1175" s="22"/>
    </row>
    <row r="1176" spans="1:4">
      <c r="A1176" s="22"/>
      <c r="B1176" s="22"/>
      <c r="C1176" s="22"/>
      <c r="D1176" s="22"/>
    </row>
    <row r="1177" spans="1:4">
      <c r="A1177" s="22"/>
      <c r="B1177" s="22"/>
      <c r="C1177" s="22"/>
      <c r="D1177" s="22"/>
    </row>
    <row r="1178" spans="1:4">
      <c r="A1178" s="22"/>
      <c r="B1178" s="22"/>
      <c r="C1178" s="22"/>
      <c r="D1178" s="22"/>
    </row>
    <row r="1179" spans="1:4">
      <c r="A1179" s="22"/>
      <c r="B1179" s="22"/>
      <c r="C1179" s="22"/>
      <c r="D1179" s="22"/>
    </row>
    <row r="1180" spans="1:4">
      <c r="A1180" s="22"/>
      <c r="B1180" s="22"/>
      <c r="C1180" s="22"/>
      <c r="D1180" s="22"/>
    </row>
    <row r="1181" spans="1:4">
      <c r="A1181" s="22"/>
      <c r="B1181" s="22"/>
      <c r="C1181" s="22"/>
      <c r="D1181" s="22"/>
    </row>
    <row r="1182" spans="1:4">
      <c r="A1182" s="22"/>
      <c r="B1182" s="22"/>
      <c r="C1182" s="22"/>
      <c r="D1182" s="22"/>
    </row>
    <row r="1183" spans="1:4">
      <c r="A1183" s="22"/>
      <c r="B1183" s="22"/>
      <c r="C1183" s="22"/>
      <c r="D1183" s="22"/>
    </row>
    <row r="1184" spans="1:4">
      <c r="A1184" s="22"/>
      <c r="B1184" s="22"/>
      <c r="C1184" s="22"/>
      <c r="D1184" s="22"/>
    </row>
    <row r="1185" spans="1:4">
      <c r="A1185" s="22"/>
      <c r="B1185" s="22"/>
      <c r="C1185" s="22"/>
      <c r="D1185" s="22"/>
    </row>
    <row r="1186" spans="1:4">
      <c r="A1186" s="22"/>
      <c r="B1186" s="22"/>
      <c r="C1186" s="22"/>
      <c r="D1186" s="22"/>
    </row>
    <row r="1187" spans="1:4">
      <c r="A1187" s="22"/>
      <c r="B1187" s="22"/>
      <c r="C1187" s="22"/>
      <c r="D1187" s="22"/>
    </row>
    <row r="1188" spans="1:4">
      <c r="A1188" s="22"/>
      <c r="B1188" s="22"/>
      <c r="C1188" s="22"/>
      <c r="D1188" s="22"/>
    </row>
    <row r="1189" spans="1:4">
      <c r="A1189" s="22"/>
      <c r="B1189" s="22"/>
      <c r="C1189" s="22"/>
      <c r="D1189" s="22"/>
    </row>
    <row r="1190" spans="1:4">
      <c r="A1190" s="22"/>
      <c r="B1190" s="22"/>
      <c r="C1190" s="22"/>
      <c r="D1190" s="22"/>
    </row>
    <row r="1191" spans="1:4">
      <c r="A1191" s="22"/>
      <c r="B1191" s="22"/>
      <c r="C1191" s="22"/>
      <c r="D1191" s="22"/>
    </row>
    <row r="1192" spans="1:4">
      <c r="A1192" s="22"/>
      <c r="B1192" s="22"/>
      <c r="C1192" s="22"/>
      <c r="D1192" s="22"/>
    </row>
    <row r="1193" spans="1:4">
      <c r="A1193" s="22"/>
      <c r="B1193" s="22"/>
      <c r="C1193" s="22"/>
      <c r="D1193" s="22"/>
    </row>
    <row r="1194" spans="1:4">
      <c r="A1194" s="22"/>
      <c r="B1194" s="22"/>
      <c r="C1194" s="22"/>
      <c r="D1194" s="22"/>
    </row>
    <row r="1195" spans="1:4">
      <c r="A1195" s="22"/>
      <c r="B1195" s="22"/>
      <c r="C1195" s="22"/>
      <c r="D1195" s="22"/>
    </row>
    <row r="1196" spans="1:4">
      <c r="A1196" s="22"/>
      <c r="B1196" s="22"/>
      <c r="C1196" s="22"/>
      <c r="D1196" s="22"/>
    </row>
    <row r="1197" spans="1:4">
      <c r="A1197" s="22"/>
      <c r="B1197" s="22"/>
      <c r="C1197" s="22"/>
      <c r="D1197" s="22"/>
    </row>
    <row r="1198" spans="1:4">
      <c r="A1198" s="22"/>
      <c r="B1198" s="22"/>
      <c r="C1198" s="22"/>
      <c r="D1198" s="22"/>
    </row>
    <row r="1199" spans="1:4">
      <c r="A1199" s="22"/>
      <c r="B1199" s="22"/>
      <c r="C1199" s="22"/>
      <c r="D1199" s="22"/>
    </row>
    <row r="1200" spans="1:4">
      <c r="A1200" s="22"/>
      <c r="B1200" s="22"/>
      <c r="C1200" s="22"/>
      <c r="D1200" s="22"/>
    </row>
    <row r="1201" spans="1:4">
      <c r="A1201" s="22"/>
      <c r="B1201" s="22"/>
      <c r="C1201" s="22"/>
      <c r="D1201" s="22"/>
    </row>
    <row r="1202" spans="1:4">
      <c r="A1202" s="22"/>
      <c r="B1202" s="22"/>
      <c r="C1202" s="22"/>
      <c r="D1202" s="22"/>
    </row>
    <row r="1203" spans="1:4">
      <c r="A1203" s="22"/>
      <c r="B1203" s="22"/>
      <c r="C1203" s="22"/>
      <c r="D1203" s="22"/>
    </row>
    <row r="1204" spans="1:4">
      <c r="A1204" s="22"/>
      <c r="B1204" s="22"/>
      <c r="C1204" s="22"/>
      <c r="D1204" s="22"/>
    </row>
    <row r="1205" spans="1:4">
      <c r="A1205" s="22"/>
      <c r="B1205" s="22"/>
      <c r="C1205" s="22"/>
      <c r="D1205" s="22"/>
    </row>
    <row r="1206" spans="1:4">
      <c r="A1206" s="22"/>
      <c r="B1206" s="22"/>
      <c r="C1206" s="22"/>
      <c r="D1206" s="22"/>
    </row>
    <row r="1207" spans="1:4">
      <c r="A1207" s="22"/>
      <c r="B1207" s="22"/>
      <c r="C1207" s="22"/>
      <c r="D1207" s="22"/>
    </row>
    <row r="1208" spans="1:4">
      <c r="A1208" s="27"/>
      <c r="B1208" s="27"/>
      <c r="C1208" s="27"/>
      <c r="D1208" s="27"/>
    </row>
  </sheetData>
  <mergeCells count="1">
    <mergeCell ref="G3:J3"/>
  </mergeCells>
  <phoneticPr fontId="1"/>
  <dataValidations count="4">
    <dataValidation type="list" allowBlank="1" showInputMessage="1" showErrorMessage="1" sqref="I5">
      <formula1>$P$3:$P$153</formula1>
    </dataValidation>
    <dataValidation type="list" allowBlank="1" showInputMessage="1" showErrorMessage="1" sqref="G5">
      <formula1>$N$3:$N$6</formula1>
    </dataValidation>
    <dataValidation type="list" allowBlank="1" showInputMessage="1" showErrorMessage="1" sqref="H5">
      <formula1>$O$3:$O$40</formula1>
    </dataValidation>
    <dataValidation type="list" allowBlank="1" showInputMessage="1" showErrorMessage="1" sqref="J5">
      <formula1>$Q$4:$Q$23</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R1690"/>
  <sheetViews>
    <sheetView topLeftCell="A1529" workbookViewId="0">
      <selection activeCell="G1561" sqref="G1561"/>
    </sheetView>
  </sheetViews>
  <sheetFormatPr defaultRowHeight="13.5"/>
  <cols>
    <col min="1" max="1" width="9.5" style="17" customWidth="1"/>
    <col min="2" max="2" width="10.5" style="17" customWidth="1"/>
    <col min="3" max="3" width="16.125" style="17" bestFit="1" customWidth="1"/>
    <col min="4" max="4" width="15" style="17" bestFit="1" customWidth="1"/>
    <col min="5" max="5" width="9.5" style="17" customWidth="1"/>
    <col min="6" max="6" width="9.5" style="124" customWidth="1"/>
    <col min="7" max="7" width="27.25" style="17" bestFit="1" customWidth="1"/>
    <col min="8" max="8" width="5.5" style="17" customWidth="1"/>
    <col min="9" max="16" width="9" customWidth="1"/>
  </cols>
  <sheetData>
    <row r="1" spans="1:18">
      <c r="A1" s="19" t="s">
        <v>41</v>
      </c>
      <c r="B1" s="19" t="s">
        <v>42</v>
      </c>
      <c r="C1" s="19" t="s">
        <v>43</v>
      </c>
      <c r="D1" s="19" t="s">
        <v>44</v>
      </c>
      <c r="E1" s="19" t="s">
        <v>45</v>
      </c>
      <c r="F1" s="126" t="s">
        <v>46</v>
      </c>
      <c r="G1" s="19" t="s">
        <v>47</v>
      </c>
      <c r="H1" s="20" t="s">
        <v>48</v>
      </c>
      <c r="J1" s="22"/>
      <c r="K1" s="22"/>
    </row>
    <row r="2" spans="1:18">
      <c r="A2" s="40">
        <v>1</v>
      </c>
      <c r="B2" s="18" t="s">
        <v>49</v>
      </c>
      <c r="C2" s="107" t="s">
        <v>2407</v>
      </c>
      <c r="D2" s="107" t="s">
        <v>2408</v>
      </c>
      <c r="E2" s="107" t="s">
        <v>407</v>
      </c>
      <c r="F2" s="122">
        <v>23</v>
      </c>
      <c r="G2" s="107" t="s">
        <v>1293</v>
      </c>
      <c r="H2" s="107">
        <v>4</v>
      </c>
      <c r="J2" s="24" t="s">
        <v>924</v>
      </c>
      <c r="K2" s="23" t="s">
        <v>925</v>
      </c>
      <c r="L2" t="s">
        <v>958</v>
      </c>
      <c r="M2" t="s">
        <v>1361</v>
      </c>
      <c r="N2" t="s">
        <v>959</v>
      </c>
      <c r="O2">
        <v>47</v>
      </c>
      <c r="Q2" s="40" t="s">
        <v>407</v>
      </c>
      <c r="R2">
        <f>IF(Q2&gt;0,VLOOKUP(Q2,$N$2:$O$48,2,0),"")</f>
        <v>23</v>
      </c>
    </row>
    <row r="3" spans="1:18">
      <c r="A3" s="40">
        <v>2</v>
      </c>
      <c r="B3" s="18" t="s">
        <v>52</v>
      </c>
      <c r="C3" s="107" t="s">
        <v>2409</v>
      </c>
      <c r="D3" s="107" t="s">
        <v>2410</v>
      </c>
      <c r="E3" s="107" t="s">
        <v>165</v>
      </c>
      <c r="F3" s="122">
        <v>25</v>
      </c>
      <c r="G3" s="107" t="s">
        <v>1293</v>
      </c>
      <c r="H3" s="107">
        <v>4</v>
      </c>
      <c r="J3" s="24" t="s">
        <v>926</v>
      </c>
      <c r="K3" s="23" t="s">
        <v>927</v>
      </c>
      <c r="M3" t="s">
        <v>1362</v>
      </c>
      <c r="N3" t="s">
        <v>960</v>
      </c>
      <c r="O3">
        <v>46</v>
      </c>
      <c r="Q3" s="40" t="s">
        <v>407</v>
      </c>
      <c r="R3">
        <f t="shared" ref="R3:R66" si="0">IF(Q3&gt;0,VLOOKUP(Q3,$N$2:$O$48,2,0),"")</f>
        <v>23</v>
      </c>
    </row>
    <row r="4" spans="1:18">
      <c r="A4" s="40">
        <v>3</v>
      </c>
      <c r="B4" s="18" t="s">
        <v>55</v>
      </c>
      <c r="C4" s="107" t="s">
        <v>2480</v>
      </c>
      <c r="D4" s="107" t="s">
        <v>2481</v>
      </c>
      <c r="E4" s="107" t="s">
        <v>407</v>
      </c>
      <c r="F4" s="122">
        <v>23</v>
      </c>
      <c r="G4" s="107" t="s">
        <v>1293</v>
      </c>
      <c r="H4" s="107">
        <v>3</v>
      </c>
      <c r="J4" s="24" t="s">
        <v>31</v>
      </c>
      <c r="K4" s="23" t="s">
        <v>32</v>
      </c>
      <c r="M4" t="s">
        <v>1363</v>
      </c>
      <c r="N4" t="s">
        <v>961</v>
      </c>
      <c r="O4">
        <v>45</v>
      </c>
      <c r="Q4" s="40" t="s">
        <v>407</v>
      </c>
      <c r="R4">
        <f t="shared" si="0"/>
        <v>23</v>
      </c>
    </row>
    <row r="5" spans="1:18">
      <c r="A5" s="40">
        <v>4</v>
      </c>
      <c r="B5" s="18" t="s">
        <v>56</v>
      </c>
      <c r="C5" s="107" t="s">
        <v>3061</v>
      </c>
      <c r="D5" s="107" t="s">
        <v>3062</v>
      </c>
      <c r="E5" s="107" t="s">
        <v>407</v>
      </c>
      <c r="F5" s="122">
        <v>23</v>
      </c>
      <c r="G5" s="107" t="s">
        <v>1293</v>
      </c>
      <c r="H5" s="107">
        <v>3</v>
      </c>
      <c r="J5" s="24" t="s">
        <v>928</v>
      </c>
      <c r="K5" s="23" t="s">
        <v>929</v>
      </c>
      <c r="M5" t="s">
        <v>1364</v>
      </c>
      <c r="N5" t="s">
        <v>962</v>
      </c>
      <c r="O5">
        <v>44</v>
      </c>
      <c r="Q5" s="40" t="s">
        <v>407</v>
      </c>
      <c r="R5">
        <f t="shared" si="0"/>
        <v>23</v>
      </c>
    </row>
    <row r="6" spans="1:18">
      <c r="A6" s="40">
        <v>5</v>
      </c>
      <c r="B6" s="18" t="s">
        <v>57</v>
      </c>
      <c r="C6" s="107" t="s">
        <v>2401</v>
      </c>
      <c r="D6" s="107" t="s">
        <v>2402</v>
      </c>
      <c r="E6" s="107" t="s">
        <v>407</v>
      </c>
      <c r="F6" s="122">
        <v>23</v>
      </c>
      <c r="G6" s="107" t="s">
        <v>1293</v>
      </c>
      <c r="H6" s="107" t="s">
        <v>272</v>
      </c>
      <c r="J6" s="24" t="s">
        <v>39</v>
      </c>
      <c r="K6" s="23" t="s">
        <v>40</v>
      </c>
      <c r="M6" t="s">
        <v>1365</v>
      </c>
      <c r="N6" t="s">
        <v>963</v>
      </c>
      <c r="O6">
        <v>43</v>
      </c>
      <c r="Q6" s="40" t="s">
        <v>407</v>
      </c>
      <c r="R6">
        <f t="shared" si="0"/>
        <v>23</v>
      </c>
    </row>
    <row r="7" spans="1:18">
      <c r="A7" s="40">
        <v>6</v>
      </c>
      <c r="B7" s="18" t="s">
        <v>58</v>
      </c>
      <c r="C7" s="107" t="s">
        <v>2403</v>
      </c>
      <c r="D7" s="107" t="s">
        <v>2404</v>
      </c>
      <c r="E7" s="107" t="s">
        <v>407</v>
      </c>
      <c r="F7" s="122">
        <v>23</v>
      </c>
      <c r="G7" s="107" t="s">
        <v>1293</v>
      </c>
      <c r="H7" s="107" t="s">
        <v>278</v>
      </c>
      <c r="J7" s="24" t="s">
        <v>930</v>
      </c>
      <c r="K7" s="23" t="s">
        <v>931</v>
      </c>
      <c r="M7" t="s">
        <v>1366</v>
      </c>
      <c r="N7" t="s">
        <v>964</v>
      </c>
      <c r="O7">
        <v>42</v>
      </c>
      <c r="Q7" s="40" t="s">
        <v>407</v>
      </c>
      <c r="R7">
        <f t="shared" si="0"/>
        <v>23</v>
      </c>
    </row>
    <row r="8" spans="1:18">
      <c r="A8" s="40">
        <v>7</v>
      </c>
      <c r="B8" s="18" t="s">
        <v>59</v>
      </c>
      <c r="C8" s="107" t="s">
        <v>2405</v>
      </c>
      <c r="D8" s="107" t="s">
        <v>2406</v>
      </c>
      <c r="E8" s="107" t="s">
        <v>1236</v>
      </c>
      <c r="F8" s="122">
        <v>24</v>
      </c>
      <c r="G8" s="107" t="s">
        <v>1293</v>
      </c>
      <c r="H8" s="107">
        <v>4</v>
      </c>
      <c r="J8" s="24" t="s">
        <v>932</v>
      </c>
      <c r="K8" s="23" t="s">
        <v>933</v>
      </c>
      <c r="M8" t="s">
        <v>1367</v>
      </c>
      <c r="N8" t="s">
        <v>965</v>
      </c>
      <c r="O8">
        <v>41</v>
      </c>
      <c r="Q8" s="40" t="s">
        <v>407</v>
      </c>
      <c r="R8">
        <f t="shared" si="0"/>
        <v>23</v>
      </c>
    </row>
    <row r="9" spans="1:18">
      <c r="A9" s="40">
        <v>8</v>
      </c>
      <c r="B9" s="18" t="s">
        <v>60</v>
      </c>
      <c r="C9" s="107" t="s">
        <v>3885</v>
      </c>
      <c r="D9" s="107" t="s">
        <v>4746</v>
      </c>
      <c r="E9" s="107" t="s">
        <v>407</v>
      </c>
      <c r="F9" s="122">
        <v>23</v>
      </c>
      <c r="G9" s="107" t="s">
        <v>1293</v>
      </c>
      <c r="H9" s="107">
        <v>2</v>
      </c>
      <c r="J9" s="24" t="s">
        <v>934</v>
      </c>
      <c r="K9" s="23" t="s">
        <v>935</v>
      </c>
      <c r="M9" t="s">
        <v>1368</v>
      </c>
      <c r="N9" t="s">
        <v>966</v>
      </c>
      <c r="O9">
        <v>40</v>
      </c>
      <c r="Q9" s="40" t="s">
        <v>1236</v>
      </c>
      <c r="R9">
        <f t="shared" si="0"/>
        <v>24</v>
      </c>
    </row>
    <row r="10" spans="1:18">
      <c r="A10" s="40">
        <v>9</v>
      </c>
      <c r="B10" s="18" t="s">
        <v>61</v>
      </c>
      <c r="C10" s="107" t="s">
        <v>2413</v>
      </c>
      <c r="D10" s="107" t="s">
        <v>2414</v>
      </c>
      <c r="E10" s="107" t="s">
        <v>407</v>
      </c>
      <c r="F10" s="122">
        <v>23</v>
      </c>
      <c r="G10" s="107" t="s">
        <v>1293</v>
      </c>
      <c r="H10" s="107" t="s">
        <v>272</v>
      </c>
      <c r="J10" s="24" t="s">
        <v>936</v>
      </c>
      <c r="K10" s="23" t="s">
        <v>937</v>
      </c>
      <c r="M10" t="s">
        <v>1369</v>
      </c>
      <c r="N10" t="s">
        <v>967</v>
      </c>
      <c r="O10">
        <v>39</v>
      </c>
      <c r="Q10" s="40" t="s">
        <v>407</v>
      </c>
      <c r="R10">
        <f t="shared" si="0"/>
        <v>23</v>
      </c>
    </row>
    <row r="11" spans="1:18">
      <c r="A11" s="40">
        <v>10</v>
      </c>
      <c r="B11" s="18" t="s">
        <v>62</v>
      </c>
      <c r="C11" s="107" t="s">
        <v>2415</v>
      </c>
      <c r="D11" s="107" t="s">
        <v>2416</v>
      </c>
      <c r="E11" s="107" t="s">
        <v>806</v>
      </c>
      <c r="F11" s="122">
        <v>22</v>
      </c>
      <c r="G11" s="107" t="s">
        <v>1293</v>
      </c>
      <c r="H11" s="107" t="s">
        <v>272</v>
      </c>
      <c r="J11" s="24" t="s">
        <v>938</v>
      </c>
      <c r="K11" s="23" t="s">
        <v>939</v>
      </c>
      <c r="M11" t="s">
        <v>1370</v>
      </c>
      <c r="N11" t="s">
        <v>968</v>
      </c>
      <c r="O11">
        <v>38</v>
      </c>
      <c r="Q11" s="40" t="s">
        <v>407</v>
      </c>
      <c r="R11">
        <f t="shared" si="0"/>
        <v>23</v>
      </c>
    </row>
    <row r="12" spans="1:18">
      <c r="A12" s="40">
        <v>11</v>
      </c>
      <c r="B12" s="18" t="s">
        <v>63</v>
      </c>
      <c r="C12" s="107" t="s">
        <v>2417</v>
      </c>
      <c r="D12" s="107" t="s">
        <v>2418</v>
      </c>
      <c r="E12" s="107" t="s">
        <v>407</v>
      </c>
      <c r="F12" s="122">
        <v>23</v>
      </c>
      <c r="G12" s="107" t="s">
        <v>1293</v>
      </c>
      <c r="H12" s="107" t="s">
        <v>272</v>
      </c>
      <c r="J12" s="24" t="s">
        <v>940</v>
      </c>
      <c r="K12" s="23" t="s">
        <v>941</v>
      </c>
      <c r="M12" t="s">
        <v>1371</v>
      </c>
      <c r="N12" t="s">
        <v>969</v>
      </c>
      <c r="O12">
        <v>37</v>
      </c>
      <c r="Q12" s="40" t="s">
        <v>407</v>
      </c>
      <c r="R12">
        <f t="shared" si="0"/>
        <v>23</v>
      </c>
    </row>
    <row r="13" spans="1:18">
      <c r="A13" s="40">
        <v>12</v>
      </c>
      <c r="B13" s="18" t="s">
        <v>64</v>
      </c>
      <c r="C13" s="107" t="s">
        <v>2420</v>
      </c>
      <c r="D13" s="107" t="s">
        <v>2421</v>
      </c>
      <c r="E13" s="107" t="s">
        <v>840</v>
      </c>
      <c r="F13" s="122">
        <v>17</v>
      </c>
      <c r="G13" s="107" t="s">
        <v>1293</v>
      </c>
      <c r="H13" s="107" t="s">
        <v>278</v>
      </c>
      <c r="J13" s="24" t="s">
        <v>942</v>
      </c>
      <c r="K13" s="23" t="s">
        <v>943</v>
      </c>
      <c r="M13" t="s">
        <v>1372</v>
      </c>
      <c r="N13" t="s">
        <v>970</v>
      </c>
      <c r="O13">
        <v>36</v>
      </c>
      <c r="Q13" s="40" t="s">
        <v>407</v>
      </c>
      <c r="R13">
        <f t="shared" si="0"/>
        <v>23</v>
      </c>
    </row>
    <row r="14" spans="1:18">
      <c r="A14" s="40">
        <v>13</v>
      </c>
      <c r="B14" s="18" t="s">
        <v>65</v>
      </c>
      <c r="C14" s="107" t="s">
        <v>2422</v>
      </c>
      <c r="D14" s="107" t="s">
        <v>2423</v>
      </c>
      <c r="E14" s="107" t="s">
        <v>1236</v>
      </c>
      <c r="F14" s="122">
        <v>24</v>
      </c>
      <c r="G14" s="107" t="s">
        <v>1293</v>
      </c>
      <c r="H14" s="107" t="s">
        <v>278</v>
      </c>
      <c r="J14" s="24" t="s">
        <v>944</v>
      </c>
      <c r="K14" s="23" t="s">
        <v>945</v>
      </c>
      <c r="M14" t="s">
        <v>1373</v>
      </c>
      <c r="N14" t="s">
        <v>971</v>
      </c>
      <c r="O14">
        <v>35</v>
      </c>
      <c r="Q14" s="40" t="s">
        <v>407</v>
      </c>
      <c r="R14">
        <f t="shared" si="0"/>
        <v>23</v>
      </c>
    </row>
    <row r="15" spans="1:18">
      <c r="A15" s="40">
        <v>14</v>
      </c>
      <c r="B15" s="18" t="s">
        <v>68</v>
      </c>
      <c r="C15" s="107" t="s">
        <v>2424</v>
      </c>
      <c r="D15" s="107" t="s">
        <v>2425</v>
      </c>
      <c r="E15" s="107" t="s">
        <v>1494</v>
      </c>
      <c r="F15" s="122">
        <v>21</v>
      </c>
      <c r="G15" s="107" t="s">
        <v>1293</v>
      </c>
      <c r="H15" s="107" t="s">
        <v>278</v>
      </c>
      <c r="J15" s="24" t="s">
        <v>946</v>
      </c>
      <c r="K15" s="23" t="s">
        <v>947</v>
      </c>
      <c r="M15" t="s">
        <v>1374</v>
      </c>
      <c r="N15" t="s">
        <v>972</v>
      </c>
      <c r="O15">
        <v>34</v>
      </c>
      <c r="Q15" s="40" t="s">
        <v>1236</v>
      </c>
      <c r="R15">
        <f t="shared" si="0"/>
        <v>24</v>
      </c>
    </row>
    <row r="16" spans="1:18">
      <c r="A16" s="40">
        <v>15</v>
      </c>
      <c r="B16" s="18" t="s">
        <v>69</v>
      </c>
      <c r="C16" s="107" t="s">
        <v>2411</v>
      </c>
      <c r="D16" s="107" t="s">
        <v>2412</v>
      </c>
      <c r="E16" s="107" t="s">
        <v>407</v>
      </c>
      <c r="F16" s="122">
        <v>23</v>
      </c>
      <c r="G16" s="107" t="s">
        <v>1293</v>
      </c>
      <c r="H16" s="107" t="s">
        <v>5583</v>
      </c>
      <c r="J16" s="24" t="s">
        <v>948</v>
      </c>
      <c r="K16" s="23" t="s">
        <v>949</v>
      </c>
      <c r="M16" t="s">
        <v>1375</v>
      </c>
      <c r="N16" t="s">
        <v>973</v>
      </c>
      <c r="O16">
        <v>33</v>
      </c>
      <c r="Q16" s="40" t="s">
        <v>210</v>
      </c>
      <c r="R16">
        <f t="shared" si="0"/>
        <v>31</v>
      </c>
    </row>
    <row r="17" spans="1:18">
      <c r="A17" s="40">
        <v>16</v>
      </c>
      <c r="B17" s="18" t="s">
        <v>70</v>
      </c>
      <c r="C17" s="107" t="s">
        <v>2742</v>
      </c>
      <c r="D17" s="107" t="s">
        <v>2743</v>
      </c>
      <c r="E17" s="107" t="s">
        <v>1236</v>
      </c>
      <c r="F17" s="122">
        <v>24</v>
      </c>
      <c r="G17" s="107" t="s">
        <v>1293</v>
      </c>
      <c r="H17" s="107">
        <v>5</v>
      </c>
      <c r="J17" s="24" t="s">
        <v>950</v>
      </c>
      <c r="K17" s="23" t="s">
        <v>951</v>
      </c>
      <c r="M17" t="s">
        <v>1376</v>
      </c>
      <c r="N17" t="s">
        <v>974</v>
      </c>
      <c r="O17">
        <v>32</v>
      </c>
      <c r="Q17" s="40" t="s">
        <v>407</v>
      </c>
      <c r="R17">
        <f t="shared" si="0"/>
        <v>23</v>
      </c>
    </row>
    <row r="18" spans="1:18">
      <c r="A18" s="40">
        <v>17</v>
      </c>
      <c r="B18" s="18" t="s">
        <v>71</v>
      </c>
      <c r="C18" s="107" t="s">
        <v>2430</v>
      </c>
      <c r="D18" s="107" t="s">
        <v>2431</v>
      </c>
      <c r="E18" s="107" t="s">
        <v>407</v>
      </c>
      <c r="F18" s="122">
        <v>23</v>
      </c>
      <c r="G18" s="107" t="s">
        <v>1293</v>
      </c>
      <c r="H18" s="107">
        <v>4</v>
      </c>
      <c r="J18" s="24" t="s">
        <v>952</v>
      </c>
      <c r="K18" s="23" t="s">
        <v>953</v>
      </c>
      <c r="M18" t="s">
        <v>1377</v>
      </c>
      <c r="N18" t="s">
        <v>975</v>
      </c>
      <c r="O18">
        <v>31</v>
      </c>
      <c r="Q18" s="40" t="s">
        <v>806</v>
      </c>
      <c r="R18">
        <f t="shared" si="0"/>
        <v>22</v>
      </c>
    </row>
    <row r="19" spans="1:18">
      <c r="A19" s="40">
        <v>18</v>
      </c>
      <c r="B19" s="18" t="s">
        <v>72</v>
      </c>
      <c r="C19" s="107" t="s">
        <v>2432</v>
      </c>
      <c r="D19" s="107" t="s">
        <v>2433</v>
      </c>
      <c r="E19" s="107" t="s">
        <v>407</v>
      </c>
      <c r="F19" s="122">
        <v>23</v>
      </c>
      <c r="G19" s="107" t="s">
        <v>1293</v>
      </c>
      <c r="H19" s="107">
        <v>4</v>
      </c>
      <c r="J19" s="24" t="s">
        <v>954</v>
      </c>
      <c r="K19" s="23" t="s">
        <v>955</v>
      </c>
      <c r="M19" t="s">
        <v>1378</v>
      </c>
      <c r="N19" t="s">
        <v>976</v>
      </c>
      <c r="O19">
        <v>30</v>
      </c>
      <c r="Q19" s="40" t="s">
        <v>1494</v>
      </c>
      <c r="R19">
        <f t="shared" si="0"/>
        <v>21</v>
      </c>
    </row>
    <row r="20" spans="1:18">
      <c r="A20" s="40">
        <v>19</v>
      </c>
      <c r="B20" s="18" t="s">
        <v>74</v>
      </c>
      <c r="C20" s="107" t="s">
        <v>2434</v>
      </c>
      <c r="D20" s="107" t="s">
        <v>2435</v>
      </c>
      <c r="E20" s="107" t="s">
        <v>407</v>
      </c>
      <c r="F20" s="122">
        <v>23</v>
      </c>
      <c r="G20" s="107" t="s">
        <v>1293</v>
      </c>
      <c r="H20" s="107">
        <v>4</v>
      </c>
      <c r="J20" s="24" t="s">
        <v>956</v>
      </c>
      <c r="K20" s="23" t="s">
        <v>957</v>
      </c>
      <c r="M20" t="s">
        <v>1379</v>
      </c>
      <c r="N20" t="s">
        <v>977</v>
      </c>
      <c r="O20">
        <v>29</v>
      </c>
      <c r="Q20" s="40" t="s">
        <v>407</v>
      </c>
      <c r="R20">
        <f t="shared" si="0"/>
        <v>23</v>
      </c>
    </row>
    <row r="21" spans="1:18">
      <c r="A21" s="40">
        <v>20</v>
      </c>
      <c r="B21" s="18" t="s">
        <v>75</v>
      </c>
      <c r="C21" s="107" t="s">
        <v>2436</v>
      </c>
      <c r="D21" s="107" t="s">
        <v>2437</v>
      </c>
      <c r="E21" s="107" t="s">
        <v>407</v>
      </c>
      <c r="F21" s="122">
        <v>23</v>
      </c>
      <c r="G21" s="107" t="s">
        <v>1293</v>
      </c>
      <c r="H21" s="107">
        <v>4</v>
      </c>
      <c r="J21" s="24"/>
      <c r="K21" s="23"/>
      <c r="M21" t="s">
        <v>1380</v>
      </c>
      <c r="N21" t="s">
        <v>978</v>
      </c>
      <c r="O21">
        <v>28</v>
      </c>
      <c r="Q21" s="40" t="s">
        <v>806</v>
      </c>
      <c r="R21">
        <f t="shared" si="0"/>
        <v>22</v>
      </c>
    </row>
    <row r="22" spans="1:18">
      <c r="A22" s="40">
        <v>21</v>
      </c>
      <c r="B22" s="18" t="s">
        <v>76</v>
      </c>
      <c r="C22" s="107" t="s">
        <v>2438</v>
      </c>
      <c r="D22" s="107" t="s">
        <v>2439</v>
      </c>
      <c r="E22" s="107" t="s">
        <v>1494</v>
      </c>
      <c r="F22" s="122">
        <v>21</v>
      </c>
      <c r="G22" s="107" t="s">
        <v>1293</v>
      </c>
      <c r="H22" s="107">
        <v>4</v>
      </c>
      <c r="N22" t="s">
        <v>979</v>
      </c>
      <c r="O22">
        <v>27</v>
      </c>
      <c r="Q22" s="40" t="s">
        <v>407</v>
      </c>
      <c r="R22">
        <f t="shared" si="0"/>
        <v>23</v>
      </c>
    </row>
    <row r="23" spans="1:18">
      <c r="A23" s="40">
        <v>22</v>
      </c>
      <c r="B23" s="18" t="s">
        <v>77</v>
      </c>
      <c r="C23" s="107" t="s">
        <v>2440</v>
      </c>
      <c r="D23" s="107" t="s">
        <v>2441</v>
      </c>
      <c r="E23" s="107" t="s">
        <v>407</v>
      </c>
      <c r="F23" s="122">
        <v>23</v>
      </c>
      <c r="G23" s="107" t="s">
        <v>1293</v>
      </c>
      <c r="H23" s="107">
        <v>4</v>
      </c>
      <c r="N23" t="s">
        <v>980</v>
      </c>
      <c r="O23">
        <v>26</v>
      </c>
      <c r="Q23" s="40" t="s">
        <v>1494</v>
      </c>
      <c r="R23">
        <f t="shared" si="0"/>
        <v>21</v>
      </c>
    </row>
    <row r="24" spans="1:18">
      <c r="A24" s="40">
        <v>23</v>
      </c>
      <c r="B24" s="18" t="s">
        <v>78</v>
      </c>
      <c r="C24" s="107" t="s">
        <v>2442</v>
      </c>
      <c r="D24" s="107" t="s">
        <v>2443</v>
      </c>
      <c r="E24" s="107" t="s">
        <v>407</v>
      </c>
      <c r="F24" s="122">
        <v>23</v>
      </c>
      <c r="G24" s="107" t="s">
        <v>1293</v>
      </c>
      <c r="H24" s="107">
        <v>4</v>
      </c>
      <c r="N24" t="s">
        <v>981</v>
      </c>
      <c r="O24">
        <v>25</v>
      </c>
      <c r="Q24" s="40" t="s">
        <v>806</v>
      </c>
      <c r="R24">
        <f t="shared" si="0"/>
        <v>22</v>
      </c>
    </row>
    <row r="25" spans="1:18">
      <c r="A25" s="40">
        <v>24</v>
      </c>
      <c r="B25" s="18" t="s">
        <v>79</v>
      </c>
      <c r="C25" s="107" t="s">
        <v>2444</v>
      </c>
      <c r="D25" s="107" t="s">
        <v>2445</v>
      </c>
      <c r="E25" s="107" t="s">
        <v>407</v>
      </c>
      <c r="F25" s="122">
        <v>23</v>
      </c>
      <c r="G25" s="107" t="s">
        <v>1293</v>
      </c>
      <c r="H25" s="107">
        <v>4</v>
      </c>
      <c r="N25" t="s">
        <v>982</v>
      </c>
      <c r="O25">
        <v>24</v>
      </c>
      <c r="Q25" s="40" t="s">
        <v>179</v>
      </c>
      <c r="R25">
        <f t="shared" si="0"/>
        <v>8</v>
      </c>
    </row>
    <row r="26" spans="1:18">
      <c r="A26" s="40">
        <v>25</v>
      </c>
      <c r="B26" s="18" t="s">
        <v>80</v>
      </c>
      <c r="C26" s="107" t="s">
        <v>2446</v>
      </c>
      <c r="D26" s="107" t="s">
        <v>2447</v>
      </c>
      <c r="E26" s="107" t="s">
        <v>407</v>
      </c>
      <c r="F26" s="122">
        <v>23</v>
      </c>
      <c r="G26" s="107" t="s">
        <v>1293</v>
      </c>
      <c r="H26" s="107">
        <v>4</v>
      </c>
      <c r="N26" t="s">
        <v>983</v>
      </c>
      <c r="O26">
        <v>23</v>
      </c>
      <c r="Q26" s="40" t="s">
        <v>407</v>
      </c>
      <c r="R26">
        <f t="shared" si="0"/>
        <v>23</v>
      </c>
    </row>
    <row r="27" spans="1:18">
      <c r="A27" s="40">
        <v>26</v>
      </c>
      <c r="B27" s="18" t="s">
        <v>81</v>
      </c>
      <c r="C27" s="107" t="s">
        <v>2448</v>
      </c>
      <c r="D27" s="107" t="s">
        <v>2449</v>
      </c>
      <c r="E27" s="107" t="s">
        <v>130</v>
      </c>
      <c r="F27" s="122">
        <v>34</v>
      </c>
      <c r="G27" s="107" t="s">
        <v>1293</v>
      </c>
      <c r="H27" s="107">
        <v>4</v>
      </c>
      <c r="N27" t="s">
        <v>984</v>
      </c>
      <c r="O27">
        <v>22</v>
      </c>
      <c r="Q27" s="40" t="s">
        <v>806</v>
      </c>
      <c r="R27">
        <f t="shared" si="0"/>
        <v>22</v>
      </c>
    </row>
    <row r="28" spans="1:18">
      <c r="A28" s="40">
        <v>27</v>
      </c>
      <c r="B28" s="18" t="s">
        <v>82</v>
      </c>
      <c r="C28" s="107" t="s">
        <v>2450</v>
      </c>
      <c r="D28" s="107" t="s">
        <v>2451</v>
      </c>
      <c r="E28" s="107" t="s">
        <v>407</v>
      </c>
      <c r="F28" s="122">
        <v>23</v>
      </c>
      <c r="G28" s="107" t="s">
        <v>1293</v>
      </c>
      <c r="H28" s="107">
        <v>4</v>
      </c>
      <c r="N28" t="s">
        <v>985</v>
      </c>
      <c r="O28">
        <v>21</v>
      </c>
      <c r="Q28" s="40" t="s">
        <v>1236</v>
      </c>
      <c r="R28">
        <f t="shared" si="0"/>
        <v>24</v>
      </c>
    </row>
    <row r="29" spans="1:18">
      <c r="A29" s="40">
        <v>28</v>
      </c>
      <c r="B29" s="18" t="s">
        <v>83</v>
      </c>
      <c r="C29" s="107" t="s">
        <v>2452</v>
      </c>
      <c r="D29" s="107" t="s">
        <v>2453</v>
      </c>
      <c r="E29" s="107" t="s">
        <v>407</v>
      </c>
      <c r="F29" s="122">
        <v>23</v>
      </c>
      <c r="G29" s="107" t="s">
        <v>1293</v>
      </c>
      <c r="H29" s="107">
        <v>4</v>
      </c>
      <c r="N29" t="s">
        <v>986</v>
      </c>
      <c r="O29">
        <v>20</v>
      </c>
      <c r="Q29" s="40" t="s">
        <v>806</v>
      </c>
      <c r="R29">
        <f t="shared" si="0"/>
        <v>22</v>
      </c>
    </row>
    <row r="30" spans="1:18">
      <c r="A30" s="40">
        <v>29</v>
      </c>
      <c r="B30" s="18" t="s">
        <v>85</v>
      </c>
      <c r="C30" s="107" t="s">
        <v>2454</v>
      </c>
      <c r="D30" s="107" t="s">
        <v>2455</v>
      </c>
      <c r="E30" s="107" t="s">
        <v>407</v>
      </c>
      <c r="F30" s="122">
        <v>23</v>
      </c>
      <c r="G30" s="107" t="s">
        <v>1293</v>
      </c>
      <c r="H30" s="107">
        <v>4</v>
      </c>
      <c r="N30" t="s">
        <v>987</v>
      </c>
      <c r="O30">
        <v>19</v>
      </c>
      <c r="Q30" s="40" t="s">
        <v>1236</v>
      </c>
      <c r="R30">
        <f t="shared" si="0"/>
        <v>24</v>
      </c>
    </row>
    <row r="31" spans="1:18">
      <c r="A31" s="40">
        <v>30</v>
      </c>
      <c r="B31" s="18" t="s">
        <v>86</v>
      </c>
      <c r="C31" s="107" t="s">
        <v>2456</v>
      </c>
      <c r="D31" s="107" t="s">
        <v>2457</v>
      </c>
      <c r="E31" s="107" t="s">
        <v>806</v>
      </c>
      <c r="F31" s="122">
        <v>22</v>
      </c>
      <c r="G31" s="107" t="s">
        <v>1293</v>
      </c>
      <c r="H31" s="107">
        <v>4</v>
      </c>
      <c r="N31" t="s">
        <v>988</v>
      </c>
      <c r="O31">
        <v>18</v>
      </c>
      <c r="Q31" s="40" t="s">
        <v>407</v>
      </c>
      <c r="R31">
        <f t="shared" si="0"/>
        <v>23</v>
      </c>
    </row>
    <row r="32" spans="1:18">
      <c r="A32" s="40">
        <v>31</v>
      </c>
      <c r="B32" s="18" t="s">
        <v>87</v>
      </c>
      <c r="C32" s="107" t="s">
        <v>2458</v>
      </c>
      <c r="D32" s="107" t="s">
        <v>2459</v>
      </c>
      <c r="E32" s="107" t="s">
        <v>407</v>
      </c>
      <c r="F32" s="122">
        <v>23</v>
      </c>
      <c r="G32" s="107" t="s">
        <v>1293</v>
      </c>
      <c r="H32" s="107">
        <v>4</v>
      </c>
      <c r="N32" t="s">
        <v>989</v>
      </c>
      <c r="O32">
        <v>17</v>
      </c>
      <c r="Q32" s="40" t="s">
        <v>1258</v>
      </c>
      <c r="R32">
        <f t="shared" si="0"/>
        <v>20</v>
      </c>
    </row>
    <row r="33" spans="1:18">
      <c r="A33" s="40">
        <v>32</v>
      </c>
      <c r="B33" s="18" t="s">
        <v>88</v>
      </c>
      <c r="C33" s="107" t="s">
        <v>2460</v>
      </c>
      <c r="D33" s="107" t="s">
        <v>2461</v>
      </c>
      <c r="E33" s="107" t="s">
        <v>1261</v>
      </c>
      <c r="F33" s="122">
        <v>18</v>
      </c>
      <c r="G33" s="107" t="s">
        <v>1293</v>
      </c>
      <c r="H33" s="107">
        <v>4</v>
      </c>
      <c r="N33" t="s">
        <v>990</v>
      </c>
      <c r="O33">
        <v>16</v>
      </c>
      <c r="Q33" s="40" t="s">
        <v>407</v>
      </c>
      <c r="R33">
        <f t="shared" si="0"/>
        <v>23</v>
      </c>
    </row>
    <row r="34" spans="1:18">
      <c r="A34" s="40">
        <v>33</v>
      </c>
      <c r="B34" s="18" t="s">
        <v>89</v>
      </c>
      <c r="C34" s="107" t="s">
        <v>2462</v>
      </c>
      <c r="D34" s="107" t="s">
        <v>2463</v>
      </c>
      <c r="E34" s="107" t="s">
        <v>407</v>
      </c>
      <c r="F34" s="122">
        <v>23</v>
      </c>
      <c r="G34" s="107" t="s">
        <v>1293</v>
      </c>
      <c r="H34" s="107">
        <v>4</v>
      </c>
      <c r="N34" t="s">
        <v>991</v>
      </c>
      <c r="O34">
        <v>15</v>
      </c>
      <c r="Q34" s="40" t="s">
        <v>806</v>
      </c>
      <c r="R34">
        <f t="shared" si="0"/>
        <v>22</v>
      </c>
    </row>
    <row r="35" spans="1:18">
      <c r="A35" s="40">
        <v>34</v>
      </c>
      <c r="B35" s="18" t="s">
        <v>90</v>
      </c>
      <c r="C35" s="107" t="s">
        <v>2464</v>
      </c>
      <c r="D35" s="107" t="s">
        <v>2465</v>
      </c>
      <c r="E35" s="107" t="s">
        <v>407</v>
      </c>
      <c r="F35" s="122">
        <v>23</v>
      </c>
      <c r="G35" s="107" t="s">
        <v>1293</v>
      </c>
      <c r="H35" s="107">
        <v>4</v>
      </c>
      <c r="N35" t="s">
        <v>992</v>
      </c>
      <c r="O35">
        <v>14</v>
      </c>
      <c r="Q35" s="40" t="s">
        <v>407</v>
      </c>
      <c r="R35">
        <f t="shared" si="0"/>
        <v>23</v>
      </c>
    </row>
    <row r="36" spans="1:18">
      <c r="A36" s="40">
        <v>35</v>
      </c>
      <c r="B36" s="18" t="s">
        <v>91</v>
      </c>
      <c r="C36" s="107" t="s">
        <v>2466</v>
      </c>
      <c r="D36" s="107" t="s">
        <v>2467</v>
      </c>
      <c r="E36" s="107" t="s">
        <v>407</v>
      </c>
      <c r="F36" s="122">
        <v>23</v>
      </c>
      <c r="G36" s="107" t="s">
        <v>1293</v>
      </c>
      <c r="H36" s="107">
        <v>4</v>
      </c>
      <c r="N36" t="s">
        <v>993</v>
      </c>
      <c r="O36">
        <v>13</v>
      </c>
      <c r="Q36" s="40" t="s">
        <v>1236</v>
      </c>
      <c r="R36">
        <f t="shared" si="0"/>
        <v>24</v>
      </c>
    </row>
    <row r="37" spans="1:18">
      <c r="A37" s="40">
        <v>36</v>
      </c>
      <c r="B37" s="18" t="s">
        <v>92</v>
      </c>
      <c r="C37" s="107" t="s">
        <v>2428</v>
      </c>
      <c r="D37" s="107" t="s">
        <v>2429</v>
      </c>
      <c r="E37" s="107" t="s">
        <v>1258</v>
      </c>
      <c r="F37" s="122">
        <v>20</v>
      </c>
      <c r="G37" s="107" t="s">
        <v>1293</v>
      </c>
      <c r="H37" s="107">
        <v>4</v>
      </c>
      <c r="N37" t="s">
        <v>994</v>
      </c>
      <c r="O37">
        <v>12</v>
      </c>
      <c r="Q37" s="40" t="s">
        <v>407</v>
      </c>
      <c r="R37">
        <f t="shared" si="0"/>
        <v>23</v>
      </c>
    </row>
    <row r="38" spans="1:18">
      <c r="A38" s="40">
        <v>37</v>
      </c>
      <c r="B38" s="18" t="s">
        <v>93</v>
      </c>
      <c r="C38" s="107" t="s">
        <v>2468</v>
      </c>
      <c r="D38" s="107" t="s">
        <v>2469</v>
      </c>
      <c r="E38" s="107" t="s">
        <v>167</v>
      </c>
      <c r="F38" s="122">
        <v>29</v>
      </c>
      <c r="G38" s="107" t="s">
        <v>1293</v>
      </c>
      <c r="H38" s="107">
        <v>4</v>
      </c>
      <c r="N38" t="s">
        <v>995</v>
      </c>
      <c r="O38">
        <v>11</v>
      </c>
      <c r="Q38" s="40" t="s">
        <v>407</v>
      </c>
      <c r="R38">
        <f t="shared" si="0"/>
        <v>23</v>
      </c>
    </row>
    <row r="39" spans="1:18">
      <c r="A39" s="40">
        <v>38</v>
      </c>
      <c r="B39" s="18" t="s">
        <v>94</v>
      </c>
      <c r="C39" s="107" t="s">
        <v>2470</v>
      </c>
      <c r="D39" s="107" t="s">
        <v>2471</v>
      </c>
      <c r="E39" s="107" t="s">
        <v>407</v>
      </c>
      <c r="F39" s="122">
        <v>23</v>
      </c>
      <c r="G39" s="107" t="s">
        <v>1293</v>
      </c>
      <c r="H39" s="107">
        <v>4</v>
      </c>
      <c r="N39" t="s">
        <v>996</v>
      </c>
      <c r="O39">
        <v>10</v>
      </c>
      <c r="Q39" s="40" t="s">
        <v>1494</v>
      </c>
      <c r="R39">
        <f t="shared" si="0"/>
        <v>21</v>
      </c>
    </row>
    <row r="40" spans="1:18">
      <c r="A40" s="40">
        <v>39</v>
      </c>
      <c r="B40" s="18" t="s">
        <v>95</v>
      </c>
      <c r="C40" s="107" t="s">
        <v>2472</v>
      </c>
      <c r="D40" s="107" t="s">
        <v>2473</v>
      </c>
      <c r="E40" s="107" t="s">
        <v>407</v>
      </c>
      <c r="F40" s="122">
        <v>23</v>
      </c>
      <c r="G40" s="107" t="s">
        <v>1293</v>
      </c>
      <c r="H40" s="107">
        <v>4</v>
      </c>
      <c r="N40" t="s">
        <v>997</v>
      </c>
      <c r="O40">
        <v>9</v>
      </c>
      <c r="Q40" s="40" t="s">
        <v>407</v>
      </c>
      <c r="R40">
        <f t="shared" si="0"/>
        <v>23</v>
      </c>
    </row>
    <row r="41" spans="1:18">
      <c r="A41" s="40">
        <v>40</v>
      </c>
      <c r="B41" s="18" t="s">
        <v>96</v>
      </c>
      <c r="C41" s="107" t="s">
        <v>2474</v>
      </c>
      <c r="D41" s="107" t="s">
        <v>2475</v>
      </c>
      <c r="E41" s="107" t="s">
        <v>407</v>
      </c>
      <c r="F41" s="122">
        <v>23</v>
      </c>
      <c r="G41" s="107" t="s">
        <v>1293</v>
      </c>
      <c r="H41" s="107">
        <v>4</v>
      </c>
      <c r="N41" t="s">
        <v>998</v>
      </c>
      <c r="O41">
        <v>8</v>
      </c>
      <c r="Q41" s="40" t="s">
        <v>407</v>
      </c>
      <c r="R41">
        <f t="shared" si="0"/>
        <v>23</v>
      </c>
    </row>
    <row r="42" spans="1:18">
      <c r="A42" s="40">
        <v>41</v>
      </c>
      <c r="B42" s="18" t="s">
        <v>97</v>
      </c>
      <c r="C42" s="107" t="s">
        <v>2476</v>
      </c>
      <c r="D42" s="107" t="s">
        <v>2477</v>
      </c>
      <c r="E42" s="107" t="s">
        <v>407</v>
      </c>
      <c r="F42" s="122">
        <v>23</v>
      </c>
      <c r="G42" s="107" t="s">
        <v>1293</v>
      </c>
      <c r="H42" s="107">
        <v>4</v>
      </c>
      <c r="N42" t="s">
        <v>999</v>
      </c>
      <c r="O42">
        <v>7</v>
      </c>
      <c r="Q42" s="40" t="s">
        <v>407</v>
      </c>
      <c r="R42">
        <f t="shared" si="0"/>
        <v>23</v>
      </c>
    </row>
    <row r="43" spans="1:18">
      <c r="A43" s="40">
        <v>42</v>
      </c>
      <c r="B43" s="18" t="s">
        <v>98</v>
      </c>
      <c r="C43" s="107" t="s">
        <v>2478</v>
      </c>
      <c r="D43" s="107" t="s">
        <v>2479</v>
      </c>
      <c r="E43" s="107" t="s">
        <v>130</v>
      </c>
      <c r="F43" s="122">
        <v>34</v>
      </c>
      <c r="G43" s="107" t="s">
        <v>1293</v>
      </c>
      <c r="H43" s="107">
        <v>4</v>
      </c>
      <c r="N43" t="s">
        <v>1000</v>
      </c>
      <c r="O43">
        <v>6</v>
      </c>
      <c r="Q43" s="40" t="s">
        <v>407</v>
      </c>
      <c r="R43">
        <f t="shared" si="0"/>
        <v>23</v>
      </c>
    </row>
    <row r="44" spans="1:18">
      <c r="A44" s="40">
        <v>43</v>
      </c>
      <c r="B44" s="18" t="s">
        <v>99</v>
      </c>
      <c r="C44" s="107" t="s">
        <v>3051</v>
      </c>
      <c r="D44" s="107" t="s">
        <v>3052</v>
      </c>
      <c r="E44" s="107" t="s">
        <v>1236</v>
      </c>
      <c r="F44" s="122">
        <v>24</v>
      </c>
      <c r="G44" s="107" t="s">
        <v>1293</v>
      </c>
      <c r="H44" s="107">
        <v>3</v>
      </c>
      <c r="N44" t="s">
        <v>1001</v>
      </c>
      <c r="O44">
        <v>5</v>
      </c>
      <c r="Q44" s="40" t="s">
        <v>1236</v>
      </c>
      <c r="R44">
        <f t="shared" si="0"/>
        <v>24</v>
      </c>
    </row>
    <row r="45" spans="1:18">
      <c r="A45" s="40">
        <v>44</v>
      </c>
      <c r="B45" s="18" t="s">
        <v>100</v>
      </c>
      <c r="C45" s="107" t="s">
        <v>3053</v>
      </c>
      <c r="D45" s="107" t="s">
        <v>3054</v>
      </c>
      <c r="E45" s="107" t="s">
        <v>407</v>
      </c>
      <c r="F45" s="122">
        <v>23</v>
      </c>
      <c r="G45" s="107" t="s">
        <v>1293</v>
      </c>
      <c r="H45" s="107">
        <v>3</v>
      </c>
      <c r="N45" t="s">
        <v>1002</v>
      </c>
      <c r="O45">
        <v>4</v>
      </c>
      <c r="Q45" s="40" t="s">
        <v>407</v>
      </c>
      <c r="R45">
        <f t="shared" si="0"/>
        <v>23</v>
      </c>
    </row>
    <row r="46" spans="1:18">
      <c r="A46" s="40">
        <v>45</v>
      </c>
      <c r="B46" s="18" t="s">
        <v>101</v>
      </c>
      <c r="C46" s="107" t="s">
        <v>2895</v>
      </c>
      <c r="D46" s="107" t="s">
        <v>2896</v>
      </c>
      <c r="E46" s="107" t="s">
        <v>407</v>
      </c>
      <c r="F46" s="122">
        <v>23</v>
      </c>
      <c r="G46" s="107" t="s">
        <v>1293</v>
      </c>
      <c r="H46" s="107">
        <v>3</v>
      </c>
      <c r="N46" t="s">
        <v>1003</v>
      </c>
      <c r="O46">
        <v>3</v>
      </c>
      <c r="Q46" s="40" t="s">
        <v>407</v>
      </c>
      <c r="R46">
        <f t="shared" si="0"/>
        <v>23</v>
      </c>
    </row>
    <row r="47" spans="1:18">
      <c r="A47" s="40">
        <v>46</v>
      </c>
      <c r="B47" s="18" t="s">
        <v>102</v>
      </c>
      <c r="C47" s="107" t="s">
        <v>3055</v>
      </c>
      <c r="D47" s="107" t="s">
        <v>3056</v>
      </c>
      <c r="E47" s="107" t="s">
        <v>407</v>
      </c>
      <c r="F47" s="122">
        <v>23</v>
      </c>
      <c r="G47" s="107" t="s">
        <v>1293</v>
      </c>
      <c r="H47" s="107">
        <v>3</v>
      </c>
      <c r="N47" t="s">
        <v>1004</v>
      </c>
      <c r="O47">
        <v>2</v>
      </c>
      <c r="Q47" s="40" t="s">
        <v>407</v>
      </c>
      <c r="R47">
        <f t="shared" si="0"/>
        <v>23</v>
      </c>
    </row>
    <row r="48" spans="1:18">
      <c r="A48" s="40">
        <v>47</v>
      </c>
      <c r="B48" s="18" t="s">
        <v>103</v>
      </c>
      <c r="C48" s="107" t="s">
        <v>3057</v>
      </c>
      <c r="D48" s="107" t="s">
        <v>3058</v>
      </c>
      <c r="E48" s="107" t="s">
        <v>407</v>
      </c>
      <c r="F48" s="122">
        <v>23</v>
      </c>
      <c r="G48" s="107" t="s">
        <v>1293</v>
      </c>
      <c r="H48" s="107">
        <v>3</v>
      </c>
      <c r="N48" t="s">
        <v>316</v>
      </c>
      <c r="O48">
        <v>1</v>
      </c>
      <c r="Q48" s="40" t="s">
        <v>407</v>
      </c>
      <c r="R48">
        <f t="shared" si="0"/>
        <v>23</v>
      </c>
    </row>
    <row r="49" spans="1:18">
      <c r="A49" s="40">
        <v>48</v>
      </c>
      <c r="B49" s="18" t="s">
        <v>104</v>
      </c>
      <c r="C49" s="107" t="s">
        <v>3059</v>
      </c>
      <c r="D49" s="107" t="s">
        <v>3060</v>
      </c>
      <c r="E49" s="107" t="s">
        <v>1494</v>
      </c>
      <c r="F49" s="122">
        <v>21</v>
      </c>
      <c r="G49" s="107" t="s">
        <v>1293</v>
      </c>
      <c r="H49" s="107">
        <v>3</v>
      </c>
      <c r="Q49" s="40" t="s">
        <v>407</v>
      </c>
      <c r="R49">
        <f t="shared" si="0"/>
        <v>23</v>
      </c>
    </row>
    <row r="50" spans="1:18">
      <c r="A50" s="40">
        <v>49</v>
      </c>
      <c r="B50" s="18" t="s">
        <v>105</v>
      </c>
      <c r="C50" s="107" t="s">
        <v>3157</v>
      </c>
      <c r="D50" s="107" t="s">
        <v>3158</v>
      </c>
      <c r="E50" s="107" t="s">
        <v>407</v>
      </c>
      <c r="F50" s="122">
        <v>23</v>
      </c>
      <c r="G50" s="107" t="s">
        <v>1293</v>
      </c>
      <c r="H50" s="107">
        <v>3</v>
      </c>
      <c r="Q50" s="40" t="s">
        <v>407</v>
      </c>
      <c r="R50">
        <f t="shared" si="0"/>
        <v>23</v>
      </c>
    </row>
    <row r="51" spans="1:18">
      <c r="A51" s="40">
        <v>50</v>
      </c>
      <c r="B51" s="18" t="s">
        <v>106</v>
      </c>
      <c r="C51" s="107" t="s">
        <v>3063</v>
      </c>
      <c r="D51" s="107" t="s">
        <v>3064</v>
      </c>
      <c r="E51" s="107" t="s">
        <v>407</v>
      </c>
      <c r="F51" s="122">
        <v>23</v>
      </c>
      <c r="G51" s="107" t="s">
        <v>1293</v>
      </c>
      <c r="H51" s="107">
        <v>3</v>
      </c>
      <c r="Q51" s="40" t="s">
        <v>1236</v>
      </c>
      <c r="R51">
        <f t="shared" si="0"/>
        <v>24</v>
      </c>
    </row>
    <row r="52" spans="1:18">
      <c r="A52" s="40">
        <v>51</v>
      </c>
      <c r="B52" s="18" t="s">
        <v>107</v>
      </c>
      <c r="C52" s="107" t="s">
        <v>3065</v>
      </c>
      <c r="D52" s="107" t="s">
        <v>3066</v>
      </c>
      <c r="E52" s="107" t="s">
        <v>1258</v>
      </c>
      <c r="F52" s="122">
        <v>20</v>
      </c>
      <c r="G52" s="107" t="s">
        <v>1293</v>
      </c>
      <c r="H52" s="107">
        <v>3</v>
      </c>
      <c r="Q52" s="40" t="s">
        <v>407</v>
      </c>
      <c r="R52">
        <f t="shared" si="0"/>
        <v>23</v>
      </c>
    </row>
    <row r="53" spans="1:18">
      <c r="A53" s="40">
        <v>52</v>
      </c>
      <c r="B53" s="18" t="s">
        <v>108</v>
      </c>
      <c r="C53" s="107" t="s">
        <v>3159</v>
      </c>
      <c r="D53" s="107" t="s">
        <v>3160</v>
      </c>
      <c r="E53" s="107" t="s">
        <v>407</v>
      </c>
      <c r="F53" s="122">
        <v>23</v>
      </c>
      <c r="G53" s="107" t="s">
        <v>1293</v>
      </c>
      <c r="H53" s="107">
        <v>3</v>
      </c>
      <c r="Q53" s="40" t="s">
        <v>130</v>
      </c>
      <c r="R53">
        <f t="shared" si="0"/>
        <v>34</v>
      </c>
    </row>
    <row r="54" spans="1:18">
      <c r="A54" s="40">
        <v>53</v>
      </c>
      <c r="B54" s="18" t="s">
        <v>109</v>
      </c>
      <c r="C54" s="107" t="s">
        <v>3067</v>
      </c>
      <c r="D54" s="107" t="s">
        <v>3068</v>
      </c>
      <c r="E54" s="107" t="s">
        <v>407</v>
      </c>
      <c r="F54" s="122">
        <v>23</v>
      </c>
      <c r="G54" s="107" t="s">
        <v>1293</v>
      </c>
      <c r="H54" s="107">
        <v>3</v>
      </c>
      <c r="Q54" s="40" t="s">
        <v>407</v>
      </c>
      <c r="R54">
        <f t="shared" si="0"/>
        <v>23</v>
      </c>
    </row>
    <row r="55" spans="1:18">
      <c r="A55" s="40">
        <v>54</v>
      </c>
      <c r="B55" s="18" t="s">
        <v>110</v>
      </c>
      <c r="C55" s="107" t="s">
        <v>2897</v>
      </c>
      <c r="D55" s="107" t="s">
        <v>2898</v>
      </c>
      <c r="E55" s="107" t="s">
        <v>407</v>
      </c>
      <c r="F55" s="122">
        <v>23</v>
      </c>
      <c r="G55" s="107" t="s">
        <v>1293</v>
      </c>
      <c r="H55" s="107">
        <v>3</v>
      </c>
      <c r="Q55" s="40" t="s">
        <v>1258</v>
      </c>
      <c r="R55">
        <f t="shared" si="0"/>
        <v>20</v>
      </c>
    </row>
    <row r="56" spans="1:18">
      <c r="A56" s="40">
        <v>55</v>
      </c>
      <c r="B56" s="18" t="s">
        <v>111</v>
      </c>
      <c r="C56" s="107" t="s">
        <v>3161</v>
      </c>
      <c r="D56" s="107" t="s">
        <v>3162</v>
      </c>
      <c r="E56" s="107" t="s">
        <v>407</v>
      </c>
      <c r="F56" s="122">
        <v>23</v>
      </c>
      <c r="G56" s="107" t="s">
        <v>1293</v>
      </c>
      <c r="H56" s="107">
        <v>3</v>
      </c>
      <c r="Q56" s="40" t="s">
        <v>696</v>
      </c>
      <c r="R56">
        <f t="shared" si="0"/>
        <v>16</v>
      </c>
    </row>
    <row r="57" spans="1:18">
      <c r="A57" s="40">
        <v>56</v>
      </c>
      <c r="B57" s="18" t="s">
        <v>113</v>
      </c>
      <c r="C57" s="107" t="s">
        <v>3069</v>
      </c>
      <c r="D57" s="107" t="s">
        <v>3070</v>
      </c>
      <c r="E57" s="107" t="s">
        <v>407</v>
      </c>
      <c r="F57" s="122">
        <v>23</v>
      </c>
      <c r="G57" s="107" t="s">
        <v>1293</v>
      </c>
      <c r="H57" s="107">
        <v>3</v>
      </c>
      <c r="Q57" s="40" t="s">
        <v>1494</v>
      </c>
      <c r="R57">
        <f t="shared" si="0"/>
        <v>21</v>
      </c>
    </row>
    <row r="58" spans="1:18">
      <c r="A58" s="40">
        <v>57</v>
      </c>
      <c r="B58" s="18" t="s">
        <v>114</v>
      </c>
      <c r="C58" s="107" t="s">
        <v>3163</v>
      </c>
      <c r="D58" s="107" t="s">
        <v>3164</v>
      </c>
      <c r="E58" s="107" t="s">
        <v>163</v>
      </c>
      <c r="F58" s="122">
        <v>33</v>
      </c>
      <c r="G58" s="107" t="s">
        <v>1293</v>
      </c>
      <c r="H58" s="107">
        <v>3</v>
      </c>
      <c r="Q58" s="40" t="s">
        <v>407</v>
      </c>
      <c r="R58">
        <f t="shared" si="0"/>
        <v>23</v>
      </c>
    </row>
    <row r="59" spans="1:18">
      <c r="A59" s="40">
        <v>58</v>
      </c>
      <c r="B59" s="18" t="s">
        <v>116</v>
      </c>
      <c r="C59" s="107" t="s">
        <v>3071</v>
      </c>
      <c r="D59" s="107" t="s">
        <v>3072</v>
      </c>
      <c r="E59" s="107" t="s">
        <v>407</v>
      </c>
      <c r="F59" s="122">
        <v>23</v>
      </c>
      <c r="G59" s="107" t="s">
        <v>1293</v>
      </c>
      <c r="H59" s="107">
        <v>3</v>
      </c>
      <c r="Q59" s="40" t="s">
        <v>407</v>
      </c>
      <c r="R59">
        <f t="shared" si="0"/>
        <v>23</v>
      </c>
    </row>
    <row r="60" spans="1:18">
      <c r="A60" s="40">
        <v>59</v>
      </c>
      <c r="B60" s="18" t="s">
        <v>117</v>
      </c>
      <c r="C60" s="107" t="s">
        <v>2899</v>
      </c>
      <c r="D60" s="107" t="s">
        <v>2900</v>
      </c>
      <c r="E60" s="107" t="s">
        <v>806</v>
      </c>
      <c r="F60" s="122">
        <v>22</v>
      </c>
      <c r="G60" s="107" t="s">
        <v>1293</v>
      </c>
      <c r="H60" s="107">
        <v>3</v>
      </c>
      <c r="Q60" s="40" t="s">
        <v>407</v>
      </c>
      <c r="R60">
        <f t="shared" si="0"/>
        <v>23</v>
      </c>
    </row>
    <row r="61" spans="1:18">
      <c r="A61" s="40">
        <v>60</v>
      </c>
      <c r="B61" s="18" t="s">
        <v>118</v>
      </c>
      <c r="C61" s="107" t="s">
        <v>3073</v>
      </c>
      <c r="D61" s="107" t="s">
        <v>3074</v>
      </c>
      <c r="E61" s="107" t="s">
        <v>5574</v>
      </c>
      <c r="F61" s="122">
        <v>10</v>
      </c>
      <c r="G61" s="107" t="s">
        <v>1293</v>
      </c>
      <c r="H61" s="107">
        <v>3</v>
      </c>
      <c r="Q61" s="40" t="s">
        <v>407</v>
      </c>
      <c r="R61">
        <f t="shared" si="0"/>
        <v>23</v>
      </c>
    </row>
    <row r="62" spans="1:18">
      <c r="A62" s="40">
        <v>61</v>
      </c>
      <c r="B62" s="18" t="s">
        <v>119</v>
      </c>
      <c r="C62" s="107" t="s">
        <v>3165</v>
      </c>
      <c r="D62" s="107" t="s">
        <v>3166</v>
      </c>
      <c r="E62" s="107" t="s">
        <v>696</v>
      </c>
      <c r="F62" s="122">
        <v>15</v>
      </c>
      <c r="G62" s="107" t="s">
        <v>1293</v>
      </c>
      <c r="H62" s="107">
        <v>3</v>
      </c>
      <c r="Q62" s="40" t="s">
        <v>407</v>
      </c>
      <c r="R62">
        <f t="shared" si="0"/>
        <v>23</v>
      </c>
    </row>
    <row r="63" spans="1:18">
      <c r="A63" s="40">
        <v>62</v>
      </c>
      <c r="B63" s="18" t="s">
        <v>120</v>
      </c>
      <c r="C63" s="107" t="s">
        <v>3075</v>
      </c>
      <c r="D63" s="107" t="s">
        <v>3076</v>
      </c>
      <c r="E63" s="107" t="s">
        <v>5574</v>
      </c>
      <c r="F63" s="122">
        <v>10</v>
      </c>
      <c r="G63" s="107" t="s">
        <v>1293</v>
      </c>
      <c r="H63" s="107">
        <v>3</v>
      </c>
      <c r="Q63" s="40" t="s">
        <v>1236</v>
      </c>
      <c r="R63">
        <f t="shared" si="0"/>
        <v>24</v>
      </c>
    </row>
    <row r="64" spans="1:18">
      <c r="A64" s="40">
        <v>63</v>
      </c>
      <c r="B64" s="18" t="s">
        <v>122</v>
      </c>
      <c r="C64" s="107" t="s">
        <v>3167</v>
      </c>
      <c r="D64" s="107" t="s">
        <v>3168</v>
      </c>
      <c r="E64" s="107" t="s">
        <v>407</v>
      </c>
      <c r="F64" s="122">
        <v>23</v>
      </c>
      <c r="G64" s="107" t="s">
        <v>1293</v>
      </c>
      <c r="H64" s="107">
        <v>3</v>
      </c>
      <c r="Q64" s="40" t="s">
        <v>407</v>
      </c>
      <c r="R64">
        <f t="shared" si="0"/>
        <v>23</v>
      </c>
    </row>
    <row r="65" spans="1:18">
      <c r="A65" s="40">
        <v>64</v>
      </c>
      <c r="B65" s="18" t="s">
        <v>124</v>
      </c>
      <c r="C65" s="107" t="s">
        <v>2781</v>
      </c>
      <c r="D65" s="107" t="s">
        <v>2782</v>
      </c>
      <c r="E65" s="107" t="s">
        <v>407</v>
      </c>
      <c r="F65" s="122">
        <v>23</v>
      </c>
      <c r="G65" s="107" t="s">
        <v>1293</v>
      </c>
      <c r="H65" s="107">
        <v>3</v>
      </c>
      <c r="Q65" s="40" t="s">
        <v>407</v>
      </c>
      <c r="R65">
        <f t="shared" si="0"/>
        <v>23</v>
      </c>
    </row>
    <row r="66" spans="1:18">
      <c r="A66" s="40">
        <v>65</v>
      </c>
      <c r="B66" s="18" t="s">
        <v>125</v>
      </c>
      <c r="C66" s="107" t="s">
        <v>3169</v>
      </c>
      <c r="D66" s="107" t="s">
        <v>3170</v>
      </c>
      <c r="E66" s="107" t="s">
        <v>407</v>
      </c>
      <c r="F66" s="122">
        <v>23</v>
      </c>
      <c r="G66" s="107" t="s">
        <v>1293</v>
      </c>
      <c r="H66" s="107">
        <v>3</v>
      </c>
      <c r="Q66" s="40" t="s">
        <v>407</v>
      </c>
      <c r="R66">
        <f t="shared" si="0"/>
        <v>23</v>
      </c>
    </row>
    <row r="67" spans="1:18">
      <c r="A67" s="40">
        <v>66</v>
      </c>
      <c r="B67" s="18" t="s">
        <v>126</v>
      </c>
      <c r="C67" s="107" t="s">
        <v>2901</v>
      </c>
      <c r="D67" s="107" t="s">
        <v>2902</v>
      </c>
      <c r="E67" s="107" t="s">
        <v>407</v>
      </c>
      <c r="F67" s="122">
        <v>23</v>
      </c>
      <c r="G67" s="107" t="s">
        <v>1293</v>
      </c>
      <c r="H67" s="107">
        <v>3</v>
      </c>
      <c r="Q67" s="40" t="s">
        <v>1494</v>
      </c>
      <c r="R67">
        <f t="shared" ref="R67:R130" si="1">IF(Q67&gt;0,VLOOKUP(Q67,$N$2:$O$48,2,0),"")</f>
        <v>21</v>
      </c>
    </row>
    <row r="68" spans="1:18">
      <c r="A68" s="40">
        <v>67</v>
      </c>
      <c r="B68" s="18" t="s">
        <v>128</v>
      </c>
      <c r="C68" s="107" t="s">
        <v>3079</v>
      </c>
      <c r="D68" s="107" t="s">
        <v>3080</v>
      </c>
      <c r="E68" s="107" t="s">
        <v>407</v>
      </c>
      <c r="F68" s="122">
        <v>23</v>
      </c>
      <c r="G68" s="107" t="s">
        <v>1293</v>
      </c>
      <c r="H68" s="107">
        <v>3</v>
      </c>
      <c r="Q68" s="40" t="s">
        <v>407</v>
      </c>
      <c r="R68">
        <f t="shared" si="1"/>
        <v>23</v>
      </c>
    </row>
    <row r="69" spans="1:18">
      <c r="A69" s="40">
        <v>68</v>
      </c>
      <c r="B69" s="18" t="s">
        <v>129</v>
      </c>
      <c r="C69" s="107" t="s">
        <v>3886</v>
      </c>
      <c r="D69" s="107" t="s">
        <v>4747</v>
      </c>
      <c r="E69" s="107" t="s">
        <v>806</v>
      </c>
      <c r="F69" s="122">
        <v>22</v>
      </c>
      <c r="G69" s="107" t="s">
        <v>1293</v>
      </c>
      <c r="H69" s="107">
        <v>2</v>
      </c>
      <c r="Q69" s="40" t="s">
        <v>407</v>
      </c>
      <c r="R69">
        <f t="shared" si="1"/>
        <v>23</v>
      </c>
    </row>
    <row r="70" spans="1:18">
      <c r="A70" s="40">
        <v>69</v>
      </c>
      <c r="B70" s="18" t="s">
        <v>131</v>
      </c>
      <c r="C70" s="107" t="s">
        <v>3887</v>
      </c>
      <c r="D70" s="107" t="s">
        <v>4748</v>
      </c>
      <c r="E70" s="107" t="s">
        <v>1261</v>
      </c>
      <c r="F70" s="122">
        <v>18</v>
      </c>
      <c r="G70" s="107" t="s">
        <v>1293</v>
      </c>
      <c r="H70" s="107">
        <v>2</v>
      </c>
      <c r="Q70" s="40" t="s">
        <v>407</v>
      </c>
      <c r="R70">
        <f t="shared" si="1"/>
        <v>23</v>
      </c>
    </row>
    <row r="71" spans="1:18">
      <c r="A71" s="40">
        <v>70</v>
      </c>
      <c r="B71" s="18" t="s">
        <v>132</v>
      </c>
      <c r="C71" s="107" t="s">
        <v>3888</v>
      </c>
      <c r="D71" s="107" t="s">
        <v>4749</v>
      </c>
      <c r="E71" s="107" t="s">
        <v>407</v>
      </c>
      <c r="F71" s="122">
        <v>23</v>
      </c>
      <c r="G71" s="107" t="s">
        <v>1293</v>
      </c>
      <c r="H71" s="107">
        <v>2</v>
      </c>
      <c r="Q71" s="40" t="s">
        <v>407</v>
      </c>
      <c r="R71">
        <f t="shared" si="1"/>
        <v>23</v>
      </c>
    </row>
    <row r="72" spans="1:18">
      <c r="A72" s="40">
        <v>71</v>
      </c>
      <c r="B72" s="18" t="s">
        <v>133</v>
      </c>
      <c r="C72" s="107" t="s">
        <v>3889</v>
      </c>
      <c r="D72" s="107" t="s">
        <v>4750</v>
      </c>
      <c r="E72" s="107" t="s">
        <v>407</v>
      </c>
      <c r="F72" s="122">
        <v>23</v>
      </c>
      <c r="G72" s="107" t="s">
        <v>1293</v>
      </c>
      <c r="H72" s="107">
        <v>2</v>
      </c>
      <c r="Q72" s="40" t="s">
        <v>407</v>
      </c>
      <c r="R72">
        <f t="shared" si="1"/>
        <v>23</v>
      </c>
    </row>
    <row r="73" spans="1:18">
      <c r="A73" s="40">
        <v>72</v>
      </c>
      <c r="B73" s="18" t="s">
        <v>134</v>
      </c>
      <c r="C73" s="107" t="s">
        <v>3890</v>
      </c>
      <c r="D73" s="107" t="s">
        <v>4751</v>
      </c>
      <c r="E73" s="107" t="s">
        <v>407</v>
      </c>
      <c r="F73" s="122">
        <v>23</v>
      </c>
      <c r="G73" s="107" t="s">
        <v>1293</v>
      </c>
      <c r="H73" s="107">
        <v>2</v>
      </c>
      <c r="Q73" s="40" t="s">
        <v>130</v>
      </c>
      <c r="R73">
        <f t="shared" si="1"/>
        <v>34</v>
      </c>
    </row>
    <row r="74" spans="1:18">
      <c r="A74" s="40">
        <v>73</v>
      </c>
      <c r="B74" s="18" t="s">
        <v>136</v>
      </c>
      <c r="C74" s="107" t="s">
        <v>3891</v>
      </c>
      <c r="D74" s="107" t="s">
        <v>1933</v>
      </c>
      <c r="E74" s="107" t="s">
        <v>407</v>
      </c>
      <c r="F74" s="122">
        <v>23</v>
      </c>
      <c r="G74" s="107" t="s">
        <v>1293</v>
      </c>
      <c r="H74" s="107">
        <v>2</v>
      </c>
      <c r="Q74" s="40" t="s">
        <v>407</v>
      </c>
      <c r="R74">
        <f t="shared" si="1"/>
        <v>23</v>
      </c>
    </row>
    <row r="75" spans="1:18">
      <c r="A75" s="40">
        <v>74</v>
      </c>
      <c r="B75" s="18" t="s">
        <v>138</v>
      </c>
      <c r="C75" s="107" t="s">
        <v>3892</v>
      </c>
      <c r="D75" s="107" t="s">
        <v>4752</v>
      </c>
      <c r="E75" s="107" t="s">
        <v>407</v>
      </c>
      <c r="F75" s="122">
        <v>23</v>
      </c>
      <c r="G75" s="107" t="s">
        <v>1293</v>
      </c>
      <c r="H75" s="107">
        <v>2</v>
      </c>
      <c r="Q75" s="40" t="s">
        <v>407</v>
      </c>
      <c r="R75">
        <f t="shared" si="1"/>
        <v>23</v>
      </c>
    </row>
    <row r="76" spans="1:18">
      <c r="A76" s="40">
        <v>75</v>
      </c>
      <c r="B76" s="18" t="s">
        <v>139</v>
      </c>
      <c r="C76" s="107" t="s">
        <v>3893</v>
      </c>
      <c r="D76" s="107" t="s">
        <v>4753</v>
      </c>
      <c r="E76" s="107" t="s">
        <v>407</v>
      </c>
      <c r="F76" s="122">
        <v>23</v>
      </c>
      <c r="G76" s="107" t="s">
        <v>1293</v>
      </c>
      <c r="H76" s="107">
        <v>2</v>
      </c>
      <c r="Q76" s="40" t="s">
        <v>407</v>
      </c>
      <c r="R76">
        <f t="shared" si="1"/>
        <v>23</v>
      </c>
    </row>
    <row r="77" spans="1:18">
      <c r="A77" s="40">
        <v>76</v>
      </c>
      <c r="B77" s="18" t="s">
        <v>140</v>
      </c>
      <c r="C77" s="107" t="s">
        <v>3894</v>
      </c>
      <c r="D77" s="107" t="s">
        <v>4754</v>
      </c>
      <c r="E77" s="107" t="s">
        <v>407</v>
      </c>
      <c r="F77" s="122">
        <v>23</v>
      </c>
      <c r="G77" s="107" t="s">
        <v>1293</v>
      </c>
      <c r="H77" s="107">
        <v>2</v>
      </c>
      <c r="Q77" s="40" t="s">
        <v>407</v>
      </c>
      <c r="R77">
        <f t="shared" si="1"/>
        <v>23</v>
      </c>
    </row>
    <row r="78" spans="1:18">
      <c r="A78" s="40">
        <v>77</v>
      </c>
      <c r="B78" s="18" t="s">
        <v>141</v>
      </c>
      <c r="C78" s="107" t="s">
        <v>3895</v>
      </c>
      <c r="D78" s="107" t="s">
        <v>4755</v>
      </c>
      <c r="E78" s="107" t="s">
        <v>407</v>
      </c>
      <c r="F78" s="122">
        <v>23</v>
      </c>
      <c r="G78" s="107" t="s">
        <v>1293</v>
      </c>
      <c r="H78" s="107">
        <v>2</v>
      </c>
      <c r="Q78" s="40" t="s">
        <v>130</v>
      </c>
      <c r="R78">
        <f t="shared" si="1"/>
        <v>34</v>
      </c>
    </row>
    <row r="79" spans="1:18">
      <c r="A79" s="40">
        <v>78</v>
      </c>
      <c r="B79" s="18" t="s">
        <v>142</v>
      </c>
      <c r="C79" s="107" t="s">
        <v>3896</v>
      </c>
      <c r="D79" s="107" t="s">
        <v>4756</v>
      </c>
      <c r="E79" s="107" t="s">
        <v>407</v>
      </c>
      <c r="F79" s="122">
        <v>23</v>
      </c>
      <c r="G79" s="107" t="s">
        <v>1293</v>
      </c>
      <c r="H79" s="107">
        <v>2</v>
      </c>
      <c r="Q79" s="40" t="s">
        <v>407</v>
      </c>
      <c r="R79">
        <f t="shared" si="1"/>
        <v>23</v>
      </c>
    </row>
    <row r="80" spans="1:18">
      <c r="A80" s="40">
        <v>79</v>
      </c>
      <c r="B80" s="18" t="s">
        <v>144</v>
      </c>
      <c r="C80" s="107" t="s">
        <v>3897</v>
      </c>
      <c r="D80" s="107" t="s">
        <v>4757</v>
      </c>
      <c r="E80" s="107" t="s">
        <v>407</v>
      </c>
      <c r="F80" s="122">
        <v>23</v>
      </c>
      <c r="G80" s="107" t="s">
        <v>1293</v>
      </c>
      <c r="H80" s="107">
        <v>2</v>
      </c>
      <c r="Q80" s="40" t="s">
        <v>407</v>
      </c>
      <c r="R80">
        <f t="shared" si="1"/>
        <v>23</v>
      </c>
    </row>
    <row r="81" spans="1:18">
      <c r="A81" s="40">
        <v>80</v>
      </c>
      <c r="B81" s="18" t="s">
        <v>146</v>
      </c>
      <c r="C81" s="107" t="s">
        <v>3898</v>
      </c>
      <c r="D81" s="107" t="s">
        <v>4758</v>
      </c>
      <c r="E81" s="107" t="s">
        <v>407</v>
      </c>
      <c r="F81" s="122">
        <v>23</v>
      </c>
      <c r="G81" s="107" t="s">
        <v>1293</v>
      </c>
      <c r="H81" s="107">
        <v>2</v>
      </c>
      <c r="Q81" s="40" t="s">
        <v>407</v>
      </c>
      <c r="R81">
        <f t="shared" si="1"/>
        <v>23</v>
      </c>
    </row>
    <row r="82" spans="1:18">
      <c r="A82" s="40">
        <v>81</v>
      </c>
      <c r="B82" s="18" t="s">
        <v>147</v>
      </c>
      <c r="C82" s="107" t="s">
        <v>3899</v>
      </c>
      <c r="D82" s="107" t="s">
        <v>4759</v>
      </c>
      <c r="E82" s="107" t="s">
        <v>407</v>
      </c>
      <c r="F82" s="122">
        <v>23</v>
      </c>
      <c r="G82" s="107" t="s">
        <v>1293</v>
      </c>
      <c r="H82" s="107">
        <v>2</v>
      </c>
      <c r="Q82" s="40" t="s">
        <v>407</v>
      </c>
      <c r="R82">
        <f t="shared" si="1"/>
        <v>23</v>
      </c>
    </row>
    <row r="83" spans="1:18">
      <c r="A83" s="40">
        <v>82</v>
      </c>
      <c r="B83" s="18" t="s">
        <v>148</v>
      </c>
      <c r="C83" s="107" t="s">
        <v>3900</v>
      </c>
      <c r="D83" s="107" t="s">
        <v>4760</v>
      </c>
      <c r="E83" s="107" t="s">
        <v>407</v>
      </c>
      <c r="F83" s="122">
        <v>23</v>
      </c>
      <c r="G83" s="107" t="s">
        <v>1293</v>
      </c>
      <c r="H83" s="107">
        <v>2</v>
      </c>
      <c r="Q83" s="40" t="s">
        <v>407</v>
      </c>
      <c r="R83">
        <f t="shared" si="1"/>
        <v>23</v>
      </c>
    </row>
    <row r="84" spans="1:18">
      <c r="A84" s="40">
        <v>83</v>
      </c>
      <c r="B84" s="18" t="s">
        <v>149</v>
      </c>
      <c r="C84" s="107" t="s">
        <v>3901</v>
      </c>
      <c r="D84" s="107" t="s">
        <v>4761</v>
      </c>
      <c r="E84" s="107" t="s">
        <v>407</v>
      </c>
      <c r="F84" s="122">
        <v>23</v>
      </c>
      <c r="G84" s="107" t="s">
        <v>1293</v>
      </c>
      <c r="H84" s="107">
        <v>2</v>
      </c>
      <c r="Q84" s="40" t="s">
        <v>407</v>
      </c>
      <c r="R84">
        <f t="shared" si="1"/>
        <v>23</v>
      </c>
    </row>
    <row r="85" spans="1:18">
      <c r="A85" s="40">
        <v>84</v>
      </c>
      <c r="B85" s="18" t="s">
        <v>150</v>
      </c>
      <c r="C85" s="107" t="s">
        <v>3902</v>
      </c>
      <c r="D85" s="107" t="s">
        <v>4762</v>
      </c>
      <c r="E85" s="107" t="s">
        <v>806</v>
      </c>
      <c r="F85" s="122">
        <v>22</v>
      </c>
      <c r="G85" s="107" t="s">
        <v>1293</v>
      </c>
      <c r="H85" s="107">
        <v>2</v>
      </c>
      <c r="Q85" s="40" t="s">
        <v>407</v>
      </c>
      <c r="R85">
        <f t="shared" si="1"/>
        <v>23</v>
      </c>
    </row>
    <row r="86" spans="1:18">
      <c r="A86" s="40">
        <v>85</v>
      </c>
      <c r="B86" s="18" t="s">
        <v>151</v>
      </c>
      <c r="C86" s="107" t="s">
        <v>3903</v>
      </c>
      <c r="D86" s="107" t="s">
        <v>4763</v>
      </c>
      <c r="E86" s="107" t="s">
        <v>407</v>
      </c>
      <c r="F86" s="122">
        <v>23</v>
      </c>
      <c r="G86" s="107" t="s">
        <v>1293</v>
      </c>
      <c r="H86" s="107">
        <v>2</v>
      </c>
      <c r="Q86" s="40" t="s">
        <v>407</v>
      </c>
      <c r="R86">
        <f t="shared" si="1"/>
        <v>23</v>
      </c>
    </row>
    <row r="87" spans="1:18">
      <c r="A87" s="40">
        <v>86</v>
      </c>
      <c r="B87" s="18" t="s">
        <v>152</v>
      </c>
      <c r="C87" s="107" t="s">
        <v>3904</v>
      </c>
      <c r="D87" s="107" t="s">
        <v>4764</v>
      </c>
      <c r="E87" s="107" t="s">
        <v>407</v>
      </c>
      <c r="F87" s="122">
        <v>23</v>
      </c>
      <c r="G87" s="107" t="s">
        <v>1293</v>
      </c>
      <c r="H87" s="107">
        <v>2</v>
      </c>
      <c r="Q87" s="40" t="s">
        <v>407</v>
      </c>
      <c r="R87">
        <f t="shared" si="1"/>
        <v>23</v>
      </c>
    </row>
    <row r="88" spans="1:18">
      <c r="A88" s="40">
        <v>87</v>
      </c>
      <c r="B88" s="18" t="s">
        <v>153</v>
      </c>
      <c r="C88" s="107" t="s">
        <v>3905</v>
      </c>
      <c r="D88" s="107" t="s">
        <v>4765</v>
      </c>
      <c r="E88" s="107" t="s">
        <v>407</v>
      </c>
      <c r="F88" s="122">
        <v>23</v>
      </c>
      <c r="G88" s="107" t="s">
        <v>1293</v>
      </c>
      <c r="H88" s="107">
        <v>2</v>
      </c>
      <c r="Q88" s="40" t="s">
        <v>407</v>
      </c>
      <c r="R88">
        <f t="shared" si="1"/>
        <v>23</v>
      </c>
    </row>
    <row r="89" spans="1:18">
      <c r="A89" s="40">
        <v>88</v>
      </c>
      <c r="B89" s="18" t="s">
        <v>154</v>
      </c>
      <c r="C89" s="107" t="s">
        <v>3906</v>
      </c>
      <c r="D89" s="107" t="s">
        <v>4766</v>
      </c>
      <c r="E89" s="107" t="s">
        <v>407</v>
      </c>
      <c r="F89" s="122">
        <v>23</v>
      </c>
      <c r="G89" s="107" t="s">
        <v>1293</v>
      </c>
      <c r="H89" s="107">
        <v>2</v>
      </c>
      <c r="Q89" s="40" t="s">
        <v>407</v>
      </c>
      <c r="R89">
        <f t="shared" si="1"/>
        <v>23</v>
      </c>
    </row>
    <row r="90" spans="1:18">
      <c r="A90" s="40">
        <v>89</v>
      </c>
      <c r="B90" s="18" t="s">
        <v>155</v>
      </c>
      <c r="C90" s="107" t="s">
        <v>3907</v>
      </c>
      <c r="D90" s="107" t="s">
        <v>4767</v>
      </c>
      <c r="E90" s="107" t="s">
        <v>1494</v>
      </c>
      <c r="F90" s="122">
        <v>21</v>
      </c>
      <c r="G90" s="107" t="s">
        <v>1293</v>
      </c>
      <c r="H90" s="107">
        <v>2</v>
      </c>
      <c r="Q90" s="40" t="s">
        <v>407</v>
      </c>
      <c r="R90">
        <f t="shared" si="1"/>
        <v>23</v>
      </c>
    </row>
    <row r="91" spans="1:18">
      <c r="A91" s="40">
        <v>90</v>
      </c>
      <c r="B91" s="18" t="s">
        <v>156</v>
      </c>
      <c r="C91" s="107" t="s">
        <v>3908</v>
      </c>
      <c r="D91" s="107" t="s">
        <v>4768</v>
      </c>
      <c r="E91" s="107" t="s">
        <v>1258</v>
      </c>
      <c r="F91" s="122">
        <v>20</v>
      </c>
      <c r="G91" s="107" t="s">
        <v>1293</v>
      </c>
      <c r="H91" s="107">
        <v>2</v>
      </c>
      <c r="Q91" s="40" t="s">
        <v>806</v>
      </c>
      <c r="R91">
        <f t="shared" si="1"/>
        <v>22</v>
      </c>
    </row>
    <row r="92" spans="1:18">
      <c r="A92" s="40">
        <v>91</v>
      </c>
      <c r="B92" s="18" t="s">
        <v>158</v>
      </c>
      <c r="C92" s="107" t="s">
        <v>1987</v>
      </c>
      <c r="D92" s="107" t="s">
        <v>1988</v>
      </c>
      <c r="E92" s="107" t="s">
        <v>407</v>
      </c>
      <c r="F92" s="122">
        <v>23</v>
      </c>
      <c r="G92" s="107" t="s">
        <v>1266</v>
      </c>
      <c r="H92" s="107" t="s">
        <v>67</v>
      </c>
      <c r="Q92" s="40" t="s">
        <v>1494</v>
      </c>
      <c r="R92">
        <f t="shared" si="1"/>
        <v>21</v>
      </c>
    </row>
    <row r="93" spans="1:18">
      <c r="A93" s="40">
        <v>92</v>
      </c>
      <c r="B93" s="18" t="s">
        <v>159</v>
      </c>
      <c r="C93" s="107" t="s">
        <v>1971</v>
      </c>
      <c r="D93" s="107" t="s">
        <v>1972</v>
      </c>
      <c r="E93" s="107" t="s">
        <v>1236</v>
      </c>
      <c r="F93" s="122">
        <v>24</v>
      </c>
      <c r="G93" s="107" t="s">
        <v>1266</v>
      </c>
      <c r="H93" s="107" t="s">
        <v>67</v>
      </c>
      <c r="Q93" s="40" t="s">
        <v>1494</v>
      </c>
      <c r="R93">
        <f t="shared" si="1"/>
        <v>21</v>
      </c>
    </row>
    <row r="94" spans="1:18">
      <c r="A94" s="40">
        <v>93</v>
      </c>
      <c r="B94" s="18" t="s">
        <v>160</v>
      </c>
      <c r="C94" s="107" t="s">
        <v>1991</v>
      </c>
      <c r="D94" s="107" t="s">
        <v>1992</v>
      </c>
      <c r="E94" s="107" t="s">
        <v>407</v>
      </c>
      <c r="F94" s="122">
        <v>23</v>
      </c>
      <c r="G94" s="107" t="s">
        <v>1266</v>
      </c>
      <c r="H94" s="107" t="s">
        <v>67</v>
      </c>
      <c r="Q94" s="40" t="s">
        <v>1494</v>
      </c>
      <c r="R94">
        <f t="shared" si="1"/>
        <v>21</v>
      </c>
    </row>
    <row r="95" spans="1:18">
      <c r="A95" s="40">
        <v>94</v>
      </c>
      <c r="B95" s="18" t="s">
        <v>161</v>
      </c>
      <c r="C95" s="107" t="s">
        <v>1985</v>
      </c>
      <c r="D95" s="107" t="s">
        <v>1986</v>
      </c>
      <c r="E95" s="107" t="s">
        <v>407</v>
      </c>
      <c r="F95" s="122">
        <v>23</v>
      </c>
      <c r="G95" s="107" t="s">
        <v>1266</v>
      </c>
      <c r="H95" s="107" t="s">
        <v>67</v>
      </c>
      <c r="Q95" s="40" t="s">
        <v>1494</v>
      </c>
      <c r="R95">
        <f t="shared" si="1"/>
        <v>21</v>
      </c>
    </row>
    <row r="96" spans="1:18">
      <c r="A96" s="40">
        <v>95</v>
      </c>
      <c r="B96" s="18" t="s">
        <v>162</v>
      </c>
      <c r="C96" s="107" t="s">
        <v>1983</v>
      </c>
      <c r="D96" s="107" t="s">
        <v>1984</v>
      </c>
      <c r="E96" s="107" t="s">
        <v>407</v>
      </c>
      <c r="F96" s="122">
        <v>23</v>
      </c>
      <c r="G96" s="107" t="s">
        <v>1266</v>
      </c>
      <c r="H96" s="107" t="s">
        <v>67</v>
      </c>
      <c r="Q96" s="40" t="s">
        <v>1494</v>
      </c>
      <c r="R96">
        <f t="shared" si="1"/>
        <v>21</v>
      </c>
    </row>
    <row r="97" spans="1:18">
      <c r="A97" s="40">
        <v>96</v>
      </c>
      <c r="B97" s="18" t="s">
        <v>164</v>
      </c>
      <c r="C97" s="107" t="s">
        <v>1979</v>
      </c>
      <c r="D97" s="107" t="s">
        <v>1980</v>
      </c>
      <c r="E97" s="107" t="s">
        <v>407</v>
      </c>
      <c r="F97" s="122">
        <v>23</v>
      </c>
      <c r="G97" s="107" t="s">
        <v>1266</v>
      </c>
      <c r="H97" s="107" t="s">
        <v>67</v>
      </c>
      <c r="Q97" s="40" t="s">
        <v>1494</v>
      </c>
      <c r="R97">
        <f t="shared" si="1"/>
        <v>21</v>
      </c>
    </row>
    <row r="98" spans="1:18">
      <c r="A98" s="40">
        <v>97</v>
      </c>
      <c r="B98" s="18" t="s">
        <v>166</v>
      </c>
      <c r="C98" s="107" t="s">
        <v>1975</v>
      </c>
      <c r="D98" s="107" t="s">
        <v>1976</v>
      </c>
      <c r="E98" s="107" t="s">
        <v>1236</v>
      </c>
      <c r="F98" s="122">
        <v>24</v>
      </c>
      <c r="G98" s="107" t="s">
        <v>1266</v>
      </c>
      <c r="H98" s="107" t="s">
        <v>67</v>
      </c>
      <c r="Q98" s="40" t="s">
        <v>165</v>
      </c>
      <c r="R98">
        <f t="shared" si="1"/>
        <v>25</v>
      </c>
    </row>
    <row r="99" spans="1:18">
      <c r="A99" s="40">
        <v>98</v>
      </c>
      <c r="B99" s="18" t="s">
        <v>168</v>
      </c>
      <c r="C99" s="107" t="s">
        <v>1977</v>
      </c>
      <c r="D99" s="107" t="s">
        <v>1978</v>
      </c>
      <c r="E99" s="107" t="s">
        <v>407</v>
      </c>
      <c r="F99" s="122">
        <v>23</v>
      </c>
      <c r="G99" s="107" t="s">
        <v>1266</v>
      </c>
      <c r="H99" s="107" t="s">
        <v>67</v>
      </c>
      <c r="Q99" s="40" t="s">
        <v>1494</v>
      </c>
      <c r="R99">
        <f t="shared" si="1"/>
        <v>21</v>
      </c>
    </row>
    <row r="100" spans="1:18">
      <c r="A100" s="40">
        <v>99</v>
      </c>
      <c r="B100" s="18" t="s">
        <v>169</v>
      </c>
      <c r="C100" s="107" t="s">
        <v>1981</v>
      </c>
      <c r="D100" s="107" t="s">
        <v>1982</v>
      </c>
      <c r="E100" s="107" t="s">
        <v>407</v>
      </c>
      <c r="F100" s="122">
        <v>23</v>
      </c>
      <c r="G100" s="107" t="s">
        <v>1266</v>
      </c>
      <c r="H100" s="107" t="s">
        <v>67</v>
      </c>
      <c r="Q100" s="40" t="s">
        <v>392</v>
      </c>
      <c r="R100">
        <f t="shared" si="1"/>
        <v>28</v>
      </c>
    </row>
    <row r="101" spans="1:18">
      <c r="A101" s="40">
        <v>100</v>
      </c>
      <c r="B101" s="18" t="s">
        <v>170</v>
      </c>
      <c r="C101" s="107" t="s">
        <v>1989</v>
      </c>
      <c r="D101" s="107" t="s">
        <v>1990</v>
      </c>
      <c r="E101" s="107" t="s">
        <v>1236</v>
      </c>
      <c r="F101" s="122">
        <v>24</v>
      </c>
      <c r="G101" s="107" t="s">
        <v>1266</v>
      </c>
      <c r="H101" s="107" t="s">
        <v>67</v>
      </c>
      <c r="Q101" s="40" t="s">
        <v>1494</v>
      </c>
      <c r="R101">
        <f t="shared" si="1"/>
        <v>21</v>
      </c>
    </row>
    <row r="102" spans="1:18">
      <c r="A102" s="40">
        <v>101</v>
      </c>
      <c r="B102" s="18" t="s">
        <v>172</v>
      </c>
      <c r="C102" s="107" t="s">
        <v>1973</v>
      </c>
      <c r="D102" s="107" t="s">
        <v>1974</v>
      </c>
      <c r="E102" s="107" t="s">
        <v>1236</v>
      </c>
      <c r="F102" s="122">
        <v>24</v>
      </c>
      <c r="G102" s="107" t="s">
        <v>1266</v>
      </c>
      <c r="H102" s="107" t="s">
        <v>67</v>
      </c>
      <c r="Q102" s="40" t="s">
        <v>1236</v>
      </c>
      <c r="R102">
        <f t="shared" si="1"/>
        <v>24</v>
      </c>
    </row>
    <row r="103" spans="1:18">
      <c r="A103" s="40">
        <v>102</v>
      </c>
      <c r="B103" s="18" t="s">
        <v>173</v>
      </c>
      <c r="C103" s="107" t="s">
        <v>2791</v>
      </c>
      <c r="D103" s="107" t="s">
        <v>2792</v>
      </c>
      <c r="E103" s="107" t="s">
        <v>407</v>
      </c>
      <c r="F103" s="122">
        <v>23</v>
      </c>
      <c r="G103" s="107" t="s">
        <v>1266</v>
      </c>
      <c r="H103" s="107" t="s">
        <v>54</v>
      </c>
      <c r="Q103" s="40" t="s">
        <v>1495</v>
      </c>
      <c r="R103">
        <f t="shared" si="1"/>
        <v>17</v>
      </c>
    </row>
    <row r="104" spans="1:18">
      <c r="A104" s="40">
        <v>103</v>
      </c>
      <c r="B104" s="18" t="s">
        <v>174</v>
      </c>
      <c r="C104" s="107" t="s">
        <v>2789</v>
      </c>
      <c r="D104" s="107" t="s">
        <v>2790</v>
      </c>
      <c r="E104" s="107" t="s">
        <v>407</v>
      </c>
      <c r="F104" s="122">
        <v>23</v>
      </c>
      <c r="G104" s="107" t="s">
        <v>1266</v>
      </c>
      <c r="H104" s="107" t="s">
        <v>54</v>
      </c>
      <c r="Q104" s="40" t="s">
        <v>1494</v>
      </c>
      <c r="R104">
        <f t="shared" si="1"/>
        <v>21</v>
      </c>
    </row>
    <row r="105" spans="1:18">
      <c r="A105" s="40">
        <v>104</v>
      </c>
      <c r="B105" s="18" t="s">
        <v>175</v>
      </c>
      <c r="C105" s="107" t="s">
        <v>1995</v>
      </c>
      <c r="D105" s="107" t="s">
        <v>1996</v>
      </c>
      <c r="E105" s="107" t="s">
        <v>407</v>
      </c>
      <c r="F105" s="122">
        <v>23</v>
      </c>
      <c r="G105" s="107" t="s">
        <v>1266</v>
      </c>
      <c r="H105" s="107" t="s">
        <v>54</v>
      </c>
      <c r="Q105" s="40" t="s">
        <v>381</v>
      </c>
      <c r="R105">
        <f t="shared" si="1"/>
        <v>39</v>
      </c>
    </row>
    <row r="106" spans="1:18">
      <c r="A106" s="40">
        <v>105</v>
      </c>
      <c r="B106" s="18" t="s">
        <v>176</v>
      </c>
      <c r="C106" s="107" t="s">
        <v>2783</v>
      </c>
      <c r="D106" s="107" t="s">
        <v>2784</v>
      </c>
      <c r="E106" s="107" t="s">
        <v>407</v>
      </c>
      <c r="F106" s="122">
        <v>23</v>
      </c>
      <c r="G106" s="107" t="s">
        <v>1266</v>
      </c>
      <c r="H106" s="107" t="s">
        <v>54</v>
      </c>
      <c r="Q106" s="40" t="s">
        <v>1494</v>
      </c>
      <c r="R106">
        <f t="shared" si="1"/>
        <v>21</v>
      </c>
    </row>
    <row r="107" spans="1:18">
      <c r="A107" s="40">
        <v>106</v>
      </c>
      <c r="B107" s="18" t="s">
        <v>177</v>
      </c>
      <c r="C107" s="107" t="s">
        <v>1993</v>
      </c>
      <c r="D107" s="107" t="s">
        <v>1994</v>
      </c>
      <c r="E107" s="107" t="s">
        <v>407</v>
      </c>
      <c r="F107" s="122">
        <v>23</v>
      </c>
      <c r="G107" s="107" t="s">
        <v>1266</v>
      </c>
      <c r="H107" s="107" t="s">
        <v>54</v>
      </c>
      <c r="Q107" s="40" t="s">
        <v>1494</v>
      </c>
      <c r="R107">
        <f t="shared" si="1"/>
        <v>21</v>
      </c>
    </row>
    <row r="108" spans="1:18">
      <c r="A108" s="40">
        <v>107</v>
      </c>
      <c r="B108" s="18" t="s">
        <v>178</v>
      </c>
      <c r="C108" s="107" t="s">
        <v>3105</v>
      </c>
      <c r="D108" s="107" t="s">
        <v>3106</v>
      </c>
      <c r="E108" s="107" t="s">
        <v>407</v>
      </c>
      <c r="F108" s="122">
        <v>23</v>
      </c>
      <c r="G108" s="107" t="s">
        <v>1266</v>
      </c>
      <c r="H108" s="107" t="s">
        <v>54</v>
      </c>
      <c r="Q108" s="40" t="s">
        <v>1494</v>
      </c>
      <c r="R108">
        <f t="shared" si="1"/>
        <v>21</v>
      </c>
    </row>
    <row r="109" spans="1:18">
      <c r="A109" s="40">
        <v>108</v>
      </c>
      <c r="B109" s="18" t="s">
        <v>180</v>
      </c>
      <c r="C109" s="107" t="s">
        <v>3107</v>
      </c>
      <c r="D109" s="107" t="s">
        <v>3108</v>
      </c>
      <c r="E109" s="107" t="s">
        <v>407</v>
      </c>
      <c r="F109" s="122">
        <v>23</v>
      </c>
      <c r="G109" s="107" t="s">
        <v>1266</v>
      </c>
      <c r="H109" s="107" t="s">
        <v>54</v>
      </c>
      <c r="Q109" s="40" t="s">
        <v>1494</v>
      </c>
      <c r="R109">
        <f t="shared" si="1"/>
        <v>21</v>
      </c>
    </row>
    <row r="110" spans="1:18">
      <c r="A110" s="40">
        <v>109</v>
      </c>
      <c r="B110" s="18" t="s">
        <v>181</v>
      </c>
      <c r="C110" s="107" t="s">
        <v>2785</v>
      </c>
      <c r="D110" s="107" t="s">
        <v>2786</v>
      </c>
      <c r="E110" s="107" t="s">
        <v>407</v>
      </c>
      <c r="F110" s="122">
        <v>23</v>
      </c>
      <c r="G110" s="107" t="s">
        <v>1266</v>
      </c>
      <c r="H110" s="107" t="s">
        <v>54</v>
      </c>
      <c r="Q110" s="40" t="s">
        <v>1494</v>
      </c>
      <c r="R110">
        <f t="shared" si="1"/>
        <v>21</v>
      </c>
    </row>
    <row r="111" spans="1:18">
      <c r="A111" s="40">
        <v>110</v>
      </c>
      <c r="B111" s="18" t="s">
        <v>182</v>
      </c>
      <c r="C111" s="107" t="s">
        <v>2795</v>
      </c>
      <c r="D111" s="107" t="s">
        <v>2796</v>
      </c>
      <c r="E111" s="107" t="s">
        <v>407</v>
      </c>
      <c r="F111" s="122">
        <v>23</v>
      </c>
      <c r="G111" s="107" t="s">
        <v>1266</v>
      </c>
      <c r="H111" s="107" t="s">
        <v>54</v>
      </c>
      <c r="Q111" s="40" t="s">
        <v>1494</v>
      </c>
      <c r="R111">
        <f t="shared" si="1"/>
        <v>21</v>
      </c>
    </row>
    <row r="112" spans="1:18">
      <c r="A112" s="40">
        <v>111</v>
      </c>
      <c r="B112" s="18" t="s">
        <v>183</v>
      </c>
      <c r="C112" s="107" t="s">
        <v>2787</v>
      </c>
      <c r="D112" s="107" t="s">
        <v>2788</v>
      </c>
      <c r="E112" s="107" t="s">
        <v>407</v>
      </c>
      <c r="F112" s="122">
        <v>23</v>
      </c>
      <c r="G112" s="107" t="s">
        <v>1266</v>
      </c>
      <c r="H112" s="107" t="s">
        <v>54</v>
      </c>
      <c r="Q112" s="40" t="s">
        <v>1494</v>
      </c>
      <c r="R112">
        <f t="shared" si="1"/>
        <v>21</v>
      </c>
    </row>
    <row r="113" spans="1:18">
      <c r="A113" s="40">
        <v>112</v>
      </c>
      <c r="B113" s="18" t="s">
        <v>184</v>
      </c>
      <c r="C113" s="107" t="s">
        <v>2793</v>
      </c>
      <c r="D113" s="107" t="s">
        <v>2794</v>
      </c>
      <c r="E113" s="107" t="s">
        <v>407</v>
      </c>
      <c r="F113" s="122">
        <v>23</v>
      </c>
      <c r="G113" s="107" t="s">
        <v>1266</v>
      </c>
      <c r="H113" s="107" t="s">
        <v>54</v>
      </c>
      <c r="Q113" s="40" t="s">
        <v>1494</v>
      </c>
      <c r="R113">
        <f t="shared" si="1"/>
        <v>21</v>
      </c>
    </row>
    <row r="114" spans="1:18">
      <c r="A114" s="40">
        <v>113</v>
      </c>
      <c r="B114" s="18" t="s">
        <v>185</v>
      </c>
      <c r="C114" s="107" t="s">
        <v>3909</v>
      </c>
      <c r="D114" s="107" t="s">
        <v>4769</v>
      </c>
      <c r="E114" s="107" t="s">
        <v>1494</v>
      </c>
      <c r="F114" s="122">
        <v>21</v>
      </c>
      <c r="G114" s="107" t="s">
        <v>1266</v>
      </c>
      <c r="H114" s="107" t="s">
        <v>51</v>
      </c>
      <c r="Q114" s="40" t="s">
        <v>1494</v>
      </c>
      <c r="R114">
        <f t="shared" si="1"/>
        <v>21</v>
      </c>
    </row>
    <row r="115" spans="1:18">
      <c r="A115" s="40">
        <v>114</v>
      </c>
      <c r="B115" s="18" t="s">
        <v>186</v>
      </c>
      <c r="C115" s="107" t="s">
        <v>3910</v>
      </c>
      <c r="D115" s="107" t="s">
        <v>4770</v>
      </c>
      <c r="E115" s="107" t="s">
        <v>1494</v>
      </c>
      <c r="F115" s="122">
        <v>21</v>
      </c>
      <c r="G115" s="107" t="s">
        <v>1266</v>
      </c>
      <c r="H115" s="107" t="s">
        <v>51</v>
      </c>
      <c r="Q115" s="40" t="s">
        <v>1494</v>
      </c>
      <c r="R115">
        <f t="shared" si="1"/>
        <v>21</v>
      </c>
    </row>
    <row r="116" spans="1:18">
      <c r="A116" s="40">
        <v>115</v>
      </c>
      <c r="B116" s="18" t="s">
        <v>187</v>
      </c>
      <c r="C116" s="107" t="s">
        <v>3911</v>
      </c>
      <c r="D116" s="107" t="s">
        <v>4771</v>
      </c>
      <c r="E116" s="107" t="s">
        <v>1236</v>
      </c>
      <c r="F116" s="122">
        <v>24</v>
      </c>
      <c r="G116" s="107" t="s">
        <v>1266</v>
      </c>
      <c r="H116" s="107" t="s">
        <v>51</v>
      </c>
      <c r="Q116" s="40" t="s">
        <v>407</v>
      </c>
      <c r="R116">
        <f t="shared" si="1"/>
        <v>23</v>
      </c>
    </row>
    <row r="117" spans="1:18">
      <c r="A117" s="40">
        <v>116</v>
      </c>
      <c r="B117" s="18" t="s">
        <v>188</v>
      </c>
      <c r="C117" s="107" t="s">
        <v>3912</v>
      </c>
      <c r="D117" s="107" t="s">
        <v>4772</v>
      </c>
      <c r="E117" s="107" t="s">
        <v>407</v>
      </c>
      <c r="F117" s="122">
        <v>23</v>
      </c>
      <c r="G117" s="107" t="s">
        <v>1266</v>
      </c>
      <c r="H117" s="107" t="s">
        <v>51</v>
      </c>
      <c r="Q117" s="40" t="s">
        <v>407</v>
      </c>
      <c r="R117">
        <f t="shared" si="1"/>
        <v>23</v>
      </c>
    </row>
    <row r="118" spans="1:18">
      <c r="A118" s="40">
        <v>117</v>
      </c>
      <c r="B118" s="18" t="s">
        <v>189</v>
      </c>
      <c r="C118" s="107" t="s">
        <v>3913</v>
      </c>
      <c r="D118" s="107" t="s">
        <v>4773</v>
      </c>
      <c r="E118" s="107" t="s">
        <v>407</v>
      </c>
      <c r="F118" s="122">
        <v>23</v>
      </c>
      <c r="G118" s="107" t="s">
        <v>1266</v>
      </c>
      <c r="H118" s="107" t="s">
        <v>51</v>
      </c>
      <c r="Q118" s="40" t="s">
        <v>1236</v>
      </c>
      <c r="R118">
        <f t="shared" si="1"/>
        <v>24</v>
      </c>
    </row>
    <row r="119" spans="1:18">
      <c r="A119" s="40">
        <v>118</v>
      </c>
      <c r="B119" s="18" t="s">
        <v>190</v>
      </c>
      <c r="C119" s="107" t="s">
        <v>3914</v>
      </c>
      <c r="D119" s="107" t="s">
        <v>4774</v>
      </c>
      <c r="E119" s="107" t="s">
        <v>1236</v>
      </c>
      <c r="F119" s="122">
        <v>24</v>
      </c>
      <c r="G119" s="107" t="s">
        <v>1266</v>
      </c>
      <c r="H119" s="107" t="s">
        <v>51</v>
      </c>
      <c r="Q119" s="40" t="s">
        <v>1261</v>
      </c>
      <c r="R119">
        <f t="shared" si="1"/>
        <v>19</v>
      </c>
    </row>
    <row r="120" spans="1:18">
      <c r="A120" s="40">
        <v>119</v>
      </c>
      <c r="B120" s="18" t="s">
        <v>191</v>
      </c>
      <c r="C120" s="107" t="s">
        <v>3915</v>
      </c>
      <c r="D120" s="107" t="s">
        <v>4775</v>
      </c>
      <c r="E120" s="107" t="s">
        <v>407</v>
      </c>
      <c r="F120" s="122">
        <v>23</v>
      </c>
      <c r="G120" s="107" t="s">
        <v>1266</v>
      </c>
      <c r="H120" s="107" t="s">
        <v>51</v>
      </c>
      <c r="Q120" s="40" t="s">
        <v>1236</v>
      </c>
      <c r="R120">
        <f t="shared" si="1"/>
        <v>24</v>
      </c>
    </row>
    <row r="121" spans="1:18">
      <c r="A121" s="40">
        <v>120</v>
      </c>
      <c r="B121" s="18" t="s">
        <v>192</v>
      </c>
      <c r="C121" s="107" t="s">
        <v>3916</v>
      </c>
      <c r="D121" s="107" t="s">
        <v>4776</v>
      </c>
      <c r="E121" s="107" t="s">
        <v>407</v>
      </c>
      <c r="F121" s="122">
        <v>23</v>
      </c>
      <c r="G121" s="107" t="s">
        <v>1266</v>
      </c>
      <c r="H121" s="107" t="s">
        <v>51</v>
      </c>
      <c r="Q121" s="40" t="s">
        <v>1236</v>
      </c>
      <c r="R121">
        <f t="shared" si="1"/>
        <v>24</v>
      </c>
    </row>
    <row r="122" spans="1:18">
      <c r="A122" s="40">
        <v>121</v>
      </c>
      <c r="B122" s="18" t="s">
        <v>193</v>
      </c>
      <c r="C122" s="107" t="s">
        <v>3917</v>
      </c>
      <c r="D122" s="107" t="s">
        <v>4777</v>
      </c>
      <c r="E122" s="107" t="s">
        <v>1236</v>
      </c>
      <c r="F122" s="122">
        <v>24</v>
      </c>
      <c r="G122" s="107" t="s">
        <v>1266</v>
      </c>
      <c r="H122" s="107" t="s">
        <v>51</v>
      </c>
      <c r="Q122" s="40" t="s">
        <v>1236</v>
      </c>
      <c r="R122">
        <f t="shared" si="1"/>
        <v>24</v>
      </c>
    </row>
    <row r="123" spans="1:18">
      <c r="A123" s="40">
        <v>122</v>
      </c>
      <c r="B123" s="18" t="s">
        <v>194</v>
      </c>
      <c r="C123" s="107" t="s">
        <v>3918</v>
      </c>
      <c r="D123" s="107" t="s">
        <v>4778</v>
      </c>
      <c r="E123" s="107" t="s">
        <v>407</v>
      </c>
      <c r="F123" s="122">
        <v>23</v>
      </c>
      <c r="G123" s="107" t="s">
        <v>1266</v>
      </c>
      <c r="H123" s="107" t="s">
        <v>51</v>
      </c>
      <c r="Q123" s="40" t="s">
        <v>1236</v>
      </c>
      <c r="R123">
        <f t="shared" si="1"/>
        <v>24</v>
      </c>
    </row>
    <row r="124" spans="1:18">
      <c r="A124" s="40">
        <v>123</v>
      </c>
      <c r="B124" s="18" t="s">
        <v>195</v>
      </c>
      <c r="C124" s="107" t="s">
        <v>3919</v>
      </c>
      <c r="D124" s="107" t="s">
        <v>4779</v>
      </c>
      <c r="E124" s="107" t="s">
        <v>407</v>
      </c>
      <c r="F124" s="122">
        <v>23</v>
      </c>
      <c r="G124" s="107" t="s">
        <v>1266</v>
      </c>
      <c r="H124" s="107" t="s">
        <v>51</v>
      </c>
      <c r="Q124" s="40" t="s">
        <v>1236</v>
      </c>
      <c r="R124">
        <f t="shared" si="1"/>
        <v>24</v>
      </c>
    </row>
    <row r="125" spans="1:18">
      <c r="A125" s="40">
        <v>124</v>
      </c>
      <c r="B125" s="18" t="s">
        <v>196</v>
      </c>
      <c r="C125" s="107" t="s">
        <v>3920</v>
      </c>
      <c r="D125" s="107" t="s">
        <v>4780</v>
      </c>
      <c r="E125" s="107" t="s">
        <v>407</v>
      </c>
      <c r="F125" s="122">
        <v>23</v>
      </c>
      <c r="G125" s="107" t="s">
        <v>1266</v>
      </c>
      <c r="H125" s="107" t="s">
        <v>51</v>
      </c>
      <c r="Q125" s="40" t="s">
        <v>1236</v>
      </c>
      <c r="R125">
        <f t="shared" si="1"/>
        <v>24</v>
      </c>
    </row>
    <row r="126" spans="1:18">
      <c r="A126" s="40">
        <v>125</v>
      </c>
      <c r="B126" s="18" t="s">
        <v>197</v>
      </c>
      <c r="C126" s="107" t="s">
        <v>3921</v>
      </c>
      <c r="D126" s="107" t="s">
        <v>4781</v>
      </c>
      <c r="E126" s="107" t="s">
        <v>407</v>
      </c>
      <c r="F126" s="122">
        <v>23</v>
      </c>
      <c r="G126" s="107" t="s">
        <v>1266</v>
      </c>
      <c r="H126" s="107" t="s">
        <v>51</v>
      </c>
      <c r="Q126" s="40" t="s">
        <v>1236</v>
      </c>
      <c r="R126">
        <f t="shared" si="1"/>
        <v>24</v>
      </c>
    </row>
    <row r="127" spans="1:18">
      <c r="A127" s="40">
        <v>126</v>
      </c>
      <c r="B127" s="18" t="s">
        <v>198</v>
      </c>
      <c r="C127" s="107" t="s">
        <v>3922</v>
      </c>
      <c r="D127" s="107" t="s">
        <v>4782</v>
      </c>
      <c r="E127" s="107" t="s">
        <v>407</v>
      </c>
      <c r="F127" s="122">
        <v>23</v>
      </c>
      <c r="G127" s="107" t="s">
        <v>1266</v>
      </c>
      <c r="H127" s="107" t="s">
        <v>51</v>
      </c>
      <c r="Q127" s="40" t="s">
        <v>1236</v>
      </c>
      <c r="R127">
        <f t="shared" si="1"/>
        <v>24</v>
      </c>
    </row>
    <row r="128" spans="1:18">
      <c r="A128" s="40">
        <v>127</v>
      </c>
      <c r="B128" s="18" t="s">
        <v>199</v>
      </c>
      <c r="C128" s="107" t="s">
        <v>3923</v>
      </c>
      <c r="D128" s="107" t="s">
        <v>4783</v>
      </c>
      <c r="E128" s="107" t="s">
        <v>407</v>
      </c>
      <c r="F128" s="122">
        <v>23</v>
      </c>
      <c r="G128" s="107" t="s">
        <v>1266</v>
      </c>
      <c r="H128" s="107" t="s">
        <v>51</v>
      </c>
      <c r="Q128" s="40" t="s">
        <v>1236</v>
      </c>
      <c r="R128">
        <f t="shared" si="1"/>
        <v>24</v>
      </c>
    </row>
    <row r="129" spans="1:18">
      <c r="A129" s="40">
        <v>128</v>
      </c>
      <c r="B129" s="18" t="s">
        <v>200</v>
      </c>
      <c r="C129" s="107" t="s">
        <v>3924</v>
      </c>
      <c r="D129" s="107" t="s">
        <v>4784</v>
      </c>
      <c r="E129" s="107" t="s">
        <v>1236</v>
      </c>
      <c r="F129" s="122">
        <v>24</v>
      </c>
      <c r="G129" s="107" t="s">
        <v>1266</v>
      </c>
      <c r="H129" s="107" t="s">
        <v>84</v>
      </c>
      <c r="Q129" s="40" t="s">
        <v>1236</v>
      </c>
      <c r="R129">
        <f t="shared" si="1"/>
        <v>24</v>
      </c>
    </row>
    <row r="130" spans="1:18">
      <c r="A130" s="40">
        <v>129</v>
      </c>
      <c r="B130" s="18" t="s">
        <v>201</v>
      </c>
      <c r="C130" s="107" t="s">
        <v>3925</v>
      </c>
      <c r="D130" s="107" t="s">
        <v>4785</v>
      </c>
      <c r="E130" s="107" t="s">
        <v>407</v>
      </c>
      <c r="F130" s="122">
        <v>23</v>
      </c>
      <c r="G130" s="107" t="s">
        <v>1266</v>
      </c>
      <c r="H130" s="107" t="s">
        <v>84</v>
      </c>
      <c r="Q130" s="40" t="s">
        <v>1236</v>
      </c>
      <c r="R130">
        <f t="shared" si="1"/>
        <v>24</v>
      </c>
    </row>
    <row r="131" spans="1:18">
      <c r="A131" s="40">
        <v>130</v>
      </c>
      <c r="B131" s="18" t="s">
        <v>202</v>
      </c>
      <c r="C131" s="107" t="s">
        <v>3926</v>
      </c>
      <c r="D131" s="107" t="s">
        <v>4786</v>
      </c>
      <c r="E131" s="107" t="s">
        <v>407</v>
      </c>
      <c r="F131" s="122">
        <v>23</v>
      </c>
      <c r="G131" s="107" t="s">
        <v>1266</v>
      </c>
      <c r="H131" s="107" t="s">
        <v>84</v>
      </c>
      <c r="Q131" s="40" t="s">
        <v>1236</v>
      </c>
      <c r="R131">
        <f t="shared" ref="R131:R194" si="2">IF(Q131&gt;0,VLOOKUP(Q131,$N$2:$O$48,2,0),"")</f>
        <v>24</v>
      </c>
    </row>
    <row r="132" spans="1:18">
      <c r="A132" s="40">
        <v>131</v>
      </c>
      <c r="B132" s="18" t="s">
        <v>203</v>
      </c>
      <c r="C132" s="107" t="s">
        <v>3927</v>
      </c>
      <c r="D132" s="107" t="s">
        <v>4787</v>
      </c>
      <c r="E132" s="107" t="s">
        <v>407</v>
      </c>
      <c r="F132" s="122">
        <v>23</v>
      </c>
      <c r="G132" s="107" t="s">
        <v>1266</v>
      </c>
      <c r="H132" s="107" t="s">
        <v>84</v>
      </c>
      <c r="Q132" s="40" t="s">
        <v>1236</v>
      </c>
      <c r="R132">
        <f t="shared" si="2"/>
        <v>24</v>
      </c>
    </row>
    <row r="133" spans="1:18">
      <c r="A133" s="40">
        <v>132</v>
      </c>
      <c r="B133" s="18" t="s">
        <v>204</v>
      </c>
      <c r="C133" s="107" t="s">
        <v>3928</v>
      </c>
      <c r="D133" s="107" t="s">
        <v>2805</v>
      </c>
      <c r="E133" s="107" t="s">
        <v>407</v>
      </c>
      <c r="F133" s="122">
        <v>23</v>
      </c>
      <c r="G133" s="107" t="s">
        <v>1305</v>
      </c>
      <c r="H133" s="107" t="s">
        <v>54</v>
      </c>
      <c r="Q133" s="40" t="s">
        <v>407</v>
      </c>
      <c r="R133">
        <f t="shared" si="2"/>
        <v>23</v>
      </c>
    </row>
    <row r="134" spans="1:18">
      <c r="A134" s="40">
        <v>133</v>
      </c>
      <c r="B134" s="18" t="s">
        <v>205</v>
      </c>
      <c r="C134" s="107" t="s">
        <v>2808</v>
      </c>
      <c r="D134" s="107" t="s">
        <v>2809</v>
      </c>
      <c r="E134" s="107" t="s">
        <v>1236</v>
      </c>
      <c r="F134" s="122">
        <v>24</v>
      </c>
      <c r="G134" s="107" t="s">
        <v>1305</v>
      </c>
      <c r="H134" s="107" t="s">
        <v>54</v>
      </c>
      <c r="Q134" s="40" t="s">
        <v>407</v>
      </c>
      <c r="R134">
        <f t="shared" si="2"/>
        <v>23</v>
      </c>
    </row>
    <row r="135" spans="1:18">
      <c r="A135" s="40">
        <v>134</v>
      </c>
      <c r="B135" s="18" t="s">
        <v>206</v>
      </c>
      <c r="C135" s="107" t="s">
        <v>2990</v>
      </c>
      <c r="D135" s="107" t="s">
        <v>2991</v>
      </c>
      <c r="E135" s="107" t="s">
        <v>407</v>
      </c>
      <c r="F135" s="122">
        <v>23</v>
      </c>
      <c r="G135" s="107" t="s">
        <v>1305</v>
      </c>
      <c r="H135" s="107" t="s">
        <v>54</v>
      </c>
      <c r="Q135" s="40" t="s">
        <v>407</v>
      </c>
      <c r="R135">
        <f t="shared" si="2"/>
        <v>23</v>
      </c>
    </row>
    <row r="136" spans="1:18">
      <c r="A136" s="40">
        <v>135</v>
      </c>
      <c r="B136" s="18" t="s">
        <v>207</v>
      </c>
      <c r="C136" s="107" t="s">
        <v>2806</v>
      </c>
      <c r="D136" s="107" t="s">
        <v>2807</v>
      </c>
      <c r="E136" s="107" t="s">
        <v>407</v>
      </c>
      <c r="F136" s="122">
        <v>23</v>
      </c>
      <c r="G136" s="107" t="s">
        <v>1305</v>
      </c>
      <c r="H136" s="107" t="s">
        <v>54</v>
      </c>
      <c r="Q136" s="40" t="s">
        <v>407</v>
      </c>
      <c r="R136">
        <f t="shared" si="2"/>
        <v>23</v>
      </c>
    </row>
    <row r="137" spans="1:18">
      <c r="A137" s="40">
        <v>136</v>
      </c>
      <c r="B137" s="18" t="s">
        <v>208</v>
      </c>
      <c r="C137" s="107" t="s">
        <v>2980</v>
      </c>
      <c r="D137" s="107" t="s">
        <v>2981</v>
      </c>
      <c r="E137" s="107" t="s">
        <v>1236</v>
      </c>
      <c r="F137" s="122">
        <v>24</v>
      </c>
      <c r="G137" s="107" t="s">
        <v>1305</v>
      </c>
      <c r="H137" s="107" t="s">
        <v>54</v>
      </c>
      <c r="Q137" s="40" t="s">
        <v>407</v>
      </c>
      <c r="R137">
        <f t="shared" si="2"/>
        <v>23</v>
      </c>
    </row>
    <row r="138" spans="1:18">
      <c r="A138" s="40">
        <v>137</v>
      </c>
      <c r="B138" s="18" t="s">
        <v>209</v>
      </c>
      <c r="C138" s="107" t="s">
        <v>2982</v>
      </c>
      <c r="D138" s="107" t="s">
        <v>2983</v>
      </c>
      <c r="E138" s="107" t="s">
        <v>407</v>
      </c>
      <c r="F138" s="122">
        <v>23</v>
      </c>
      <c r="G138" s="107" t="s">
        <v>1305</v>
      </c>
      <c r="H138" s="107" t="s">
        <v>54</v>
      </c>
      <c r="Q138" s="40" t="s">
        <v>407</v>
      </c>
      <c r="R138">
        <f t="shared" si="2"/>
        <v>23</v>
      </c>
    </row>
    <row r="139" spans="1:18">
      <c r="A139" s="40">
        <v>138</v>
      </c>
      <c r="B139" s="18" t="s">
        <v>211</v>
      </c>
      <c r="C139" s="107" t="s">
        <v>2988</v>
      </c>
      <c r="D139" s="107" t="s">
        <v>2989</v>
      </c>
      <c r="E139" s="107" t="s">
        <v>1236</v>
      </c>
      <c r="F139" s="122">
        <v>24</v>
      </c>
      <c r="G139" s="107" t="s">
        <v>1305</v>
      </c>
      <c r="H139" s="107" t="s">
        <v>54</v>
      </c>
      <c r="Q139" s="40" t="s">
        <v>407</v>
      </c>
      <c r="R139">
        <f t="shared" si="2"/>
        <v>23</v>
      </c>
    </row>
    <row r="140" spans="1:18">
      <c r="A140" s="40">
        <v>139</v>
      </c>
      <c r="B140" s="18" t="s">
        <v>212</v>
      </c>
      <c r="C140" s="107" t="s">
        <v>3929</v>
      </c>
      <c r="D140" s="107" t="s">
        <v>4788</v>
      </c>
      <c r="E140" s="107" t="s">
        <v>1236</v>
      </c>
      <c r="F140" s="122">
        <v>24</v>
      </c>
      <c r="G140" s="107" t="s">
        <v>1305</v>
      </c>
      <c r="H140" s="107" t="s">
        <v>54</v>
      </c>
      <c r="Q140" s="40" t="s">
        <v>407</v>
      </c>
      <c r="R140">
        <f t="shared" si="2"/>
        <v>23</v>
      </c>
    </row>
    <row r="141" spans="1:18">
      <c r="A141" s="40">
        <v>140</v>
      </c>
      <c r="B141" s="18" t="s">
        <v>213</v>
      </c>
      <c r="C141" s="107" t="s">
        <v>2803</v>
      </c>
      <c r="D141" s="107" t="s">
        <v>2804</v>
      </c>
      <c r="E141" s="107" t="s">
        <v>407</v>
      </c>
      <c r="F141" s="122">
        <v>23</v>
      </c>
      <c r="G141" s="107" t="s">
        <v>1305</v>
      </c>
      <c r="H141" s="107" t="s">
        <v>54</v>
      </c>
      <c r="Q141" s="40" t="s">
        <v>806</v>
      </c>
      <c r="R141">
        <f t="shared" si="2"/>
        <v>22</v>
      </c>
    </row>
    <row r="142" spans="1:18">
      <c r="A142" s="40">
        <v>141</v>
      </c>
      <c r="B142" s="18" t="s">
        <v>214</v>
      </c>
      <c r="C142" s="107" t="s">
        <v>2984</v>
      </c>
      <c r="D142" s="107" t="s">
        <v>2985</v>
      </c>
      <c r="E142" s="107" t="s">
        <v>407</v>
      </c>
      <c r="F142" s="122">
        <v>23</v>
      </c>
      <c r="G142" s="107" t="s">
        <v>1305</v>
      </c>
      <c r="H142" s="107" t="s">
        <v>54</v>
      </c>
      <c r="Q142" s="40" t="s">
        <v>806</v>
      </c>
      <c r="R142">
        <f t="shared" si="2"/>
        <v>22</v>
      </c>
    </row>
    <row r="143" spans="1:18">
      <c r="A143" s="40">
        <v>142</v>
      </c>
      <c r="B143" s="18" t="s">
        <v>215</v>
      </c>
      <c r="C143" s="107" t="s">
        <v>2978</v>
      </c>
      <c r="D143" s="107" t="s">
        <v>2979</v>
      </c>
      <c r="E143" s="107" t="s">
        <v>407</v>
      </c>
      <c r="F143" s="122">
        <v>23</v>
      </c>
      <c r="G143" s="107" t="s">
        <v>1305</v>
      </c>
      <c r="H143" s="107" t="s">
        <v>54</v>
      </c>
      <c r="Q143" s="40" t="s">
        <v>806</v>
      </c>
      <c r="R143">
        <f t="shared" si="2"/>
        <v>22</v>
      </c>
    </row>
    <row r="144" spans="1:18">
      <c r="A144" s="40">
        <v>143</v>
      </c>
      <c r="B144" s="18" t="s">
        <v>216</v>
      </c>
      <c r="C144" s="107" t="s">
        <v>2810</v>
      </c>
      <c r="D144" s="107" t="s">
        <v>2811</v>
      </c>
      <c r="E144" s="107" t="s">
        <v>407</v>
      </c>
      <c r="F144" s="122">
        <v>23</v>
      </c>
      <c r="G144" s="107" t="s">
        <v>1305</v>
      </c>
      <c r="H144" s="107" t="s">
        <v>54</v>
      </c>
      <c r="Q144" s="40" t="s">
        <v>806</v>
      </c>
      <c r="R144">
        <f t="shared" si="2"/>
        <v>22</v>
      </c>
    </row>
    <row r="145" spans="1:18">
      <c r="A145" s="40">
        <v>144</v>
      </c>
      <c r="B145" s="18" t="s">
        <v>217</v>
      </c>
      <c r="C145" s="107" t="s">
        <v>3126</v>
      </c>
      <c r="D145" s="107" t="s">
        <v>3127</v>
      </c>
      <c r="E145" s="107" t="s">
        <v>1236</v>
      </c>
      <c r="F145" s="122">
        <v>24</v>
      </c>
      <c r="G145" s="107" t="s">
        <v>1305</v>
      </c>
      <c r="H145" s="107" t="s">
        <v>54</v>
      </c>
      <c r="Q145" s="40" t="s">
        <v>806</v>
      </c>
      <c r="R145">
        <f t="shared" si="2"/>
        <v>22</v>
      </c>
    </row>
    <row r="146" spans="1:18">
      <c r="A146" s="40">
        <v>145</v>
      </c>
      <c r="B146" s="18" t="s">
        <v>218</v>
      </c>
      <c r="C146" s="107" t="s">
        <v>2986</v>
      </c>
      <c r="D146" s="107" t="s">
        <v>2987</v>
      </c>
      <c r="E146" s="107" t="s">
        <v>407</v>
      </c>
      <c r="F146" s="122">
        <v>23</v>
      </c>
      <c r="G146" s="107" t="s">
        <v>1305</v>
      </c>
      <c r="H146" s="107" t="s">
        <v>54</v>
      </c>
      <c r="Q146" s="40" t="s">
        <v>806</v>
      </c>
      <c r="R146">
        <f t="shared" si="2"/>
        <v>22</v>
      </c>
    </row>
    <row r="147" spans="1:18">
      <c r="A147" s="40">
        <v>146</v>
      </c>
      <c r="B147" s="18" t="s">
        <v>219</v>
      </c>
      <c r="C147" s="107" t="s">
        <v>3930</v>
      </c>
      <c r="D147" s="107" t="s">
        <v>4789</v>
      </c>
      <c r="E147" s="107" t="s">
        <v>407</v>
      </c>
      <c r="F147" s="122">
        <v>23</v>
      </c>
      <c r="G147" s="107" t="s">
        <v>1305</v>
      </c>
      <c r="H147" s="107" t="s">
        <v>51</v>
      </c>
      <c r="Q147" s="40" t="s">
        <v>806</v>
      </c>
      <c r="R147">
        <f t="shared" si="2"/>
        <v>22</v>
      </c>
    </row>
    <row r="148" spans="1:18">
      <c r="A148" s="40">
        <v>147</v>
      </c>
      <c r="B148" s="18" t="s">
        <v>220</v>
      </c>
      <c r="C148" s="107" t="s">
        <v>3931</v>
      </c>
      <c r="D148" s="107" t="s">
        <v>4790</v>
      </c>
      <c r="E148" s="107" t="s">
        <v>407</v>
      </c>
      <c r="F148" s="122">
        <v>23</v>
      </c>
      <c r="G148" s="107" t="s">
        <v>1305</v>
      </c>
      <c r="H148" s="107" t="s">
        <v>51</v>
      </c>
      <c r="Q148" s="40" t="s">
        <v>806</v>
      </c>
      <c r="R148">
        <f t="shared" si="2"/>
        <v>22</v>
      </c>
    </row>
    <row r="149" spans="1:18">
      <c r="A149" s="40">
        <v>148</v>
      </c>
      <c r="B149" s="18" t="s">
        <v>221</v>
      </c>
      <c r="C149" s="107" t="s">
        <v>3932</v>
      </c>
      <c r="D149" s="107" t="s">
        <v>4791</v>
      </c>
      <c r="E149" s="107" t="s">
        <v>407</v>
      </c>
      <c r="F149" s="122">
        <v>23</v>
      </c>
      <c r="G149" s="107" t="s">
        <v>1305</v>
      </c>
      <c r="H149" s="107" t="s">
        <v>51</v>
      </c>
      <c r="Q149" s="40" t="s">
        <v>806</v>
      </c>
      <c r="R149">
        <f t="shared" si="2"/>
        <v>22</v>
      </c>
    </row>
    <row r="150" spans="1:18">
      <c r="A150" s="40">
        <v>149</v>
      </c>
      <c r="B150" s="18" t="s">
        <v>222</v>
      </c>
      <c r="C150" s="107" t="s">
        <v>3933</v>
      </c>
      <c r="D150" s="107" t="s">
        <v>4792</v>
      </c>
      <c r="E150" s="107" t="s">
        <v>407</v>
      </c>
      <c r="F150" s="122">
        <v>23</v>
      </c>
      <c r="G150" s="107" t="s">
        <v>1305</v>
      </c>
      <c r="H150" s="107" t="s">
        <v>51</v>
      </c>
      <c r="Q150" s="40" t="s">
        <v>806</v>
      </c>
      <c r="R150">
        <f t="shared" si="2"/>
        <v>22</v>
      </c>
    </row>
    <row r="151" spans="1:18">
      <c r="A151" s="40">
        <v>150</v>
      </c>
      <c r="B151" s="18" t="s">
        <v>223</v>
      </c>
      <c r="C151" s="107" t="s">
        <v>3934</v>
      </c>
      <c r="D151" s="107" t="s">
        <v>4793</v>
      </c>
      <c r="E151" s="107" t="s">
        <v>407</v>
      </c>
      <c r="F151" s="122">
        <v>23</v>
      </c>
      <c r="G151" s="107" t="s">
        <v>1305</v>
      </c>
      <c r="H151" s="107" t="s">
        <v>51</v>
      </c>
      <c r="Q151" s="40" t="s">
        <v>1494</v>
      </c>
      <c r="R151">
        <f t="shared" si="2"/>
        <v>21</v>
      </c>
    </row>
    <row r="152" spans="1:18">
      <c r="A152" s="40">
        <v>151</v>
      </c>
      <c r="B152" s="18" t="s">
        <v>224</v>
      </c>
      <c r="C152" s="107" t="s">
        <v>3935</v>
      </c>
      <c r="D152" s="107" t="s">
        <v>4794</v>
      </c>
      <c r="E152" s="107" t="s">
        <v>407</v>
      </c>
      <c r="F152" s="122">
        <v>23</v>
      </c>
      <c r="G152" s="107" t="s">
        <v>1305</v>
      </c>
      <c r="H152" s="107" t="s">
        <v>51</v>
      </c>
      <c r="Q152" s="40" t="s">
        <v>1495</v>
      </c>
      <c r="R152">
        <f t="shared" si="2"/>
        <v>17</v>
      </c>
    </row>
    <row r="153" spans="1:18">
      <c r="A153" s="40">
        <v>152</v>
      </c>
      <c r="B153" s="18" t="s">
        <v>225</v>
      </c>
      <c r="C153" s="107" t="s">
        <v>3936</v>
      </c>
      <c r="D153" s="107" t="s">
        <v>4795</v>
      </c>
      <c r="E153" s="107" t="s">
        <v>1494</v>
      </c>
      <c r="F153" s="122">
        <v>21</v>
      </c>
      <c r="G153" s="107" t="s">
        <v>1305</v>
      </c>
      <c r="H153" s="107" t="s">
        <v>51</v>
      </c>
      <c r="Q153" s="40" t="s">
        <v>407</v>
      </c>
      <c r="R153">
        <f t="shared" si="2"/>
        <v>23</v>
      </c>
    </row>
    <row r="154" spans="1:18">
      <c r="A154" s="40">
        <v>153</v>
      </c>
      <c r="B154" s="18" t="s">
        <v>226</v>
      </c>
      <c r="C154" s="107" t="s">
        <v>2064</v>
      </c>
      <c r="D154" s="107" t="s">
        <v>2065</v>
      </c>
      <c r="E154" s="107" t="s">
        <v>407</v>
      </c>
      <c r="F154" s="122">
        <v>23</v>
      </c>
      <c r="G154" s="107" t="s">
        <v>1305</v>
      </c>
      <c r="H154" s="107" t="s">
        <v>67</v>
      </c>
      <c r="Q154" s="40" t="s">
        <v>407</v>
      </c>
      <c r="R154">
        <f t="shared" si="2"/>
        <v>23</v>
      </c>
    </row>
    <row r="155" spans="1:18">
      <c r="A155" s="40">
        <v>154</v>
      </c>
      <c r="B155" s="18" t="s">
        <v>228</v>
      </c>
      <c r="C155" s="107" t="s">
        <v>2992</v>
      </c>
      <c r="D155" s="107" t="s">
        <v>2993</v>
      </c>
      <c r="E155" s="107" t="s">
        <v>407</v>
      </c>
      <c r="F155" s="122">
        <v>23</v>
      </c>
      <c r="G155" s="107" t="s">
        <v>1305</v>
      </c>
      <c r="H155" s="107" t="s">
        <v>54</v>
      </c>
      <c r="Q155" s="40" t="s">
        <v>165</v>
      </c>
      <c r="R155">
        <f t="shared" si="2"/>
        <v>25</v>
      </c>
    </row>
    <row r="156" spans="1:18">
      <c r="A156" s="40">
        <v>155</v>
      </c>
      <c r="B156" s="18" t="s">
        <v>230</v>
      </c>
      <c r="C156" s="107" t="s">
        <v>2976</v>
      </c>
      <c r="D156" s="107" t="s">
        <v>2977</v>
      </c>
      <c r="E156" s="107" t="s">
        <v>1261</v>
      </c>
      <c r="F156" s="122">
        <v>18</v>
      </c>
      <c r="G156" s="107" t="s">
        <v>1305</v>
      </c>
      <c r="H156" s="107" t="s">
        <v>54</v>
      </c>
      <c r="Q156" s="40" t="s">
        <v>1236</v>
      </c>
      <c r="R156">
        <f t="shared" si="2"/>
        <v>24</v>
      </c>
    </row>
    <row r="157" spans="1:18">
      <c r="A157" s="40">
        <v>156</v>
      </c>
      <c r="B157" s="18" t="s">
        <v>231</v>
      </c>
      <c r="C157" s="107" t="s">
        <v>2799</v>
      </c>
      <c r="D157" s="107" t="s">
        <v>2800</v>
      </c>
      <c r="E157" s="107" t="s">
        <v>407</v>
      </c>
      <c r="F157" s="122">
        <v>23</v>
      </c>
      <c r="G157" s="107" t="s">
        <v>1305</v>
      </c>
      <c r="H157" s="107" t="s">
        <v>54</v>
      </c>
      <c r="Q157" s="40" t="s">
        <v>405</v>
      </c>
      <c r="R157">
        <f t="shared" si="2"/>
        <v>14</v>
      </c>
    </row>
    <row r="158" spans="1:18">
      <c r="A158" s="40">
        <v>157</v>
      </c>
      <c r="B158" s="18" t="s">
        <v>232</v>
      </c>
      <c r="C158" s="107" t="s">
        <v>2974</v>
      </c>
      <c r="D158" s="107" t="s">
        <v>2975</v>
      </c>
      <c r="E158" s="107" t="s">
        <v>407</v>
      </c>
      <c r="F158" s="122">
        <v>23</v>
      </c>
      <c r="G158" s="107" t="s">
        <v>1305</v>
      </c>
      <c r="H158" s="107" t="s">
        <v>54</v>
      </c>
      <c r="Q158" s="40" t="s">
        <v>407</v>
      </c>
      <c r="R158">
        <f t="shared" si="2"/>
        <v>23</v>
      </c>
    </row>
    <row r="159" spans="1:18">
      <c r="A159" s="40">
        <v>158</v>
      </c>
      <c r="B159" s="18" t="s">
        <v>233</v>
      </c>
      <c r="C159" s="107" t="s">
        <v>2801</v>
      </c>
      <c r="D159" s="107" t="s">
        <v>2802</v>
      </c>
      <c r="E159" s="107" t="s">
        <v>407</v>
      </c>
      <c r="F159" s="122">
        <v>23</v>
      </c>
      <c r="G159" s="107" t="s">
        <v>1305</v>
      </c>
      <c r="H159" s="107" t="s">
        <v>54</v>
      </c>
      <c r="Q159" s="40" t="s">
        <v>407</v>
      </c>
      <c r="R159">
        <f t="shared" si="2"/>
        <v>23</v>
      </c>
    </row>
    <row r="160" spans="1:18">
      <c r="A160" s="40">
        <v>159</v>
      </c>
      <c r="B160" s="18" t="s">
        <v>234</v>
      </c>
      <c r="C160" s="107" t="s">
        <v>2970</v>
      </c>
      <c r="D160" s="107" t="s">
        <v>2971</v>
      </c>
      <c r="E160" s="107" t="s">
        <v>407</v>
      </c>
      <c r="F160" s="122">
        <v>23</v>
      </c>
      <c r="G160" s="107" t="s">
        <v>1305</v>
      </c>
      <c r="H160" s="107" t="s">
        <v>54</v>
      </c>
      <c r="Q160" s="40" t="s">
        <v>157</v>
      </c>
      <c r="R160">
        <f t="shared" si="2"/>
        <v>35</v>
      </c>
    </row>
    <row r="161" spans="1:18">
      <c r="A161" s="40">
        <v>160</v>
      </c>
      <c r="B161" s="18" t="s">
        <v>235</v>
      </c>
      <c r="C161" s="107" t="s">
        <v>3937</v>
      </c>
      <c r="D161" s="107" t="s">
        <v>4796</v>
      </c>
      <c r="E161" s="107" t="s">
        <v>407</v>
      </c>
      <c r="F161" s="122">
        <v>23</v>
      </c>
      <c r="G161" s="107" t="s">
        <v>1305</v>
      </c>
      <c r="H161" s="107" t="s">
        <v>54</v>
      </c>
      <c r="Q161" s="40" t="s">
        <v>398</v>
      </c>
      <c r="R161">
        <f t="shared" si="2"/>
        <v>26</v>
      </c>
    </row>
    <row r="162" spans="1:18">
      <c r="A162" s="40">
        <v>161</v>
      </c>
      <c r="B162" s="18" t="s">
        <v>236</v>
      </c>
      <c r="C162" s="107" t="s">
        <v>3938</v>
      </c>
      <c r="D162" s="107" t="s">
        <v>4797</v>
      </c>
      <c r="E162" s="107" t="s">
        <v>407</v>
      </c>
      <c r="F162" s="122">
        <v>23</v>
      </c>
      <c r="G162" s="107" t="s">
        <v>1305</v>
      </c>
      <c r="H162" s="107" t="s">
        <v>51</v>
      </c>
      <c r="Q162" s="40" t="s">
        <v>420</v>
      </c>
      <c r="R162">
        <f t="shared" si="2"/>
        <v>30</v>
      </c>
    </row>
    <row r="163" spans="1:18">
      <c r="A163" s="40">
        <v>162</v>
      </c>
      <c r="B163" s="18" t="s">
        <v>237</v>
      </c>
      <c r="C163" s="107" t="s">
        <v>3939</v>
      </c>
      <c r="D163" s="107" t="s">
        <v>4798</v>
      </c>
      <c r="E163" s="107" t="s">
        <v>407</v>
      </c>
      <c r="F163" s="122">
        <v>23</v>
      </c>
      <c r="G163" s="107" t="s">
        <v>1305</v>
      </c>
      <c r="H163" s="107" t="s">
        <v>51</v>
      </c>
      <c r="Q163" s="40" t="s">
        <v>407</v>
      </c>
      <c r="R163">
        <f t="shared" si="2"/>
        <v>23</v>
      </c>
    </row>
    <row r="164" spans="1:18">
      <c r="A164" s="40">
        <v>163</v>
      </c>
      <c r="B164" s="18" t="s">
        <v>238</v>
      </c>
      <c r="C164" s="107" t="s">
        <v>3940</v>
      </c>
      <c r="D164" s="107" t="s">
        <v>4799</v>
      </c>
      <c r="E164" s="107" t="s">
        <v>407</v>
      </c>
      <c r="F164" s="122">
        <v>23</v>
      </c>
      <c r="G164" s="107" t="s">
        <v>1305</v>
      </c>
      <c r="H164" s="107" t="s">
        <v>51</v>
      </c>
      <c r="Q164" s="40" t="s">
        <v>806</v>
      </c>
      <c r="R164">
        <f t="shared" si="2"/>
        <v>22</v>
      </c>
    </row>
    <row r="165" spans="1:18">
      <c r="A165" s="40">
        <v>164</v>
      </c>
      <c r="B165" s="18" t="s">
        <v>239</v>
      </c>
      <c r="C165" s="107" t="s">
        <v>3941</v>
      </c>
      <c r="D165" s="107" t="s">
        <v>4800</v>
      </c>
      <c r="E165" s="107" t="s">
        <v>407</v>
      </c>
      <c r="F165" s="122">
        <v>23</v>
      </c>
      <c r="G165" s="107" t="s">
        <v>1305</v>
      </c>
      <c r="H165" s="107" t="s">
        <v>51</v>
      </c>
      <c r="Q165" s="40" t="s">
        <v>407</v>
      </c>
      <c r="R165">
        <f t="shared" si="2"/>
        <v>23</v>
      </c>
    </row>
    <row r="166" spans="1:18">
      <c r="A166" s="40">
        <v>165</v>
      </c>
      <c r="B166" s="18" t="s">
        <v>240</v>
      </c>
      <c r="C166" s="107" t="s">
        <v>3942</v>
      </c>
      <c r="D166" s="107" t="s">
        <v>4801</v>
      </c>
      <c r="E166" s="107" t="s">
        <v>407</v>
      </c>
      <c r="F166" s="122">
        <v>23</v>
      </c>
      <c r="G166" s="107" t="s">
        <v>1305</v>
      </c>
      <c r="H166" s="107" t="s">
        <v>51</v>
      </c>
      <c r="Q166" s="40" t="s">
        <v>130</v>
      </c>
      <c r="R166">
        <f t="shared" si="2"/>
        <v>34</v>
      </c>
    </row>
    <row r="167" spans="1:18">
      <c r="A167" s="40">
        <v>166</v>
      </c>
      <c r="B167" s="18" t="s">
        <v>241</v>
      </c>
      <c r="C167" s="107" t="s">
        <v>3943</v>
      </c>
      <c r="D167" s="107" t="s">
        <v>4802</v>
      </c>
      <c r="E167" s="107" t="s">
        <v>407</v>
      </c>
      <c r="F167" s="122">
        <v>23</v>
      </c>
      <c r="G167" s="107" t="s">
        <v>1305</v>
      </c>
      <c r="H167" s="107" t="s">
        <v>51</v>
      </c>
      <c r="Q167" s="40" t="s">
        <v>50</v>
      </c>
      <c r="R167">
        <f t="shared" si="2"/>
        <v>40</v>
      </c>
    </row>
    <row r="168" spans="1:18">
      <c r="A168" s="40">
        <v>167</v>
      </c>
      <c r="B168" s="18" t="s">
        <v>242</v>
      </c>
      <c r="C168" s="107" t="s">
        <v>3944</v>
      </c>
      <c r="D168" s="107" t="s">
        <v>4803</v>
      </c>
      <c r="E168" s="107" t="s">
        <v>806</v>
      </c>
      <c r="F168" s="122">
        <v>22</v>
      </c>
      <c r="G168" s="107" t="s">
        <v>1305</v>
      </c>
      <c r="H168" s="107" t="s">
        <v>51</v>
      </c>
      <c r="Q168" s="40" t="s">
        <v>696</v>
      </c>
      <c r="R168">
        <f t="shared" si="2"/>
        <v>16</v>
      </c>
    </row>
    <row r="169" spans="1:18">
      <c r="A169" s="40">
        <v>168</v>
      </c>
      <c r="B169" s="18" t="s">
        <v>243</v>
      </c>
      <c r="C169" s="107" t="s">
        <v>3945</v>
      </c>
      <c r="D169" s="107" t="s">
        <v>4804</v>
      </c>
      <c r="E169" s="107" t="s">
        <v>407</v>
      </c>
      <c r="F169" s="122">
        <v>23</v>
      </c>
      <c r="G169" s="107" t="s">
        <v>1305</v>
      </c>
      <c r="H169" s="107" t="s">
        <v>51</v>
      </c>
      <c r="Q169" s="40" t="s">
        <v>696</v>
      </c>
      <c r="R169">
        <f t="shared" si="2"/>
        <v>16</v>
      </c>
    </row>
    <row r="170" spans="1:18">
      <c r="A170" s="40">
        <v>169</v>
      </c>
      <c r="B170" s="18" t="s">
        <v>244</v>
      </c>
      <c r="C170" s="107" t="s">
        <v>1997</v>
      </c>
      <c r="D170" s="107" t="s">
        <v>1998</v>
      </c>
      <c r="E170" s="107" t="s">
        <v>407</v>
      </c>
      <c r="F170" s="122">
        <v>23</v>
      </c>
      <c r="G170" s="107" t="s">
        <v>1267</v>
      </c>
      <c r="H170" s="107" t="s">
        <v>272</v>
      </c>
      <c r="Q170" s="40" t="s">
        <v>407</v>
      </c>
      <c r="R170">
        <f t="shared" si="2"/>
        <v>23</v>
      </c>
    </row>
    <row r="171" spans="1:18">
      <c r="A171" s="40">
        <v>170</v>
      </c>
      <c r="B171" s="18" t="s">
        <v>245</v>
      </c>
      <c r="C171" s="107" t="s">
        <v>1999</v>
      </c>
      <c r="D171" s="107" t="s">
        <v>2000</v>
      </c>
      <c r="E171" s="107" t="s">
        <v>407</v>
      </c>
      <c r="F171" s="122">
        <v>23</v>
      </c>
      <c r="G171" s="107" t="s">
        <v>1267</v>
      </c>
      <c r="H171" s="107" t="s">
        <v>272</v>
      </c>
      <c r="Q171" s="40" t="s">
        <v>1236</v>
      </c>
      <c r="R171">
        <f t="shared" si="2"/>
        <v>24</v>
      </c>
    </row>
    <row r="172" spans="1:18">
      <c r="A172" s="40">
        <v>171</v>
      </c>
      <c r="B172" s="18" t="s">
        <v>246</v>
      </c>
      <c r="C172" s="107" t="s">
        <v>2001</v>
      </c>
      <c r="D172" s="107" t="s">
        <v>2002</v>
      </c>
      <c r="E172" s="107" t="s">
        <v>407</v>
      </c>
      <c r="F172" s="122">
        <v>23</v>
      </c>
      <c r="G172" s="107" t="s">
        <v>1267</v>
      </c>
      <c r="H172" s="107" t="s">
        <v>272</v>
      </c>
      <c r="Q172" s="40" t="s">
        <v>398</v>
      </c>
      <c r="R172">
        <f t="shared" si="2"/>
        <v>26</v>
      </c>
    </row>
    <row r="173" spans="1:18">
      <c r="A173" s="40">
        <v>172</v>
      </c>
      <c r="B173" s="18" t="s">
        <v>247</v>
      </c>
      <c r="C173" s="107" t="s">
        <v>2003</v>
      </c>
      <c r="D173" s="107" t="s">
        <v>2004</v>
      </c>
      <c r="E173" s="107" t="s">
        <v>407</v>
      </c>
      <c r="F173" s="122">
        <v>23</v>
      </c>
      <c r="G173" s="107" t="s">
        <v>1267</v>
      </c>
      <c r="H173" s="107" t="s">
        <v>272</v>
      </c>
      <c r="Q173" s="40" t="s">
        <v>407</v>
      </c>
      <c r="R173">
        <f t="shared" si="2"/>
        <v>23</v>
      </c>
    </row>
    <row r="174" spans="1:18">
      <c r="A174" s="40">
        <v>173</v>
      </c>
      <c r="B174" s="18" t="s">
        <v>248</v>
      </c>
      <c r="C174" s="107" t="s">
        <v>2005</v>
      </c>
      <c r="D174" s="107" t="s">
        <v>2006</v>
      </c>
      <c r="E174" s="107" t="s">
        <v>407</v>
      </c>
      <c r="F174" s="122">
        <v>23</v>
      </c>
      <c r="G174" s="107" t="s">
        <v>1267</v>
      </c>
      <c r="H174" s="107" t="s">
        <v>272</v>
      </c>
      <c r="Q174" s="40" t="s">
        <v>407</v>
      </c>
      <c r="R174">
        <f t="shared" si="2"/>
        <v>23</v>
      </c>
    </row>
    <row r="175" spans="1:18">
      <c r="A175" s="40">
        <v>174</v>
      </c>
      <c r="B175" s="18" t="s">
        <v>249</v>
      </c>
      <c r="C175" s="107" t="s">
        <v>2007</v>
      </c>
      <c r="D175" s="107" t="s">
        <v>2008</v>
      </c>
      <c r="E175" s="107" t="s">
        <v>5575</v>
      </c>
      <c r="F175" s="122">
        <v>21</v>
      </c>
      <c r="G175" s="107" t="s">
        <v>1267</v>
      </c>
      <c r="H175" s="107" t="s">
        <v>272</v>
      </c>
      <c r="Q175" s="40" t="s">
        <v>135</v>
      </c>
      <c r="R175">
        <f t="shared" si="2"/>
        <v>27</v>
      </c>
    </row>
    <row r="176" spans="1:18">
      <c r="A176" s="40">
        <v>175</v>
      </c>
      <c r="B176" s="18" t="s">
        <v>250</v>
      </c>
      <c r="C176" s="107" t="s">
        <v>2009</v>
      </c>
      <c r="D176" s="107" t="s">
        <v>2010</v>
      </c>
      <c r="E176" s="107" t="s">
        <v>407</v>
      </c>
      <c r="F176" s="122">
        <v>23</v>
      </c>
      <c r="G176" s="107" t="s">
        <v>1267</v>
      </c>
      <c r="H176" s="107" t="s">
        <v>278</v>
      </c>
      <c r="Q176" s="40" t="s">
        <v>316</v>
      </c>
      <c r="R176">
        <f t="shared" si="2"/>
        <v>1</v>
      </c>
    </row>
    <row r="177" spans="1:18">
      <c r="A177" s="40">
        <v>176</v>
      </c>
      <c r="B177" s="18" t="s">
        <v>251</v>
      </c>
      <c r="C177" s="107" t="s">
        <v>2011</v>
      </c>
      <c r="D177" s="107" t="s">
        <v>2012</v>
      </c>
      <c r="E177" s="107" t="s">
        <v>407</v>
      </c>
      <c r="F177" s="122">
        <v>23</v>
      </c>
      <c r="G177" s="107" t="s">
        <v>1267</v>
      </c>
      <c r="H177" s="107" t="s">
        <v>67</v>
      </c>
      <c r="Q177" s="40" t="s">
        <v>145</v>
      </c>
      <c r="R177">
        <f t="shared" si="2"/>
        <v>45</v>
      </c>
    </row>
    <row r="178" spans="1:18">
      <c r="A178" s="40">
        <v>177</v>
      </c>
      <c r="B178" s="18" t="s">
        <v>252</v>
      </c>
      <c r="C178" s="107" t="s">
        <v>2013</v>
      </c>
      <c r="D178" s="107" t="s">
        <v>2014</v>
      </c>
      <c r="E178" s="107" t="s">
        <v>407</v>
      </c>
      <c r="F178" s="122">
        <v>23</v>
      </c>
      <c r="G178" s="107" t="s">
        <v>1267</v>
      </c>
      <c r="H178" s="107" t="s">
        <v>278</v>
      </c>
      <c r="Q178" s="40" t="s">
        <v>407</v>
      </c>
      <c r="R178">
        <f t="shared" si="2"/>
        <v>23</v>
      </c>
    </row>
    <row r="179" spans="1:18">
      <c r="A179" s="40">
        <v>178</v>
      </c>
      <c r="B179" s="18" t="s">
        <v>253</v>
      </c>
      <c r="C179" s="107" t="s">
        <v>2017</v>
      </c>
      <c r="D179" s="107" t="s">
        <v>2018</v>
      </c>
      <c r="E179" s="107" t="s">
        <v>407</v>
      </c>
      <c r="F179" s="122">
        <v>23</v>
      </c>
      <c r="G179" s="107" t="s">
        <v>1267</v>
      </c>
      <c r="H179" s="107" t="s">
        <v>67</v>
      </c>
      <c r="Q179" s="40" t="s">
        <v>1258</v>
      </c>
      <c r="R179">
        <f t="shared" si="2"/>
        <v>20</v>
      </c>
    </row>
    <row r="180" spans="1:18">
      <c r="A180" s="40">
        <v>179</v>
      </c>
      <c r="B180" s="18" t="s">
        <v>254</v>
      </c>
      <c r="C180" s="107" t="s">
        <v>2019</v>
      </c>
      <c r="D180" s="107" t="s">
        <v>2020</v>
      </c>
      <c r="E180" s="107" t="s">
        <v>407</v>
      </c>
      <c r="F180" s="122">
        <v>23</v>
      </c>
      <c r="G180" s="107" t="s">
        <v>1267</v>
      </c>
      <c r="H180" s="107" t="s">
        <v>67</v>
      </c>
      <c r="Q180" s="40" t="s">
        <v>407</v>
      </c>
      <c r="R180">
        <f t="shared" si="2"/>
        <v>23</v>
      </c>
    </row>
    <row r="181" spans="1:18">
      <c r="A181" s="40">
        <v>180</v>
      </c>
      <c r="B181" s="18" t="s">
        <v>255</v>
      </c>
      <c r="C181" s="107" t="s">
        <v>2021</v>
      </c>
      <c r="D181" s="107" t="s">
        <v>2022</v>
      </c>
      <c r="E181" s="107" t="s">
        <v>407</v>
      </c>
      <c r="F181" s="122">
        <v>23</v>
      </c>
      <c r="G181" s="107" t="s">
        <v>1267</v>
      </c>
      <c r="H181" s="107" t="s">
        <v>67</v>
      </c>
      <c r="Q181" s="40" t="s">
        <v>407</v>
      </c>
      <c r="R181">
        <f t="shared" si="2"/>
        <v>23</v>
      </c>
    </row>
    <row r="182" spans="1:18">
      <c r="A182" s="40">
        <v>181</v>
      </c>
      <c r="B182" s="18" t="s">
        <v>256</v>
      </c>
      <c r="C182" s="107" t="s">
        <v>3946</v>
      </c>
      <c r="D182" s="107" t="s">
        <v>2936</v>
      </c>
      <c r="E182" s="107" t="s">
        <v>407</v>
      </c>
      <c r="F182" s="122">
        <v>23</v>
      </c>
      <c r="G182" s="107" t="s">
        <v>1267</v>
      </c>
      <c r="H182" s="107" t="s">
        <v>54</v>
      </c>
      <c r="Q182" s="40" t="s">
        <v>806</v>
      </c>
      <c r="R182">
        <f t="shared" si="2"/>
        <v>22</v>
      </c>
    </row>
    <row r="183" spans="1:18">
      <c r="A183" s="40">
        <v>182</v>
      </c>
      <c r="B183" s="18" t="s">
        <v>257</v>
      </c>
      <c r="C183" s="107" t="s">
        <v>2937</v>
      </c>
      <c r="D183" s="107" t="s">
        <v>2938</v>
      </c>
      <c r="E183" s="107" t="s">
        <v>407</v>
      </c>
      <c r="F183" s="122">
        <v>23</v>
      </c>
      <c r="G183" s="107" t="s">
        <v>1267</v>
      </c>
      <c r="H183" s="107" t="s">
        <v>54</v>
      </c>
      <c r="Q183" s="40" t="s">
        <v>806</v>
      </c>
      <c r="R183">
        <f t="shared" si="2"/>
        <v>22</v>
      </c>
    </row>
    <row r="184" spans="1:18">
      <c r="A184" s="40">
        <v>183</v>
      </c>
      <c r="B184" s="18" t="s">
        <v>258</v>
      </c>
      <c r="C184" s="107" t="s">
        <v>2023</v>
      </c>
      <c r="D184" s="107" t="s">
        <v>2024</v>
      </c>
      <c r="E184" s="107" t="s">
        <v>407</v>
      </c>
      <c r="F184" s="122">
        <v>23</v>
      </c>
      <c r="G184" s="107" t="s">
        <v>1267</v>
      </c>
      <c r="H184" s="107" t="s">
        <v>67</v>
      </c>
      <c r="Q184" s="40" t="s">
        <v>163</v>
      </c>
      <c r="R184">
        <f t="shared" si="2"/>
        <v>33</v>
      </c>
    </row>
    <row r="185" spans="1:18">
      <c r="A185" s="40">
        <v>184</v>
      </c>
      <c r="B185" s="18" t="s">
        <v>259</v>
      </c>
      <c r="C185" s="107" t="s">
        <v>2025</v>
      </c>
      <c r="D185" s="107" t="s">
        <v>2026</v>
      </c>
      <c r="E185" s="107" t="s">
        <v>407</v>
      </c>
      <c r="F185" s="122">
        <v>23</v>
      </c>
      <c r="G185" s="107" t="s">
        <v>1267</v>
      </c>
      <c r="H185" s="107" t="s">
        <v>67</v>
      </c>
      <c r="Q185" s="40" t="s">
        <v>112</v>
      </c>
      <c r="R185">
        <f t="shared" si="2"/>
        <v>44</v>
      </c>
    </row>
    <row r="186" spans="1:18">
      <c r="A186" s="40">
        <v>185</v>
      </c>
      <c r="B186" s="18" t="s">
        <v>260</v>
      </c>
      <c r="C186" s="107" t="s">
        <v>2027</v>
      </c>
      <c r="D186" s="107" t="s">
        <v>2028</v>
      </c>
      <c r="E186" s="107" t="s">
        <v>407</v>
      </c>
      <c r="F186" s="122">
        <v>23</v>
      </c>
      <c r="G186" s="107" t="s">
        <v>1267</v>
      </c>
      <c r="H186" s="107" t="s">
        <v>67</v>
      </c>
      <c r="Q186" s="40" t="s">
        <v>420</v>
      </c>
      <c r="R186">
        <f t="shared" si="2"/>
        <v>30</v>
      </c>
    </row>
    <row r="187" spans="1:18">
      <c r="A187" s="40">
        <v>186</v>
      </c>
      <c r="B187" s="18" t="s">
        <v>261</v>
      </c>
      <c r="C187" s="107" t="s">
        <v>2029</v>
      </c>
      <c r="D187" s="107" t="s">
        <v>2030</v>
      </c>
      <c r="E187" s="107" t="s">
        <v>1497</v>
      </c>
      <c r="F187" s="122">
        <v>12</v>
      </c>
      <c r="G187" s="107" t="s">
        <v>1267</v>
      </c>
      <c r="H187" s="107" t="s">
        <v>67</v>
      </c>
      <c r="Q187" s="40" t="s">
        <v>1236</v>
      </c>
      <c r="R187">
        <f t="shared" si="2"/>
        <v>24</v>
      </c>
    </row>
    <row r="188" spans="1:18">
      <c r="A188" s="40">
        <v>187</v>
      </c>
      <c r="B188" s="18" t="s">
        <v>262</v>
      </c>
      <c r="C188" s="107" t="s">
        <v>2031</v>
      </c>
      <c r="D188" s="107" t="s">
        <v>2032</v>
      </c>
      <c r="E188" s="107" t="s">
        <v>407</v>
      </c>
      <c r="F188" s="122">
        <v>23</v>
      </c>
      <c r="G188" s="107" t="s">
        <v>1267</v>
      </c>
      <c r="H188" s="107" t="s">
        <v>67</v>
      </c>
      <c r="Q188" s="40" t="s">
        <v>1494</v>
      </c>
      <c r="R188">
        <f t="shared" si="2"/>
        <v>21</v>
      </c>
    </row>
    <row r="189" spans="1:18">
      <c r="A189" s="40">
        <v>188</v>
      </c>
      <c r="B189" s="18" t="s">
        <v>263</v>
      </c>
      <c r="C189" s="107" t="s">
        <v>2033</v>
      </c>
      <c r="D189" s="107" t="s">
        <v>2034</v>
      </c>
      <c r="E189" s="107" t="s">
        <v>407</v>
      </c>
      <c r="F189" s="122">
        <v>23</v>
      </c>
      <c r="G189" s="107" t="s">
        <v>1267</v>
      </c>
      <c r="H189" s="107" t="s">
        <v>67</v>
      </c>
      <c r="Q189" s="40" t="s">
        <v>806</v>
      </c>
      <c r="R189">
        <f t="shared" si="2"/>
        <v>22</v>
      </c>
    </row>
    <row r="190" spans="1:18">
      <c r="A190" s="40">
        <v>189</v>
      </c>
      <c r="B190" s="18" t="s">
        <v>264</v>
      </c>
      <c r="C190" s="107" t="s">
        <v>785</v>
      </c>
      <c r="D190" s="107" t="s">
        <v>2920</v>
      </c>
      <c r="E190" s="107" t="s">
        <v>407</v>
      </c>
      <c r="F190" s="122">
        <v>23</v>
      </c>
      <c r="G190" s="107" t="s">
        <v>1267</v>
      </c>
      <c r="H190" s="107" t="s">
        <v>54</v>
      </c>
      <c r="Q190" s="40" t="s">
        <v>392</v>
      </c>
      <c r="R190">
        <f t="shared" si="2"/>
        <v>28</v>
      </c>
    </row>
    <row r="191" spans="1:18">
      <c r="A191" s="40">
        <v>190</v>
      </c>
      <c r="B191" s="18" t="s">
        <v>265</v>
      </c>
      <c r="C191" s="107" t="s">
        <v>2035</v>
      </c>
      <c r="D191" s="107" t="s">
        <v>2036</v>
      </c>
      <c r="E191" s="107" t="s">
        <v>407</v>
      </c>
      <c r="F191" s="122">
        <v>23</v>
      </c>
      <c r="G191" s="107" t="s">
        <v>1267</v>
      </c>
      <c r="H191" s="107" t="s">
        <v>67</v>
      </c>
      <c r="Q191" s="40" t="s">
        <v>405</v>
      </c>
      <c r="R191">
        <f t="shared" si="2"/>
        <v>14</v>
      </c>
    </row>
    <row r="192" spans="1:18">
      <c r="A192" s="40">
        <v>191</v>
      </c>
      <c r="B192" s="18" t="s">
        <v>266</v>
      </c>
      <c r="C192" s="107" t="s">
        <v>2797</v>
      </c>
      <c r="D192" s="107" t="s">
        <v>2798</v>
      </c>
      <c r="E192" s="107" t="s">
        <v>407</v>
      </c>
      <c r="F192" s="122">
        <v>23</v>
      </c>
      <c r="G192" s="107" t="s">
        <v>1267</v>
      </c>
      <c r="H192" s="107" t="s">
        <v>54</v>
      </c>
      <c r="Q192" s="40" t="s">
        <v>167</v>
      </c>
      <c r="R192">
        <f t="shared" si="2"/>
        <v>29</v>
      </c>
    </row>
    <row r="193" spans="1:18">
      <c r="A193" s="40">
        <v>192</v>
      </c>
      <c r="B193" s="18" t="s">
        <v>267</v>
      </c>
      <c r="C193" s="107" t="s">
        <v>2037</v>
      </c>
      <c r="D193" s="107" t="s">
        <v>2038</v>
      </c>
      <c r="E193" s="107" t="s">
        <v>1236</v>
      </c>
      <c r="F193" s="122">
        <v>24</v>
      </c>
      <c r="G193" s="107" t="s">
        <v>1267</v>
      </c>
      <c r="H193" s="107" t="s">
        <v>67</v>
      </c>
      <c r="Q193" s="40" t="s">
        <v>1496</v>
      </c>
      <c r="R193">
        <f t="shared" si="2"/>
        <v>6</v>
      </c>
    </row>
    <row r="194" spans="1:18">
      <c r="A194" s="40">
        <v>193</v>
      </c>
      <c r="B194" s="18" t="s">
        <v>268</v>
      </c>
      <c r="C194" s="107" t="s">
        <v>2939</v>
      </c>
      <c r="D194" s="107" t="s">
        <v>2940</v>
      </c>
      <c r="E194" s="107" t="s">
        <v>407</v>
      </c>
      <c r="F194" s="122">
        <v>23</v>
      </c>
      <c r="G194" s="107" t="s">
        <v>1267</v>
      </c>
      <c r="H194" s="107" t="s">
        <v>54</v>
      </c>
      <c r="Q194" s="40" t="s">
        <v>1258</v>
      </c>
      <c r="R194">
        <f t="shared" si="2"/>
        <v>20</v>
      </c>
    </row>
    <row r="195" spans="1:18">
      <c r="A195" s="40">
        <v>194</v>
      </c>
      <c r="B195" s="18" t="s">
        <v>269</v>
      </c>
      <c r="C195" s="107" t="s">
        <v>2943</v>
      </c>
      <c r="D195" s="107" t="s">
        <v>2944</v>
      </c>
      <c r="E195" s="107" t="s">
        <v>407</v>
      </c>
      <c r="F195" s="122">
        <v>23</v>
      </c>
      <c r="G195" s="107" t="s">
        <v>1267</v>
      </c>
      <c r="H195" s="107" t="s">
        <v>54</v>
      </c>
      <c r="Q195" s="40" t="s">
        <v>407</v>
      </c>
      <c r="R195">
        <f t="shared" ref="R195:R258" si="3">IF(Q195&gt;0,VLOOKUP(Q195,$N$2:$O$48,2,0),"")</f>
        <v>23</v>
      </c>
    </row>
    <row r="196" spans="1:18">
      <c r="A196" s="40">
        <v>195</v>
      </c>
      <c r="B196" s="18" t="s">
        <v>270</v>
      </c>
      <c r="C196" s="107" t="s">
        <v>2945</v>
      </c>
      <c r="D196" s="107" t="s">
        <v>2946</v>
      </c>
      <c r="E196" s="107" t="s">
        <v>407</v>
      </c>
      <c r="F196" s="122">
        <v>23</v>
      </c>
      <c r="G196" s="107" t="s">
        <v>1267</v>
      </c>
      <c r="H196" s="107" t="s">
        <v>54</v>
      </c>
      <c r="Q196" s="40" t="s">
        <v>407</v>
      </c>
      <c r="R196">
        <f t="shared" si="3"/>
        <v>23</v>
      </c>
    </row>
    <row r="197" spans="1:18">
      <c r="A197" s="40">
        <v>196</v>
      </c>
      <c r="B197" s="18" t="s">
        <v>271</v>
      </c>
      <c r="C197" s="107" t="s">
        <v>2947</v>
      </c>
      <c r="D197" s="107" t="s">
        <v>2948</v>
      </c>
      <c r="E197" s="107" t="s">
        <v>407</v>
      </c>
      <c r="F197" s="122">
        <v>23</v>
      </c>
      <c r="G197" s="107" t="s">
        <v>1267</v>
      </c>
      <c r="H197" s="107" t="s">
        <v>54</v>
      </c>
      <c r="Q197" s="40" t="s">
        <v>806</v>
      </c>
      <c r="R197">
        <f t="shared" si="3"/>
        <v>22</v>
      </c>
    </row>
    <row r="198" spans="1:18">
      <c r="A198" s="40">
        <v>197</v>
      </c>
      <c r="B198" s="18" t="s">
        <v>273</v>
      </c>
      <c r="C198" s="107" t="s">
        <v>3947</v>
      </c>
      <c r="D198" s="107" t="s">
        <v>4805</v>
      </c>
      <c r="E198" s="107" t="s">
        <v>407</v>
      </c>
      <c r="F198" s="122">
        <v>23</v>
      </c>
      <c r="G198" s="107" t="s">
        <v>1267</v>
      </c>
      <c r="H198" s="107" t="s">
        <v>51</v>
      </c>
      <c r="Q198" s="40" t="s">
        <v>407</v>
      </c>
      <c r="R198">
        <f t="shared" si="3"/>
        <v>23</v>
      </c>
    </row>
    <row r="199" spans="1:18">
      <c r="A199" s="40">
        <v>198</v>
      </c>
      <c r="B199" s="18" t="s">
        <v>274</v>
      </c>
      <c r="C199" s="107" t="s">
        <v>2949</v>
      </c>
      <c r="D199" s="107" t="s">
        <v>2950</v>
      </c>
      <c r="E199" s="107" t="s">
        <v>407</v>
      </c>
      <c r="F199" s="122">
        <v>23</v>
      </c>
      <c r="G199" s="107" t="s">
        <v>1267</v>
      </c>
      <c r="H199" s="107" t="s">
        <v>54</v>
      </c>
      <c r="Q199" s="40" t="s">
        <v>407</v>
      </c>
      <c r="R199">
        <f t="shared" si="3"/>
        <v>23</v>
      </c>
    </row>
    <row r="200" spans="1:18">
      <c r="A200" s="40">
        <v>199</v>
      </c>
      <c r="B200" s="18" t="s">
        <v>275</v>
      </c>
      <c r="C200" s="107" t="s">
        <v>2951</v>
      </c>
      <c r="D200" s="107" t="s">
        <v>2952</v>
      </c>
      <c r="E200" s="107" t="s">
        <v>407</v>
      </c>
      <c r="F200" s="122">
        <v>23</v>
      </c>
      <c r="G200" s="107" t="s">
        <v>1267</v>
      </c>
      <c r="H200" s="107" t="s">
        <v>54</v>
      </c>
      <c r="Q200" s="40" t="s">
        <v>145</v>
      </c>
      <c r="R200">
        <f t="shared" si="3"/>
        <v>45</v>
      </c>
    </row>
    <row r="201" spans="1:18">
      <c r="A201" s="40">
        <v>200</v>
      </c>
      <c r="B201" s="18" t="s">
        <v>276</v>
      </c>
      <c r="C201" s="107" t="s">
        <v>2039</v>
      </c>
      <c r="D201" s="107" t="s">
        <v>2040</v>
      </c>
      <c r="E201" s="107" t="s">
        <v>407</v>
      </c>
      <c r="F201" s="122">
        <v>23</v>
      </c>
      <c r="G201" s="107" t="s">
        <v>1267</v>
      </c>
      <c r="H201" s="107" t="s">
        <v>54</v>
      </c>
      <c r="Q201" s="40" t="s">
        <v>407</v>
      </c>
      <c r="R201">
        <f t="shared" si="3"/>
        <v>23</v>
      </c>
    </row>
    <row r="202" spans="1:18">
      <c r="A202" s="40">
        <v>201</v>
      </c>
      <c r="B202" s="18" t="s">
        <v>277</v>
      </c>
      <c r="C202" s="107" t="s">
        <v>2953</v>
      </c>
      <c r="D202" s="107" t="s">
        <v>2954</v>
      </c>
      <c r="E202" s="107" t="s">
        <v>407</v>
      </c>
      <c r="F202" s="122">
        <v>23</v>
      </c>
      <c r="G202" s="107" t="s">
        <v>1267</v>
      </c>
      <c r="H202" s="107" t="s">
        <v>54</v>
      </c>
      <c r="Q202" s="40" t="s">
        <v>143</v>
      </c>
      <c r="R202">
        <f t="shared" si="3"/>
        <v>38</v>
      </c>
    </row>
    <row r="203" spans="1:18">
      <c r="A203" s="40">
        <v>202</v>
      </c>
      <c r="B203" s="18" t="s">
        <v>279</v>
      </c>
      <c r="C203" s="107" t="s">
        <v>3948</v>
      </c>
      <c r="D203" s="107" t="s">
        <v>4806</v>
      </c>
      <c r="E203" s="107" t="s">
        <v>407</v>
      </c>
      <c r="F203" s="122">
        <v>23</v>
      </c>
      <c r="G203" s="107" t="s">
        <v>1267</v>
      </c>
      <c r="H203" s="107" t="s">
        <v>54</v>
      </c>
      <c r="Q203" s="40" t="s">
        <v>407</v>
      </c>
      <c r="R203">
        <f t="shared" si="3"/>
        <v>23</v>
      </c>
    </row>
    <row r="204" spans="1:18">
      <c r="A204" s="40">
        <v>203</v>
      </c>
      <c r="B204" s="18" t="s">
        <v>280</v>
      </c>
      <c r="C204" s="107" t="s">
        <v>2955</v>
      </c>
      <c r="D204" s="107" t="s">
        <v>2956</v>
      </c>
      <c r="E204" s="107" t="s">
        <v>407</v>
      </c>
      <c r="F204" s="122">
        <v>23</v>
      </c>
      <c r="G204" s="107" t="s">
        <v>1267</v>
      </c>
      <c r="H204" s="107" t="s">
        <v>54</v>
      </c>
      <c r="Q204" s="40" t="s">
        <v>407</v>
      </c>
      <c r="R204">
        <f t="shared" si="3"/>
        <v>23</v>
      </c>
    </row>
    <row r="205" spans="1:18">
      <c r="A205" s="40">
        <v>204</v>
      </c>
      <c r="B205" s="18" t="s">
        <v>281</v>
      </c>
      <c r="C205" s="107" t="s">
        <v>2957</v>
      </c>
      <c r="D205" s="107" t="s">
        <v>2958</v>
      </c>
      <c r="E205" s="107" t="s">
        <v>407</v>
      </c>
      <c r="F205" s="122">
        <v>23</v>
      </c>
      <c r="G205" s="107" t="s">
        <v>1267</v>
      </c>
      <c r="H205" s="107" t="s">
        <v>54</v>
      </c>
      <c r="Q205" s="40" t="s">
        <v>1258</v>
      </c>
      <c r="R205">
        <f t="shared" si="3"/>
        <v>20</v>
      </c>
    </row>
    <row r="206" spans="1:18">
      <c r="A206" s="40">
        <v>205</v>
      </c>
      <c r="B206" s="18" t="s">
        <v>282</v>
      </c>
      <c r="C206" s="107" t="s">
        <v>2959</v>
      </c>
      <c r="D206" s="107" t="s">
        <v>2960</v>
      </c>
      <c r="E206" s="107" t="s">
        <v>73</v>
      </c>
      <c r="F206" s="122">
        <v>46</v>
      </c>
      <c r="G206" s="107" t="s">
        <v>1267</v>
      </c>
      <c r="H206" s="107" t="s">
        <v>54</v>
      </c>
      <c r="Q206" s="40" t="s">
        <v>407</v>
      </c>
      <c r="R206">
        <f t="shared" si="3"/>
        <v>23</v>
      </c>
    </row>
    <row r="207" spans="1:18">
      <c r="A207" s="40">
        <v>206</v>
      </c>
      <c r="B207" s="18" t="s">
        <v>283</v>
      </c>
      <c r="C207" s="107" t="s">
        <v>3949</v>
      </c>
      <c r="D207" s="107" t="s">
        <v>4807</v>
      </c>
      <c r="E207" s="107" t="s">
        <v>407</v>
      </c>
      <c r="F207" s="122">
        <v>23</v>
      </c>
      <c r="G207" s="107" t="s">
        <v>1267</v>
      </c>
      <c r="H207" s="107" t="s">
        <v>51</v>
      </c>
      <c r="Q207" s="40" t="s">
        <v>806</v>
      </c>
      <c r="R207">
        <f t="shared" si="3"/>
        <v>22</v>
      </c>
    </row>
    <row r="208" spans="1:18">
      <c r="A208" s="40">
        <v>207</v>
      </c>
      <c r="B208" s="18" t="s">
        <v>284</v>
      </c>
      <c r="C208" s="107" t="s">
        <v>3950</v>
      </c>
      <c r="D208" s="107" t="s">
        <v>4808</v>
      </c>
      <c r="E208" s="107" t="s">
        <v>407</v>
      </c>
      <c r="F208" s="122">
        <v>23</v>
      </c>
      <c r="G208" s="107" t="s">
        <v>1267</v>
      </c>
      <c r="H208" s="107" t="s">
        <v>51</v>
      </c>
      <c r="Q208" s="40" t="s">
        <v>1258</v>
      </c>
      <c r="R208">
        <f t="shared" si="3"/>
        <v>20</v>
      </c>
    </row>
    <row r="209" spans="1:18">
      <c r="A209" s="40">
        <v>208</v>
      </c>
      <c r="B209" s="18" t="s">
        <v>285</v>
      </c>
      <c r="C209" s="107" t="s">
        <v>3951</v>
      </c>
      <c r="D209" s="107" t="s">
        <v>4809</v>
      </c>
      <c r="E209" s="107" t="s">
        <v>407</v>
      </c>
      <c r="F209" s="122">
        <v>23</v>
      </c>
      <c r="G209" s="107" t="s">
        <v>1267</v>
      </c>
      <c r="H209" s="107" t="s">
        <v>51</v>
      </c>
      <c r="Q209" s="40" t="s">
        <v>407</v>
      </c>
      <c r="R209">
        <f t="shared" si="3"/>
        <v>23</v>
      </c>
    </row>
    <row r="210" spans="1:18">
      <c r="A210" s="40">
        <v>209</v>
      </c>
      <c r="B210" s="18" t="s">
        <v>286</v>
      </c>
      <c r="C210" s="107" t="s">
        <v>3952</v>
      </c>
      <c r="D210" s="107" t="s">
        <v>4810</v>
      </c>
      <c r="E210" s="107" t="s">
        <v>407</v>
      </c>
      <c r="F210" s="122">
        <v>23</v>
      </c>
      <c r="G210" s="107" t="s">
        <v>1267</v>
      </c>
      <c r="H210" s="107" t="s">
        <v>51</v>
      </c>
      <c r="Q210" s="40" t="s">
        <v>1258</v>
      </c>
      <c r="R210">
        <f t="shared" si="3"/>
        <v>20</v>
      </c>
    </row>
    <row r="211" spans="1:18">
      <c r="A211" s="40">
        <v>210</v>
      </c>
      <c r="B211" s="18" t="s">
        <v>287</v>
      </c>
      <c r="C211" s="107" t="s">
        <v>3953</v>
      </c>
      <c r="D211" s="107" t="s">
        <v>4811</v>
      </c>
      <c r="E211" s="107" t="s">
        <v>407</v>
      </c>
      <c r="F211" s="122">
        <v>23</v>
      </c>
      <c r="G211" s="107" t="s">
        <v>1267</v>
      </c>
      <c r="H211" s="107" t="s">
        <v>51</v>
      </c>
      <c r="Q211" s="40" t="s">
        <v>398</v>
      </c>
      <c r="R211">
        <f t="shared" si="3"/>
        <v>26</v>
      </c>
    </row>
    <row r="212" spans="1:18">
      <c r="A212" s="40">
        <v>211</v>
      </c>
      <c r="B212" s="18" t="s">
        <v>288</v>
      </c>
      <c r="C212" s="107" t="s">
        <v>3954</v>
      </c>
      <c r="D212" s="107" t="s">
        <v>4812</v>
      </c>
      <c r="E212" s="107" t="s">
        <v>407</v>
      </c>
      <c r="F212" s="122">
        <v>23</v>
      </c>
      <c r="G212" s="107" t="s">
        <v>1267</v>
      </c>
      <c r="H212" s="107" t="s">
        <v>51</v>
      </c>
      <c r="Q212" s="40" t="s">
        <v>1236</v>
      </c>
      <c r="R212">
        <f t="shared" si="3"/>
        <v>24</v>
      </c>
    </row>
    <row r="213" spans="1:18">
      <c r="A213" s="40">
        <v>212</v>
      </c>
      <c r="B213" s="18" t="s">
        <v>289</v>
      </c>
      <c r="C213" s="107" t="s">
        <v>3955</v>
      </c>
      <c r="D213" s="107" t="s">
        <v>4813</v>
      </c>
      <c r="E213" s="107" t="s">
        <v>407</v>
      </c>
      <c r="F213" s="122">
        <v>23</v>
      </c>
      <c r="G213" s="107" t="s">
        <v>1267</v>
      </c>
      <c r="H213" s="107" t="s">
        <v>51</v>
      </c>
      <c r="Q213" s="40" t="s">
        <v>381</v>
      </c>
      <c r="R213">
        <f t="shared" si="3"/>
        <v>39</v>
      </c>
    </row>
    <row r="214" spans="1:18">
      <c r="A214" s="40">
        <v>213</v>
      </c>
      <c r="B214" s="18" t="s">
        <v>290</v>
      </c>
      <c r="C214" s="107" t="s">
        <v>3956</v>
      </c>
      <c r="D214" s="107" t="s">
        <v>4814</v>
      </c>
      <c r="E214" s="107" t="s">
        <v>407</v>
      </c>
      <c r="F214" s="122">
        <v>23</v>
      </c>
      <c r="G214" s="107" t="s">
        <v>1267</v>
      </c>
      <c r="H214" s="107" t="s">
        <v>51</v>
      </c>
      <c r="Q214" s="40" t="s">
        <v>407</v>
      </c>
      <c r="R214">
        <f t="shared" si="3"/>
        <v>23</v>
      </c>
    </row>
    <row r="215" spans="1:18">
      <c r="A215" s="40">
        <v>214</v>
      </c>
      <c r="B215" s="18" t="s">
        <v>291</v>
      </c>
      <c r="C215" s="107" t="s">
        <v>3957</v>
      </c>
      <c r="D215" s="107" t="s">
        <v>4815</v>
      </c>
      <c r="E215" s="107" t="s">
        <v>165</v>
      </c>
      <c r="F215" s="122">
        <v>25</v>
      </c>
      <c r="G215" s="107" t="s">
        <v>1267</v>
      </c>
      <c r="H215" s="107" t="s">
        <v>51</v>
      </c>
      <c r="Q215" s="40" t="s">
        <v>1495</v>
      </c>
      <c r="R215">
        <f t="shared" si="3"/>
        <v>17</v>
      </c>
    </row>
    <row r="216" spans="1:18">
      <c r="A216" s="40">
        <v>215</v>
      </c>
      <c r="B216" s="18" t="s">
        <v>292</v>
      </c>
      <c r="C216" s="107" t="s">
        <v>3958</v>
      </c>
      <c r="D216" s="107" t="s">
        <v>4816</v>
      </c>
      <c r="E216" s="107" t="s">
        <v>407</v>
      </c>
      <c r="F216" s="122">
        <v>23</v>
      </c>
      <c r="G216" s="107" t="s">
        <v>1267</v>
      </c>
      <c r="H216" s="107" t="s">
        <v>51</v>
      </c>
      <c r="Q216" s="40" t="s">
        <v>398</v>
      </c>
      <c r="R216">
        <f t="shared" si="3"/>
        <v>26</v>
      </c>
    </row>
    <row r="217" spans="1:18">
      <c r="A217" s="40">
        <v>216</v>
      </c>
      <c r="B217" s="18" t="s">
        <v>293</v>
      </c>
      <c r="C217" s="107" t="s">
        <v>3959</v>
      </c>
      <c r="D217" s="107" t="s">
        <v>4817</v>
      </c>
      <c r="E217" s="107" t="s">
        <v>407</v>
      </c>
      <c r="F217" s="122">
        <v>23</v>
      </c>
      <c r="G217" s="107" t="s">
        <v>1267</v>
      </c>
      <c r="H217" s="107" t="s">
        <v>51</v>
      </c>
      <c r="Q217" s="40" t="s">
        <v>135</v>
      </c>
      <c r="R217">
        <f t="shared" si="3"/>
        <v>27</v>
      </c>
    </row>
    <row r="218" spans="1:18">
      <c r="A218" s="40">
        <v>217</v>
      </c>
      <c r="B218" s="18" t="s">
        <v>294</v>
      </c>
      <c r="C218" s="107" t="s">
        <v>3960</v>
      </c>
      <c r="D218" s="107" t="s">
        <v>4818</v>
      </c>
      <c r="E218" s="107" t="s">
        <v>5576</v>
      </c>
      <c r="F218" s="122">
        <v>19</v>
      </c>
      <c r="G218" s="107" t="s">
        <v>1267</v>
      </c>
      <c r="H218" s="107" t="s">
        <v>84</v>
      </c>
      <c r="Q218" s="40" t="s">
        <v>407</v>
      </c>
      <c r="R218">
        <f t="shared" si="3"/>
        <v>23</v>
      </c>
    </row>
    <row r="219" spans="1:18">
      <c r="A219" s="40">
        <v>218</v>
      </c>
      <c r="B219" s="18" t="s">
        <v>295</v>
      </c>
      <c r="C219" s="107" t="s">
        <v>2966</v>
      </c>
      <c r="D219" s="107" t="s">
        <v>2967</v>
      </c>
      <c r="E219" s="107" t="s">
        <v>407</v>
      </c>
      <c r="F219" s="122">
        <v>23</v>
      </c>
      <c r="G219" s="107" t="s">
        <v>1270</v>
      </c>
      <c r="H219" s="107" t="s">
        <v>54</v>
      </c>
      <c r="Q219" s="40" t="s">
        <v>157</v>
      </c>
      <c r="R219">
        <f t="shared" si="3"/>
        <v>35</v>
      </c>
    </row>
    <row r="220" spans="1:18">
      <c r="A220" s="40">
        <v>219</v>
      </c>
      <c r="B220" s="18" t="s">
        <v>296</v>
      </c>
      <c r="C220" s="107" t="s">
        <v>3961</v>
      </c>
      <c r="D220" s="107" t="s">
        <v>4819</v>
      </c>
      <c r="E220" s="107" t="s">
        <v>407</v>
      </c>
      <c r="F220" s="122">
        <v>23</v>
      </c>
      <c r="G220" s="107" t="s">
        <v>1270</v>
      </c>
      <c r="H220" s="107" t="s">
        <v>51</v>
      </c>
      <c r="Q220" s="40" t="s">
        <v>407</v>
      </c>
      <c r="R220">
        <f t="shared" si="3"/>
        <v>23</v>
      </c>
    </row>
    <row r="221" spans="1:18">
      <c r="A221" s="40">
        <v>220</v>
      </c>
      <c r="B221" s="18" t="s">
        <v>297</v>
      </c>
      <c r="C221" s="107" t="s">
        <v>3122</v>
      </c>
      <c r="D221" s="107" t="s">
        <v>3123</v>
      </c>
      <c r="E221" s="107" t="s">
        <v>407</v>
      </c>
      <c r="F221" s="122">
        <v>23</v>
      </c>
      <c r="G221" s="107" t="s">
        <v>1270</v>
      </c>
      <c r="H221" s="107" t="s">
        <v>54</v>
      </c>
      <c r="Q221" s="40" t="s">
        <v>165</v>
      </c>
      <c r="R221">
        <f t="shared" si="3"/>
        <v>25</v>
      </c>
    </row>
    <row r="222" spans="1:18">
      <c r="A222" s="40">
        <v>221</v>
      </c>
      <c r="B222" s="18" t="s">
        <v>298</v>
      </c>
      <c r="C222" s="107" t="s">
        <v>2968</v>
      </c>
      <c r="D222" s="107" t="s">
        <v>2969</v>
      </c>
      <c r="E222" s="107" t="s">
        <v>407</v>
      </c>
      <c r="F222" s="122">
        <v>23</v>
      </c>
      <c r="G222" s="107" t="s">
        <v>1270</v>
      </c>
      <c r="H222" s="107" t="s">
        <v>54</v>
      </c>
      <c r="Q222" s="40" t="s">
        <v>1236</v>
      </c>
      <c r="R222">
        <f t="shared" si="3"/>
        <v>24</v>
      </c>
    </row>
    <row r="223" spans="1:18">
      <c r="A223" s="40">
        <v>222</v>
      </c>
      <c r="B223" s="18" t="s">
        <v>299</v>
      </c>
      <c r="C223" s="107" t="s">
        <v>3962</v>
      </c>
      <c r="D223" s="107" t="s">
        <v>4820</v>
      </c>
      <c r="E223" s="107" t="s">
        <v>407</v>
      </c>
      <c r="F223" s="122">
        <v>23</v>
      </c>
      <c r="G223" s="107" t="s">
        <v>1271</v>
      </c>
      <c r="H223" s="107" t="s">
        <v>51</v>
      </c>
      <c r="Q223" s="40" t="s">
        <v>405</v>
      </c>
      <c r="R223">
        <f t="shared" si="3"/>
        <v>14</v>
      </c>
    </row>
    <row r="224" spans="1:18">
      <c r="A224" s="40">
        <v>223</v>
      </c>
      <c r="B224" s="18" t="s">
        <v>300</v>
      </c>
      <c r="C224" s="107" t="s">
        <v>2153</v>
      </c>
      <c r="D224" s="107" t="s">
        <v>2154</v>
      </c>
      <c r="E224" s="107" t="s">
        <v>1494</v>
      </c>
      <c r="F224" s="122">
        <v>21</v>
      </c>
      <c r="G224" s="107" t="s">
        <v>1273</v>
      </c>
      <c r="H224" s="107" t="s">
        <v>272</v>
      </c>
      <c r="Q224" s="40" t="s">
        <v>407</v>
      </c>
      <c r="R224">
        <f t="shared" si="3"/>
        <v>23</v>
      </c>
    </row>
    <row r="225" spans="1:18">
      <c r="A225" s="40">
        <v>224</v>
      </c>
      <c r="B225" s="18" t="s">
        <v>301</v>
      </c>
      <c r="C225" s="107" t="s">
        <v>2151</v>
      </c>
      <c r="D225" s="107" t="s">
        <v>2152</v>
      </c>
      <c r="E225" s="107" t="s">
        <v>1494</v>
      </c>
      <c r="F225" s="122">
        <v>21</v>
      </c>
      <c r="G225" s="107" t="s">
        <v>1273</v>
      </c>
      <c r="H225" s="107" t="s">
        <v>67</v>
      </c>
      <c r="Q225" s="40" t="s">
        <v>407</v>
      </c>
      <c r="R225">
        <f t="shared" si="3"/>
        <v>23</v>
      </c>
    </row>
    <row r="226" spans="1:18">
      <c r="A226" s="40">
        <v>225</v>
      </c>
      <c r="B226" s="18" t="s">
        <v>302</v>
      </c>
      <c r="C226" s="107" t="s">
        <v>2159</v>
      </c>
      <c r="D226" s="107" t="s">
        <v>2160</v>
      </c>
      <c r="E226" s="107" t="s">
        <v>1494</v>
      </c>
      <c r="F226" s="122">
        <v>21</v>
      </c>
      <c r="G226" s="107" t="s">
        <v>1273</v>
      </c>
      <c r="H226" s="107" t="s">
        <v>67</v>
      </c>
      <c r="Q226" s="40" t="s">
        <v>1236</v>
      </c>
      <c r="R226">
        <f t="shared" si="3"/>
        <v>24</v>
      </c>
    </row>
    <row r="227" spans="1:18">
      <c r="A227" s="40">
        <v>226</v>
      </c>
      <c r="B227" s="18" t="s">
        <v>303</v>
      </c>
      <c r="C227" s="107" t="s">
        <v>3128</v>
      </c>
      <c r="D227" s="107" t="s">
        <v>3129</v>
      </c>
      <c r="E227" s="107" t="s">
        <v>1494</v>
      </c>
      <c r="F227" s="122">
        <v>21</v>
      </c>
      <c r="G227" s="107" t="s">
        <v>1273</v>
      </c>
      <c r="H227" s="107" t="s">
        <v>54</v>
      </c>
      <c r="Q227" s="40" t="s">
        <v>407</v>
      </c>
      <c r="R227">
        <f t="shared" si="3"/>
        <v>23</v>
      </c>
    </row>
    <row r="228" spans="1:18">
      <c r="A228" s="40">
        <v>227</v>
      </c>
      <c r="B228" s="18" t="s">
        <v>304</v>
      </c>
      <c r="C228" s="107" t="s">
        <v>2862</v>
      </c>
      <c r="D228" s="107" t="s">
        <v>2863</v>
      </c>
      <c r="E228" s="107" t="s">
        <v>1494</v>
      </c>
      <c r="F228" s="122">
        <v>21</v>
      </c>
      <c r="G228" s="107" t="s">
        <v>1273</v>
      </c>
      <c r="H228" s="107" t="s">
        <v>54</v>
      </c>
      <c r="Q228" s="40" t="s">
        <v>806</v>
      </c>
      <c r="R228">
        <f t="shared" si="3"/>
        <v>22</v>
      </c>
    </row>
    <row r="229" spans="1:18">
      <c r="A229" s="40">
        <v>228</v>
      </c>
      <c r="B229" s="18" t="s">
        <v>305</v>
      </c>
      <c r="C229" s="107" t="s">
        <v>3963</v>
      </c>
      <c r="D229" s="107" t="s">
        <v>4821</v>
      </c>
      <c r="E229" s="107" t="s">
        <v>1494</v>
      </c>
      <c r="F229" s="122">
        <v>21</v>
      </c>
      <c r="G229" s="107" t="s">
        <v>1273</v>
      </c>
      <c r="H229" s="107" t="s">
        <v>54</v>
      </c>
      <c r="Q229" s="40" t="s">
        <v>816</v>
      </c>
      <c r="R229">
        <f t="shared" si="3"/>
        <v>37</v>
      </c>
    </row>
    <row r="230" spans="1:18">
      <c r="A230" s="40">
        <v>229</v>
      </c>
      <c r="B230" s="18" t="s">
        <v>306</v>
      </c>
      <c r="C230" s="107" t="s">
        <v>3964</v>
      </c>
      <c r="D230" s="107" t="s">
        <v>2778</v>
      </c>
      <c r="E230" s="107" t="s">
        <v>1494</v>
      </c>
      <c r="F230" s="122">
        <v>21</v>
      </c>
      <c r="G230" s="107" t="s">
        <v>1273</v>
      </c>
      <c r="H230" s="107" t="s">
        <v>54</v>
      </c>
      <c r="Q230" s="40" t="s">
        <v>407</v>
      </c>
      <c r="R230">
        <f t="shared" si="3"/>
        <v>23</v>
      </c>
    </row>
    <row r="231" spans="1:18">
      <c r="A231" s="40">
        <v>230</v>
      </c>
      <c r="B231" s="18" t="s">
        <v>307</v>
      </c>
      <c r="C231" s="107" t="s">
        <v>2776</v>
      </c>
      <c r="D231" s="107" t="s">
        <v>2777</v>
      </c>
      <c r="E231" s="107" t="s">
        <v>1494</v>
      </c>
      <c r="F231" s="122">
        <v>21</v>
      </c>
      <c r="G231" s="107" t="s">
        <v>1273</v>
      </c>
      <c r="H231" s="107" t="s">
        <v>54</v>
      </c>
      <c r="Q231" s="40" t="s">
        <v>407</v>
      </c>
      <c r="R231">
        <f t="shared" si="3"/>
        <v>23</v>
      </c>
    </row>
    <row r="232" spans="1:18">
      <c r="A232" s="40">
        <v>231</v>
      </c>
      <c r="B232" s="18" t="s">
        <v>308</v>
      </c>
      <c r="C232" s="107" t="s">
        <v>3965</v>
      </c>
      <c r="D232" s="107" t="s">
        <v>4822</v>
      </c>
      <c r="E232" s="107" t="s">
        <v>1494</v>
      </c>
      <c r="F232" s="122">
        <v>21</v>
      </c>
      <c r="G232" s="107" t="s">
        <v>1273</v>
      </c>
      <c r="H232" s="107" t="s">
        <v>51</v>
      </c>
      <c r="Q232" s="40" t="s">
        <v>407</v>
      </c>
      <c r="R232">
        <f t="shared" si="3"/>
        <v>23</v>
      </c>
    </row>
    <row r="233" spans="1:18">
      <c r="A233" s="40">
        <v>232</v>
      </c>
      <c r="B233" s="18" t="s">
        <v>309</v>
      </c>
      <c r="C233" s="107" t="s">
        <v>3966</v>
      </c>
      <c r="D233" s="107" t="s">
        <v>4823</v>
      </c>
      <c r="E233" s="107" t="s">
        <v>1494</v>
      </c>
      <c r="F233" s="122">
        <v>21</v>
      </c>
      <c r="G233" s="107" t="s">
        <v>1273</v>
      </c>
      <c r="H233" s="107" t="s">
        <v>51</v>
      </c>
      <c r="Q233" s="40" t="s">
        <v>407</v>
      </c>
      <c r="R233">
        <f t="shared" si="3"/>
        <v>23</v>
      </c>
    </row>
    <row r="234" spans="1:18">
      <c r="A234" s="40">
        <v>233</v>
      </c>
      <c r="B234" s="18" t="s">
        <v>310</v>
      </c>
      <c r="C234" s="107" t="s">
        <v>3967</v>
      </c>
      <c r="D234" s="107" t="s">
        <v>4824</v>
      </c>
      <c r="E234" s="107" t="s">
        <v>1494</v>
      </c>
      <c r="F234" s="122">
        <v>21</v>
      </c>
      <c r="G234" s="107" t="s">
        <v>1273</v>
      </c>
      <c r="H234" s="107" t="s">
        <v>51</v>
      </c>
      <c r="Q234" s="40" t="s">
        <v>407</v>
      </c>
      <c r="R234">
        <f t="shared" si="3"/>
        <v>23</v>
      </c>
    </row>
    <row r="235" spans="1:18">
      <c r="A235" s="40">
        <v>234</v>
      </c>
      <c r="B235" s="18" t="s">
        <v>311</v>
      </c>
      <c r="C235" s="107" t="s">
        <v>3968</v>
      </c>
      <c r="D235" s="107" t="s">
        <v>4825</v>
      </c>
      <c r="E235" s="107" t="s">
        <v>1494</v>
      </c>
      <c r="F235" s="122">
        <v>21</v>
      </c>
      <c r="G235" s="107" t="s">
        <v>1273</v>
      </c>
      <c r="H235" s="107" t="s">
        <v>51</v>
      </c>
      <c r="Q235" s="40" t="s">
        <v>407</v>
      </c>
      <c r="R235">
        <f t="shared" si="3"/>
        <v>23</v>
      </c>
    </row>
    <row r="236" spans="1:18">
      <c r="A236" s="40">
        <v>235</v>
      </c>
      <c r="B236" s="18" t="s">
        <v>312</v>
      </c>
      <c r="C236" s="107" t="s">
        <v>3969</v>
      </c>
      <c r="D236" s="107" t="s">
        <v>4826</v>
      </c>
      <c r="E236" s="107" t="s">
        <v>1494</v>
      </c>
      <c r="F236" s="122">
        <v>21</v>
      </c>
      <c r="G236" s="107" t="s">
        <v>1273</v>
      </c>
      <c r="H236" s="107" t="s">
        <v>51</v>
      </c>
      <c r="Q236" s="40" t="s">
        <v>407</v>
      </c>
      <c r="R236">
        <f t="shared" si="3"/>
        <v>23</v>
      </c>
    </row>
    <row r="237" spans="1:18">
      <c r="A237" s="40">
        <v>236</v>
      </c>
      <c r="B237" s="18" t="s">
        <v>313</v>
      </c>
      <c r="C237" s="107" t="s">
        <v>3970</v>
      </c>
      <c r="D237" s="107" t="s">
        <v>5547</v>
      </c>
      <c r="E237" s="107" t="s">
        <v>1494</v>
      </c>
      <c r="F237" s="122">
        <v>21</v>
      </c>
      <c r="G237" s="107" t="s">
        <v>1273</v>
      </c>
      <c r="H237" s="107" t="s">
        <v>51</v>
      </c>
      <c r="Q237" s="40" t="s">
        <v>407</v>
      </c>
      <c r="R237">
        <f t="shared" si="3"/>
        <v>23</v>
      </c>
    </row>
    <row r="238" spans="1:18">
      <c r="A238" s="40">
        <v>237</v>
      </c>
      <c r="B238" s="18" t="s">
        <v>314</v>
      </c>
      <c r="C238" s="107" t="s">
        <v>2091</v>
      </c>
      <c r="D238" s="107" t="s">
        <v>2092</v>
      </c>
      <c r="E238" s="107" t="s">
        <v>1494</v>
      </c>
      <c r="F238" s="122">
        <v>21</v>
      </c>
      <c r="G238" s="107" t="s">
        <v>1274</v>
      </c>
      <c r="H238" s="107" t="s">
        <v>67</v>
      </c>
      <c r="Q238" s="40" t="s">
        <v>407</v>
      </c>
      <c r="R238">
        <f t="shared" si="3"/>
        <v>23</v>
      </c>
    </row>
    <row r="239" spans="1:18">
      <c r="A239" s="40">
        <v>238</v>
      </c>
      <c r="B239" s="18" t="s">
        <v>315</v>
      </c>
      <c r="C239" s="107" t="s">
        <v>2111</v>
      </c>
      <c r="D239" s="107" t="s">
        <v>2112</v>
      </c>
      <c r="E239" s="107" t="s">
        <v>1494</v>
      </c>
      <c r="F239" s="122">
        <v>21</v>
      </c>
      <c r="G239" s="107" t="s">
        <v>1274</v>
      </c>
      <c r="H239" s="107" t="s">
        <v>67</v>
      </c>
      <c r="Q239" s="40" t="s">
        <v>407</v>
      </c>
      <c r="R239">
        <f t="shared" si="3"/>
        <v>23</v>
      </c>
    </row>
    <row r="240" spans="1:18">
      <c r="A240" s="40">
        <v>239</v>
      </c>
      <c r="B240" s="18" t="s">
        <v>317</v>
      </c>
      <c r="C240" s="107" t="s">
        <v>2113</v>
      </c>
      <c r="D240" s="107" t="s">
        <v>2114</v>
      </c>
      <c r="E240" s="107" t="s">
        <v>1494</v>
      </c>
      <c r="F240" s="122">
        <v>21</v>
      </c>
      <c r="G240" s="107" t="s">
        <v>1274</v>
      </c>
      <c r="H240" s="107" t="s">
        <v>67</v>
      </c>
      <c r="Q240" s="40" t="s">
        <v>407</v>
      </c>
      <c r="R240">
        <f t="shared" si="3"/>
        <v>23</v>
      </c>
    </row>
    <row r="241" spans="1:18">
      <c r="A241" s="40">
        <v>240</v>
      </c>
      <c r="B241" s="18" t="s">
        <v>318</v>
      </c>
      <c r="C241" s="107" t="s">
        <v>2115</v>
      </c>
      <c r="D241" s="107" t="s">
        <v>2116</v>
      </c>
      <c r="E241" s="107" t="s">
        <v>1494</v>
      </c>
      <c r="F241" s="122">
        <v>21</v>
      </c>
      <c r="G241" s="107" t="s">
        <v>1274</v>
      </c>
      <c r="H241" s="107" t="s">
        <v>67</v>
      </c>
      <c r="Q241" s="40" t="s">
        <v>1258</v>
      </c>
      <c r="R241">
        <f t="shared" si="3"/>
        <v>20</v>
      </c>
    </row>
    <row r="242" spans="1:18">
      <c r="A242" s="40">
        <v>241</v>
      </c>
      <c r="B242" s="18" t="s">
        <v>319</v>
      </c>
      <c r="C242" s="107" t="s">
        <v>2121</v>
      </c>
      <c r="D242" s="107" t="s">
        <v>2122</v>
      </c>
      <c r="E242" s="107" t="s">
        <v>1494</v>
      </c>
      <c r="F242" s="122">
        <v>21</v>
      </c>
      <c r="G242" s="107" t="s">
        <v>1274</v>
      </c>
      <c r="H242" s="107" t="s">
        <v>67</v>
      </c>
      <c r="Q242" s="40" t="s">
        <v>407</v>
      </c>
      <c r="R242">
        <f t="shared" si="3"/>
        <v>23</v>
      </c>
    </row>
    <row r="243" spans="1:18">
      <c r="A243" s="40">
        <v>242</v>
      </c>
      <c r="B243" s="18" t="s">
        <v>320</v>
      </c>
      <c r="C243" s="107" t="s">
        <v>2130</v>
      </c>
      <c r="D243" s="107" t="s">
        <v>2131</v>
      </c>
      <c r="E243" s="107" t="s">
        <v>1494</v>
      </c>
      <c r="F243" s="122">
        <v>21</v>
      </c>
      <c r="G243" s="107" t="s">
        <v>1274</v>
      </c>
      <c r="H243" s="107" t="s">
        <v>67</v>
      </c>
      <c r="Q243" s="40" t="s">
        <v>407</v>
      </c>
      <c r="R243">
        <f t="shared" si="3"/>
        <v>23</v>
      </c>
    </row>
    <row r="244" spans="1:18">
      <c r="A244" s="40">
        <v>243</v>
      </c>
      <c r="B244" s="18" t="s">
        <v>321</v>
      </c>
      <c r="C244" s="107" t="s">
        <v>2132</v>
      </c>
      <c r="D244" s="107" t="s">
        <v>2133</v>
      </c>
      <c r="E244" s="107" t="s">
        <v>1494</v>
      </c>
      <c r="F244" s="122">
        <v>21</v>
      </c>
      <c r="G244" s="107" t="s">
        <v>1274</v>
      </c>
      <c r="H244" s="107" t="s">
        <v>67</v>
      </c>
      <c r="Q244" s="40" t="s">
        <v>407</v>
      </c>
      <c r="R244">
        <f t="shared" si="3"/>
        <v>23</v>
      </c>
    </row>
    <row r="245" spans="1:18">
      <c r="A245" s="40">
        <v>244</v>
      </c>
      <c r="B245" s="18" t="s">
        <v>322</v>
      </c>
      <c r="C245" s="107" t="s">
        <v>2139</v>
      </c>
      <c r="D245" s="107" t="s">
        <v>2140</v>
      </c>
      <c r="E245" s="107" t="s">
        <v>1494</v>
      </c>
      <c r="F245" s="122">
        <v>21</v>
      </c>
      <c r="G245" s="107" t="s">
        <v>1274</v>
      </c>
      <c r="H245" s="107" t="s">
        <v>67</v>
      </c>
      <c r="Q245" s="40" t="s">
        <v>407</v>
      </c>
      <c r="R245">
        <f t="shared" si="3"/>
        <v>23</v>
      </c>
    </row>
    <row r="246" spans="1:18">
      <c r="A246" s="40">
        <v>245</v>
      </c>
      <c r="B246" s="18" t="s">
        <v>323</v>
      </c>
      <c r="C246" s="107" t="s">
        <v>2143</v>
      </c>
      <c r="D246" s="107" t="s">
        <v>2144</v>
      </c>
      <c r="E246" s="107" t="s">
        <v>1494</v>
      </c>
      <c r="F246" s="122">
        <v>21</v>
      </c>
      <c r="G246" s="107" t="s">
        <v>1274</v>
      </c>
      <c r="H246" s="107" t="s">
        <v>67</v>
      </c>
      <c r="Q246" s="40" t="s">
        <v>1236</v>
      </c>
      <c r="R246">
        <f t="shared" si="3"/>
        <v>24</v>
      </c>
    </row>
    <row r="247" spans="1:18">
      <c r="A247" s="40">
        <v>246</v>
      </c>
      <c r="B247" s="18" t="s">
        <v>324</v>
      </c>
      <c r="C247" s="107" t="s">
        <v>2147</v>
      </c>
      <c r="D247" s="107" t="s">
        <v>2148</v>
      </c>
      <c r="E247" s="107" t="s">
        <v>1494</v>
      </c>
      <c r="F247" s="122">
        <v>21</v>
      </c>
      <c r="G247" s="107" t="s">
        <v>1274</v>
      </c>
      <c r="H247" s="107" t="s">
        <v>67</v>
      </c>
      <c r="Q247" s="40" t="s">
        <v>407</v>
      </c>
      <c r="R247">
        <f t="shared" si="3"/>
        <v>23</v>
      </c>
    </row>
    <row r="248" spans="1:18">
      <c r="A248" s="40">
        <v>247</v>
      </c>
      <c r="B248" s="18" t="s">
        <v>325</v>
      </c>
      <c r="C248" s="107" t="s">
        <v>2519</v>
      </c>
      <c r="D248" s="107" t="s">
        <v>2520</v>
      </c>
      <c r="E248" s="107" t="s">
        <v>1494</v>
      </c>
      <c r="F248" s="122">
        <v>21</v>
      </c>
      <c r="G248" s="107" t="s">
        <v>1274</v>
      </c>
      <c r="H248" s="107" t="s">
        <v>54</v>
      </c>
      <c r="Q248" s="40" t="s">
        <v>407</v>
      </c>
      <c r="R248">
        <f t="shared" si="3"/>
        <v>23</v>
      </c>
    </row>
    <row r="249" spans="1:18">
      <c r="A249" s="40">
        <v>248</v>
      </c>
      <c r="B249" s="18" t="s">
        <v>326</v>
      </c>
      <c r="C249" s="107" t="s">
        <v>2525</v>
      </c>
      <c r="D249" s="107" t="s">
        <v>2526</v>
      </c>
      <c r="E249" s="107" t="s">
        <v>1494</v>
      </c>
      <c r="F249" s="122">
        <v>21</v>
      </c>
      <c r="G249" s="107" t="s">
        <v>1274</v>
      </c>
      <c r="H249" s="107" t="s">
        <v>54</v>
      </c>
      <c r="Q249" s="40" t="s">
        <v>407</v>
      </c>
      <c r="R249">
        <f t="shared" si="3"/>
        <v>23</v>
      </c>
    </row>
    <row r="250" spans="1:18">
      <c r="A250" s="40">
        <v>249</v>
      </c>
      <c r="B250" s="18" t="s">
        <v>327</v>
      </c>
      <c r="C250" s="107" t="s">
        <v>2539</v>
      </c>
      <c r="D250" s="107" t="s">
        <v>2540</v>
      </c>
      <c r="E250" s="107" t="s">
        <v>1494</v>
      </c>
      <c r="F250" s="122">
        <v>21</v>
      </c>
      <c r="G250" s="107" t="s">
        <v>1274</v>
      </c>
      <c r="H250" s="107" t="s">
        <v>54</v>
      </c>
      <c r="Q250" s="40" t="s">
        <v>407</v>
      </c>
      <c r="R250">
        <f t="shared" si="3"/>
        <v>23</v>
      </c>
    </row>
    <row r="251" spans="1:18">
      <c r="A251" s="40">
        <v>250</v>
      </c>
      <c r="B251" s="18" t="s">
        <v>328</v>
      </c>
      <c r="C251" s="107" t="s">
        <v>3971</v>
      </c>
      <c r="D251" s="107" t="s">
        <v>2541</v>
      </c>
      <c r="E251" s="107" t="s">
        <v>1494</v>
      </c>
      <c r="F251" s="122">
        <v>21</v>
      </c>
      <c r="G251" s="107" t="s">
        <v>1274</v>
      </c>
      <c r="H251" s="107" t="s">
        <v>54</v>
      </c>
      <c r="Q251" s="40" t="s">
        <v>407</v>
      </c>
      <c r="R251">
        <f t="shared" si="3"/>
        <v>23</v>
      </c>
    </row>
    <row r="252" spans="1:18">
      <c r="A252" s="40">
        <v>251</v>
      </c>
      <c r="B252" s="18" t="s">
        <v>329</v>
      </c>
      <c r="C252" s="107" t="s">
        <v>2543</v>
      </c>
      <c r="D252" s="107" t="s">
        <v>2544</v>
      </c>
      <c r="E252" s="107" t="s">
        <v>1494</v>
      </c>
      <c r="F252" s="122">
        <v>21</v>
      </c>
      <c r="G252" s="107" t="s">
        <v>1274</v>
      </c>
      <c r="H252" s="107" t="s">
        <v>54</v>
      </c>
      <c r="Q252" s="40" t="s">
        <v>407</v>
      </c>
      <c r="R252">
        <f t="shared" si="3"/>
        <v>23</v>
      </c>
    </row>
    <row r="253" spans="1:18">
      <c r="A253" s="40">
        <v>252</v>
      </c>
      <c r="B253" s="18" t="s">
        <v>330</v>
      </c>
      <c r="C253" s="107" t="s">
        <v>2547</v>
      </c>
      <c r="D253" s="107" t="s">
        <v>2548</v>
      </c>
      <c r="E253" s="107" t="s">
        <v>1494</v>
      </c>
      <c r="F253" s="122">
        <v>21</v>
      </c>
      <c r="G253" s="107" t="s">
        <v>1274</v>
      </c>
      <c r="H253" s="107" t="s">
        <v>54</v>
      </c>
      <c r="Q253" s="40" t="s">
        <v>407</v>
      </c>
      <c r="R253">
        <f t="shared" si="3"/>
        <v>23</v>
      </c>
    </row>
    <row r="254" spans="1:18">
      <c r="A254" s="40">
        <v>253</v>
      </c>
      <c r="B254" s="18" t="s">
        <v>331</v>
      </c>
      <c r="C254" s="107" t="s">
        <v>2549</v>
      </c>
      <c r="D254" s="107" t="s">
        <v>2550</v>
      </c>
      <c r="E254" s="107" t="s">
        <v>1494</v>
      </c>
      <c r="F254" s="122">
        <v>21</v>
      </c>
      <c r="G254" s="107" t="s">
        <v>1274</v>
      </c>
      <c r="H254" s="107" t="s">
        <v>54</v>
      </c>
      <c r="Q254" s="40" t="s">
        <v>407</v>
      </c>
      <c r="R254">
        <f t="shared" si="3"/>
        <v>23</v>
      </c>
    </row>
    <row r="255" spans="1:18">
      <c r="A255" s="40">
        <v>254</v>
      </c>
      <c r="B255" s="18" t="s">
        <v>332</v>
      </c>
      <c r="C255" s="107" t="s">
        <v>2551</v>
      </c>
      <c r="D255" s="107" t="s">
        <v>2552</v>
      </c>
      <c r="E255" s="107" t="s">
        <v>1494</v>
      </c>
      <c r="F255" s="122">
        <v>21</v>
      </c>
      <c r="G255" s="107" t="s">
        <v>1274</v>
      </c>
      <c r="H255" s="107" t="s">
        <v>54</v>
      </c>
      <c r="Q255" s="40" t="s">
        <v>407</v>
      </c>
      <c r="R255">
        <f t="shared" si="3"/>
        <v>23</v>
      </c>
    </row>
    <row r="256" spans="1:18">
      <c r="A256" s="40">
        <v>255</v>
      </c>
      <c r="B256" s="18" t="s">
        <v>333</v>
      </c>
      <c r="C256" s="107" t="s">
        <v>2553</v>
      </c>
      <c r="D256" s="107" t="s">
        <v>2554</v>
      </c>
      <c r="E256" s="107" t="s">
        <v>1494</v>
      </c>
      <c r="F256" s="122">
        <v>21</v>
      </c>
      <c r="G256" s="107" t="s">
        <v>1274</v>
      </c>
      <c r="H256" s="107" t="s">
        <v>54</v>
      </c>
      <c r="Q256" s="40" t="s">
        <v>407</v>
      </c>
      <c r="R256">
        <f t="shared" si="3"/>
        <v>23</v>
      </c>
    </row>
    <row r="257" spans="1:18">
      <c r="A257" s="40">
        <v>256</v>
      </c>
      <c r="B257" s="18" t="s">
        <v>334</v>
      </c>
      <c r="C257" s="107" t="s">
        <v>2563</v>
      </c>
      <c r="D257" s="107" t="s">
        <v>2564</v>
      </c>
      <c r="E257" s="107" t="s">
        <v>1494</v>
      </c>
      <c r="F257" s="122">
        <v>21</v>
      </c>
      <c r="G257" s="107" t="s">
        <v>1274</v>
      </c>
      <c r="H257" s="107" t="s">
        <v>54</v>
      </c>
      <c r="Q257" s="40" t="s">
        <v>1261</v>
      </c>
      <c r="R257">
        <f t="shared" si="3"/>
        <v>19</v>
      </c>
    </row>
    <row r="258" spans="1:18">
      <c r="A258" s="40">
        <v>257</v>
      </c>
      <c r="B258" s="18" t="s">
        <v>335</v>
      </c>
      <c r="C258" s="107" t="s">
        <v>2565</v>
      </c>
      <c r="D258" s="107" t="s">
        <v>2566</v>
      </c>
      <c r="E258" s="107" t="s">
        <v>1494</v>
      </c>
      <c r="F258" s="122">
        <v>21</v>
      </c>
      <c r="G258" s="107" t="s">
        <v>1274</v>
      </c>
      <c r="H258" s="107" t="s">
        <v>54</v>
      </c>
      <c r="Q258" s="40" t="s">
        <v>407</v>
      </c>
      <c r="R258">
        <f t="shared" si="3"/>
        <v>23</v>
      </c>
    </row>
    <row r="259" spans="1:18">
      <c r="A259" s="40">
        <v>258</v>
      </c>
      <c r="B259" s="18" t="s">
        <v>336</v>
      </c>
      <c r="C259" s="107" t="s">
        <v>2567</v>
      </c>
      <c r="D259" s="107" t="s">
        <v>2568</v>
      </c>
      <c r="E259" s="107" t="s">
        <v>1494</v>
      </c>
      <c r="F259" s="122">
        <v>21</v>
      </c>
      <c r="G259" s="107" t="s">
        <v>1274</v>
      </c>
      <c r="H259" s="107" t="s">
        <v>54</v>
      </c>
      <c r="Q259" s="40" t="s">
        <v>407</v>
      </c>
      <c r="R259">
        <f t="shared" ref="R259:R322" si="4">IF(Q259&gt;0,VLOOKUP(Q259,$N$2:$O$48,2,0),"")</f>
        <v>23</v>
      </c>
    </row>
    <row r="260" spans="1:18">
      <c r="A260" s="40">
        <v>259</v>
      </c>
      <c r="B260" s="18" t="s">
        <v>337</v>
      </c>
      <c r="C260" s="107" t="s">
        <v>2575</v>
      </c>
      <c r="D260" s="107" t="s">
        <v>2576</v>
      </c>
      <c r="E260" s="107" t="s">
        <v>1494</v>
      </c>
      <c r="F260" s="122">
        <v>21</v>
      </c>
      <c r="G260" s="107" t="s">
        <v>1274</v>
      </c>
      <c r="H260" s="107" t="s">
        <v>54</v>
      </c>
      <c r="Q260" s="40" t="s">
        <v>407</v>
      </c>
      <c r="R260">
        <f t="shared" si="4"/>
        <v>23</v>
      </c>
    </row>
    <row r="261" spans="1:18">
      <c r="A261" s="40">
        <v>260</v>
      </c>
      <c r="B261" s="18" t="s">
        <v>338</v>
      </c>
      <c r="C261" s="107" t="s">
        <v>3972</v>
      </c>
      <c r="D261" s="107" t="s">
        <v>5548</v>
      </c>
      <c r="E261" s="107" t="s">
        <v>1494</v>
      </c>
      <c r="F261" s="122">
        <v>21</v>
      </c>
      <c r="G261" s="107" t="s">
        <v>1274</v>
      </c>
      <c r="H261" s="107" t="s">
        <v>51</v>
      </c>
      <c r="Q261" s="40" t="s">
        <v>407</v>
      </c>
      <c r="R261">
        <f t="shared" si="4"/>
        <v>23</v>
      </c>
    </row>
    <row r="262" spans="1:18">
      <c r="A262" s="40">
        <v>261</v>
      </c>
      <c r="B262" s="18" t="s">
        <v>339</v>
      </c>
      <c r="C262" s="107" t="s">
        <v>3973</v>
      </c>
      <c r="D262" s="107" t="s">
        <v>4929</v>
      </c>
      <c r="E262" s="107" t="s">
        <v>1494</v>
      </c>
      <c r="F262" s="122">
        <v>21</v>
      </c>
      <c r="G262" s="107" t="s">
        <v>1274</v>
      </c>
      <c r="H262" s="107" t="s">
        <v>51</v>
      </c>
      <c r="Q262" s="40" t="s">
        <v>407</v>
      </c>
      <c r="R262">
        <f t="shared" si="4"/>
        <v>23</v>
      </c>
    </row>
    <row r="263" spans="1:18">
      <c r="A263" s="40">
        <v>262</v>
      </c>
      <c r="B263" s="18" t="s">
        <v>340</v>
      </c>
      <c r="C263" s="107" t="s">
        <v>3974</v>
      </c>
      <c r="D263" s="107" t="s">
        <v>1787</v>
      </c>
      <c r="E263" s="107" t="s">
        <v>1494</v>
      </c>
      <c r="F263" s="122">
        <v>21</v>
      </c>
      <c r="G263" s="107" t="s">
        <v>1274</v>
      </c>
      <c r="H263" s="107" t="s">
        <v>51</v>
      </c>
      <c r="Q263" s="40" t="s">
        <v>407</v>
      </c>
      <c r="R263">
        <f t="shared" si="4"/>
        <v>23</v>
      </c>
    </row>
    <row r="264" spans="1:18">
      <c r="A264" s="40">
        <v>263</v>
      </c>
      <c r="B264" s="18" t="s">
        <v>341</v>
      </c>
      <c r="C264" s="107" t="s">
        <v>3975</v>
      </c>
      <c r="D264" s="107" t="s">
        <v>5549</v>
      </c>
      <c r="E264" s="107" t="s">
        <v>1494</v>
      </c>
      <c r="F264" s="122">
        <v>21</v>
      </c>
      <c r="G264" s="107" t="s">
        <v>1274</v>
      </c>
      <c r="H264" s="107" t="s">
        <v>51</v>
      </c>
      <c r="Q264" s="40" t="s">
        <v>407</v>
      </c>
      <c r="R264">
        <f t="shared" si="4"/>
        <v>23</v>
      </c>
    </row>
    <row r="265" spans="1:18">
      <c r="A265" s="40">
        <v>264</v>
      </c>
      <c r="B265" s="18" t="s">
        <v>342</v>
      </c>
      <c r="C265" s="107" t="s">
        <v>3976</v>
      </c>
      <c r="D265" s="107" t="s">
        <v>5550</v>
      </c>
      <c r="E265" s="107" t="s">
        <v>1496</v>
      </c>
      <c r="F265" s="123">
        <v>6</v>
      </c>
      <c r="G265" s="107" t="s">
        <v>1274</v>
      </c>
      <c r="H265" s="107" t="s">
        <v>51</v>
      </c>
      <c r="Q265" s="40" t="s">
        <v>407</v>
      </c>
      <c r="R265">
        <f t="shared" si="4"/>
        <v>23</v>
      </c>
    </row>
    <row r="266" spans="1:18">
      <c r="A266" s="40">
        <v>265</v>
      </c>
      <c r="B266" s="18" t="s">
        <v>343</v>
      </c>
      <c r="C266" s="107" t="s">
        <v>3977</v>
      </c>
      <c r="D266" s="107" t="s">
        <v>5551</v>
      </c>
      <c r="E266" s="107" t="s">
        <v>1494</v>
      </c>
      <c r="F266" s="122">
        <v>21</v>
      </c>
      <c r="G266" s="107" t="s">
        <v>1274</v>
      </c>
      <c r="H266" s="107" t="s">
        <v>51</v>
      </c>
      <c r="Q266" s="40" t="s">
        <v>407</v>
      </c>
      <c r="R266">
        <f t="shared" si="4"/>
        <v>23</v>
      </c>
    </row>
    <row r="267" spans="1:18">
      <c r="A267" s="40">
        <v>266</v>
      </c>
      <c r="B267" s="18" t="s">
        <v>344</v>
      </c>
      <c r="C267" s="107" t="s">
        <v>3978</v>
      </c>
      <c r="D267" s="107" t="s">
        <v>5552</v>
      </c>
      <c r="E267" s="107" t="s">
        <v>1494</v>
      </c>
      <c r="F267" s="122">
        <v>21</v>
      </c>
      <c r="G267" s="107" t="s">
        <v>1274</v>
      </c>
      <c r="H267" s="107" t="s">
        <v>51</v>
      </c>
      <c r="Q267" s="40" t="s">
        <v>407</v>
      </c>
      <c r="R267">
        <f t="shared" si="4"/>
        <v>23</v>
      </c>
    </row>
    <row r="268" spans="1:18">
      <c r="A268" s="40">
        <v>267</v>
      </c>
      <c r="B268" s="18" t="s">
        <v>345</v>
      </c>
      <c r="C268" s="107" t="s">
        <v>3979</v>
      </c>
      <c r="D268" s="107" t="s">
        <v>5553</v>
      </c>
      <c r="E268" s="107" t="s">
        <v>1494</v>
      </c>
      <c r="F268" s="122">
        <v>21</v>
      </c>
      <c r="G268" s="107" t="s">
        <v>1274</v>
      </c>
      <c r="H268" s="107" t="s">
        <v>51</v>
      </c>
      <c r="Q268" s="40" t="s">
        <v>407</v>
      </c>
      <c r="R268">
        <f t="shared" si="4"/>
        <v>23</v>
      </c>
    </row>
    <row r="269" spans="1:18">
      <c r="A269" s="40">
        <v>268</v>
      </c>
      <c r="B269" s="18" t="s">
        <v>346</v>
      </c>
      <c r="C269" s="107" t="s">
        <v>3980</v>
      </c>
      <c r="D269" s="107" t="s">
        <v>5554</v>
      </c>
      <c r="E269" s="107" t="s">
        <v>1494</v>
      </c>
      <c r="F269" s="122">
        <v>21</v>
      </c>
      <c r="G269" s="107" t="s">
        <v>1274</v>
      </c>
      <c r="H269" s="107" t="s">
        <v>51</v>
      </c>
      <c r="Q269" s="40" t="s">
        <v>407</v>
      </c>
      <c r="R269">
        <f t="shared" si="4"/>
        <v>23</v>
      </c>
    </row>
    <row r="270" spans="1:18">
      <c r="A270" s="40">
        <v>269</v>
      </c>
      <c r="B270" s="18" t="s">
        <v>347</v>
      </c>
      <c r="C270" s="107" t="s">
        <v>3981</v>
      </c>
      <c r="D270" s="107" t="s">
        <v>5555</v>
      </c>
      <c r="E270" s="107" t="s">
        <v>1494</v>
      </c>
      <c r="F270" s="122">
        <v>21</v>
      </c>
      <c r="G270" s="107" t="s">
        <v>1274</v>
      </c>
      <c r="H270" s="107" t="s">
        <v>51</v>
      </c>
      <c r="Q270" s="40" t="s">
        <v>407</v>
      </c>
      <c r="R270">
        <f t="shared" si="4"/>
        <v>23</v>
      </c>
    </row>
    <row r="271" spans="1:18">
      <c r="A271" s="40">
        <v>270</v>
      </c>
      <c r="B271" s="18" t="s">
        <v>348</v>
      </c>
      <c r="C271" s="107" t="s">
        <v>3982</v>
      </c>
      <c r="D271" s="107" t="s">
        <v>5556</v>
      </c>
      <c r="E271" s="107" t="s">
        <v>1494</v>
      </c>
      <c r="F271" s="122">
        <v>21</v>
      </c>
      <c r="G271" s="107" t="s">
        <v>1274</v>
      </c>
      <c r="H271" s="107" t="s">
        <v>51</v>
      </c>
      <c r="Q271" s="40" t="s">
        <v>407</v>
      </c>
      <c r="R271">
        <f t="shared" si="4"/>
        <v>23</v>
      </c>
    </row>
    <row r="272" spans="1:18">
      <c r="A272" s="40">
        <v>271</v>
      </c>
      <c r="B272" s="18" t="s">
        <v>349</v>
      </c>
      <c r="C272" s="107" t="s">
        <v>3983</v>
      </c>
      <c r="D272" s="107" t="s">
        <v>5557</v>
      </c>
      <c r="E272" s="107" t="s">
        <v>1494</v>
      </c>
      <c r="F272" s="122">
        <v>21</v>
      </c>
      <c r="G272" s="107" t="s">
        <v>1274</v>
      </c>
      <c r="H272" s="107" t="s">
        <v>51</v>
      </c>
      <c r="Q272" s="40" t="s">
        <v>407</v>
      </c>
      <c r="R272">
        <f t="shared" si="4"/>
        <v>23</v>
      </c>
    </row>
    <row r="273" spans="1:18">
      <c r="A273" s="40">
        <v>272</v>
      </c>
      <c r="B273" s="18" t="s">
        <v>350</v>
      </c>
      <c r="C273" s="107" t="s">
        <v>3984</v>
      </c>
      <c r="D273" s="107" t="s">
        <v>5558</v>
      </c>
      <c r="E273" s="107" t="s">
        <v>1494</v>
      </c>
      <c r="F273" s="122">
        <v>21</v>
      </c>
      <c r="G273" s="107" t="s">
        <v>1274</v>
      </c>
      <c r="H273" s="107" t="s">
        <v>51</v>
      </c>
      <c r="Q273" s="40" t="s">
        <v>407</v>
      </c>
      <c r="R273">
        <f t="shared" si="4"/>
        <v>23</v>
      </c>
    </row>
    <row r="274" spans="1:18">
      <c r="A274" s="40">
        <v>273</v>
      </c>
      <c r="B274" s="18" t="s">
        <v>351</v>
      </c>
      <c r="C274" s="107" t="s">
        <v>3985</v>
      </c>
      <c r="D274" s="107" t="s">
        <v>5559</v>
      </c>
      <c r="E274" s="107" t="s">
        <v>1494</v>
      </c>
      <c r="F274" s="122">
        <v>21</v>
      </c>
      <c r="G274" s="107" t="s">
        <v>1274</v>
      </c>
      <c r="H274" s="107" t="s">
        <v>84</v>
      </c>
      <c r="Q274" s="40" t="s">
        <v>1236</v>
      </c>
      <c r="R274">
        <f t="shared" si="4"/>
        <v>24</v>
      </c>
    </row>
    <row r="275" spans="1:18">
      <c r="A275" s="40">
        <v>274</v>
      </c>
      <c r="B275" s="18" t="s">
        <v>352</v>
      </c>
      <c r="C275" s="107" t="s">
        <v>3986</v>
      </c>
      <c r="D275" s="107" t="s">
        <v>5560</v>
      </c>
      <c r="E275" s="107" t="s">
        <v>1494</v>
      </c>
      <c r="F275" s="122">
        <v>21</v>
      </c>
      <c r="G275" s="107" t="s">
        <v>1274</v>
      </c>
      <c r="H275" s="107" t="s">
        <v>84</v>
      </c>
      <c r="Q275" s="40" t="s">
        <v>407</v>
      </c>
      <c r="R275">
        <f t="shared" si="4"/>
        <v>23</v>
      </c>
    </row>
    <row r="276" spans="1:18">
      <c r="A276" s="40">
        <v>275</v>
      </c>
      <c r="B276" s="18" t="s">
        <v>353</v>
      </c>
      <c r="C276" s="107" t="s">
        <v>3987</v>
      </c>
      <c r="D276" s="107" t="s">
        <v>5561</v>
      </c>
      <c r="E276" s="107" t="s">
        <v>1494</v>
      </c>
      <c r="F276" s="122">
        <v>21</v>
      </c>
      <c r="G276" s="107" t="s">
        <v>1274</v>
      </c>
      <c r="H276" s="107" t="s">
        <v>84</v>
      </c>
      <c r="Q276" s="40" t="s">
        <v>407</v>
      </c>
      <c r="R276">
        <f t="shared" si="4"/>
        <v>23</v>
      </c>
    </row>
    <row r="277" spans="1:18">
      <c r="A277" s="40">
        <v>276</v>
      </c>
      <c r="B277" s="18" t="s">
        <v>354</v>
      </c>
      <c r="C277" s="107" t="s">
        <v>3988</v>
      </c>
      <c r="D277" s="107" t="s">
        <v>5562</v>
      </c>
      <c r="E277" s="107" t="s">
        <v>1494</v>
      </c>
      <c r="F277" s="122">
        <v>21</v>
      </c>
      <c r="G277" s="107" t="s">
        <v>1274</v>
      </c>
      <c r="H277" s="107" t="s">
        <v>84</v>
      </c>
      <c r="Q277" s="40" t="s">
        <v>1236</v>
      </c>
      <c r="R277">
        <f t="shared" si="4"/>
        <v>24</v>
      </c>
    </row>
    <row r="278" spans="1:18">
      <c r="A278" s="40">
        <v>277</v>
      </c>
      <c r="B278" s="18" t="s">
        <v>355</v>
      </c>
      <c r="C278" s="107" t="s">
        <v>3989</v>
      </c>
      <c r="D278" s="107" t="s">
        <v>5563</v>
      </c>
      <c r="E278" s="107" t="s">
        <v>1494</v>
      </c>
      <c r="F278" s="122">
        <v>21</v>
      </c>
      <c r="G278" s="107" t="s">
        <v>1274</v>
      </c>
      <c r="H278" s="107" t="s">
        <v>84</v>
      </c>
      <c r="Q278" s="40" t="s">
        <v>1236</v>
      </c>
      <c r="R278">
        <f t="shared" si="4"/>
        <v>24</v>
      </c>
    </row>
    <row r="279" spans="1:18">
      <c r="A279" s="40">
        <v>278</v>
      </c>
      <c r="B279" s="18" t="s">
        <v>356</v>
      </c>
      <c r="C279" s="107" t="s">
        <v>3990</v>
      </c>
      <c r="D279" s="107" t="s">
        <v>5564</v>
      </c>
      <c r="E279" s="107" t="s">
        <v>1494</v>
      </c>
      <c r="F279" s="122">
        <v>21</v>
      </c>
      <c r="G279" s="107" t="s">
        <v>1274</v>
      </c>
      <c r="H279" s="107" t="s">
        <v>84</v>
      </c>
      <c r="Q279" s="40" t="s">
        <v>407</v>
      </c>
      <c r="R279">
        <f t="shared" si="4"/>
        <v>23</v>
      </c>
    </row>
    <row r="280" spans="1:18">
      <c r="A280" s="40">
        <v>279</v>
      </c>
      <c r="B280" s="18" t="s">
        <v>357</v>
      </c>
      <c r="C280" s="107" t="s">
        <v>3991</v>
      </c>
      <c r="D280" s="107" t="s">
        <v>5565</v>
      </c>
      <c r="E280" s="107" t="s">
        <v>1494</v>
      </c>
      <c r="F280" s="122">
        <v>21</v>
      </c>
      <c r="G280" s="107" t="s">
        <v>1274</v>
      </c>
      <c r="H280" s="107" t="s">
        <v>84</v>
      </c>
      <c r="Q280" s="40" t="s">
        <v>145</v>
      </c>
      <c r="R280">
        <f t="shared" si="4"/>
        <v>45</v>
      </c>
    </row>
    <row r="281" spans="1:18">
      <c r="A281" s="40">
        <v>280</v>
      </c>
      <c r="B281" s="18" t="s">
        <v>358</v>
      </c>
      <c r="C281" s="107" t="s">
        <v>3992</v>
      </c>
      <c r="D281" s="107" t="s">
        <v>5566</v>
      </c>
      <c r="E281" s="107" t="s">
        <v>1494</v>
      </c>
      <c r="F281" s="122">
        <v>21</v>
      </c>
      <c r="G281" s="107" t="s">
        <v>1274</v>
      </c>
      <c r="H281" s="107" t="s">
        <v>84</v>
      </c>
      <c r="Q281" s="106" t="s">
        <v>407</v>
      </c>
      <c r="R281">
        <f t="shared" si="4"/>
        <v>23</v>
      </c>
    </row>
    <row r="282" spans="1:18">
      <c r="A282" s="40">
        <v>281</v>
      </c>
      <c r="B282" s="18" t="s">
        <v>359</v>
      </c>
      <c r="C282" s="107" t="s">
        <v>3993</v>
      </c>
      <c r="D282" s="107" t="s">
        <v>5567</v>
      </c>
      <c r="E282" s="107" t="s">
        <v>1494</v>
      </c>
      <c r="F282" s="122">
        <v>21</v>
      </c>
      <c r="G282" s="107" t="s">
        <v>1274</v>
      </c>
      <c r="H282" s="107" t="s">
        <v>84</v>
      </c>
      <c r="Q282" s="40" t="s">
        <v>1494</v>
      </c>
      <c r="R282">
        <f t="shared" si="4"/>
        <v>21</v>
      </c>
    </row>
    <row r="283" spans="1:18">
      <c r="A283" s="40">
        <v>282</v>
      </c>
      <c r="B283" s="18" t="s">
        <v>360</v>
      </c>
      <c r="C283" s="107" t="s">
        <v>3994</v>
      </c>
      <c r="D283" s="107" t="s">
        <v>5568</v>
      </c>
      <c r="E283" s="107" t="s">
        <v>1494</v>
      </c>
      <c r="F283" s="122">
        <v>21</v>
      </c>
      <c r="G283" s="107" t="s">
        <v>1274</v>
      </c>
      <c r="H283" s="107" t="s">
        <v>84</v>
      </c>
      <c r="Q283" s="40" t="s">
        <v>407</v>
      </c>
      <c r="R283">
        <f t="shared" si="4"/>
        <v>23</v>
      </c>
    </row>
    <row r="284" spans="1:18">
      <c r="A284" s="40">
        <v>283</v>
      </c>
      <c r="B284" s="18" t="s">
        <v>361</v>
      </c>
      <c r="C284" s="107" t="s">
        <v>3995</v>
      </c>
      <c r="D284" s="107" t="s">
        <v>5569</v>
      </c>
      <c r="E284" s="107" t="s">
        <v>1494</v>
      </c>
      <c r="F284" s="122">
        <v>21</v>
      </c>
      <c r="G284" s="107" t="s">
        <v>1274</v>
      </c>
      <c r="H284" s="107" t="s">
        <v>84</v>
      </c>
      <c r="Q284" s="40" t="s">
        <v>1258</v>
      </c>
      <c r="R284">
        <f t="shared" si="4"/>
        <v>20</v>
      </c>
    </row>
    <row r="285" spans="1:18">
      <c r="A285" s="40">
        <v>284</v>
      </c>
      <c r="B285" s="18" t="s">
        <v>362</v>
      </c>
      <c r="C285" s="107" t="s">
        <v>3996</v>
      </c>
      <c r="D285" s="107" t="s">
        <v>3078</v>
      </c>
      <c r="E285" s="107" t="s">
        <v>1494</v>
      </c>
      <c r="F285" s="122">
        <v>21</v>
      </c>
      <c r="G285" s="107" t="s">
        <v>1274</v>
      </c>
      <c r="H285" s="107" t="s">
        <v>84</v>
      </c>
      <c r="Q285" s="40" t="s">
        <v>1258</v>
      </c>
      <c r="R285">
        <f t="shared" si="4"/>
        <v>20</v>
      </c>
    </row>
    <row r="286" spans="1:18">
      <c r="A286" s="40">
        <v>285</v>
      </c>
      <c r="B286" s="18" t="s">
        <v>363</v>
      </c>
      <c r="C286" s="107" t="s">
        <v>3997</v>
      </c>
      <c r="D286" s="107" t="s">
        <v>5570</v>
      </c>
      <c r="E286" s="107" t="s">
        <v>1494</v>
      </c>
      <c r="F286" s="122">
        <v>21</v>
      </c>
      <c r="G286" s="107" t="s">
        <v>1274</v>
      </c>
      <c r="H286" s="107" t="s">
        <v>84</v>
      </c>
      <c r="Q286" s="106" t="s">
        <v>407</v>
      </c>
      <c r="R286">
        <f t="shared" si="4"/>
        <v>23</v>
      </c>
    </row>
    <row r="287" spans="1:18">
      <c r="A287" s="40">
        <v>286</v>
      </c>
      <c r="B287" s="18" t="s">
        <v>364</v>
      </c>
      <c r="C287" s="107" t="s">
        <v>1923</v>
      </c>
      <c r="D287" s="107" t="s">
        <v>1924</v>
      </c>
      <c r="E287" s="107" t="s">
        <v>407</v>
      </c>
      <c r="F287" s="122">
        <v>23</v>
      </c>
      <c r="G287" s="107" t="s">
        <v>1280</v>
      </c>
      <c r="H287" s="107" t="s">
        <v>278</v>
      </c>
      <c r="Q287" s="40" t="s">
        <v>407</v>
      </c>
      <c r="R287">
        <f t="shared" si="4"/>
        <v>23</v>
      </c>
    </row>
    <row r="288" spans="1:18">
      <c r="A288" s="40">
        <v>287</v>
      </c>
      <c r="B288" s="18" t="s">
        <v>365</v>
      </c>
      <c r="C288" s="107" t="s">
        <v>1926</v>
      </c>
      <c r="D288" s="107" t="s">
        <v>1927</v>
      </c>
      <c r="E288" s="107" t="s">
        <v>407</v>
      </c>
      <c r="F288" s="122">
        <v>23</v>
      </c>
      <c r="G288" s="107" t="s">
        <v>1280</v>
      </c>
      <c r="H288" s="107" t="s">
        <v>67</v>
      </c>
      <c r="Q288" s="40" t="s">
        <v>1494</v>
      </c>
      <c r="R288">
        <f t="shared" si="4"/>
        <v>21</v>
      </c>
    </row>
    <row r="289" spans="1:18">
      <c r="A289" s="40">
        <v>288</v>
      </c>
      <c r="B289" s="18" t="s">
        <v>366</v>
      </c>
      <c r="C289" s="107" t="s">
        <v>1928</v>
      </c>
      <c r="D289" s="107" t="s">
        <v>1929</v>
      </c>
      <c r="E289" s="107" t="s">
        <v>407</v>
      </c>
      <c r="F289" s="122">
        <v>23</v>
      </c>
      <c r="G289" s="107" t="s">
        <v>1280</v>
      </c>
      <c r="H289" s="107" t="s">
        <v>67</v>
      </c>
      <c r="Q289" s="40" t="s">
        <v>1261</v>
      </c>
      <c r="R289">
        <f t="shared" si="4"/>
        <v>19</v>
      </c>
    </row>
    <row r="290" spans="1:18">
      <c r="A290" s="40">
        <v>289</v>
      </c>
      <c r="B290" s="18" t="s">
        <v>367</v>
      </c>
      <c r="C290" s="107" t="s">
        <v>1930</v>
      </c>
      <c r="D290" s="107" t="s">
        <v>1931</v>
      </c>
      <c r="E290" s="107" t="s">
        <v>407</v>
      </c>
      <c r="F290" s="122">
        <v>23</v>
      </c>
      <c r="G290" s="107" t="s">
        <v>1280</v>
      </c>
      <c r="H290" s="107" t="s">
        <v>67</v>
      </c>
      <c r="Q290" s="40" t="s">
        <v>53</v>
      </c>
      <c r="R290">
        <f t="shared" si="4"/>
        <v>43</v>
      </c>
    </row>
    <row r="291" spans="1:18">
      <c r="A291" s="40">
        <v>290</v>
      </c>
      <c r="B291" s="18" t="s">
        <v>368</v>
      </c>
      <c r="C291" s="107" t="s">
        <v>1932</v>
      </c>
      <c r="D291" s="107" t="s">
        <v>1933</v>
      </c>
      <c r="E291" s="107" t="s">
        <v>407</v>
      </c>
      <c r="F291" s="122">
        <v>23</v>
      </c>
      <c r="G291" s="107" t="s">
        <v>1280</v>
      </c>
      <c r="H291" s="107" t="s">
        <v>67</v>
      </c>
      <c r="Q291" s="40" t="s">
        <v>407</v>
      </c>
      <c r="R291">
        <f t="shared" si="4"/>
        <v>23</v>
      </c>
    </row>
    <row r="292" spans="1:18">
      <c r="A292" s="40">
        <v>291</v>
      </c>
      <c r="B292" s="18" t="s">
        <v>369</v>
      </c>
      <c r="C292" s="107" t="s">
        <v>1934</v>
      </c>
      <c r="D292" s="107" t="s">
        <v>1935</v>
      </c>
      <c r="E292" s="107" t="s">
        <v>407</v>
      </c>
      <c r="F292" s="122">
        <v>23</v>
      </c>
      <c r="G292" s="107" t="s">
        <v>1280</v>
      </c>
      <c r="H292" s="107" t="s">
        <v>67</v>
      </c>
      <c r="Q292" s="40" t="s">
        <v>53</v>
      </c>
      <c r="R292">
        <f t="shared" si="4"/>
        <v>43</v>
      </c>
    </row>
    <row r="293" spans="1:18">
      <c r="A293" s="40">
        <v>292</v>
      </c>
      <c r="B293" s="18" t="s">
        <v>370</v>
      </c>
      <c r="C293" s="107" t="s">
        <v>1936</v>
      </c>
      <c r="D293" s="107" t="s">
        <v>1937</v>
      </c>
      <c r="E293" s="107" t="s">
        <v>407</v>
      </c>
      <c r="F293" s="122">
        <v>23</v>
      </c>
      <c r="G293" s="107" t="s">
        <v>1280</v>
      </c>
      <c r="H293" s="107" t="s">
        <v>67</v>
      </c>
      <c r="Q293" s="40" t="s">
        <v>1258</v>
      </c>
      <c r="R293">
        <f t="shared" si="4"/>
        <v>20</v>
      </c>
    </row>
    <row r="294" spans="1:18">
      <c r="A294" s="40">
        <v>293</v>
      </c>
      <c r="B294" s="18" t="s">
        <v>371</v>
      </c>
      <c r="C294" s="107" t="s">
        <v>1938</v>
      </c>
      <c r="D294" s="107" t="s">
        <v>1939</v>
      </c>
      <c r="E294" s="107" t="s">
        <v>407</v>
      </c>
      <c r="F294" s="122">
        <v>23</v>
      </c>
      <c r="G294" s="107" t="s">
        <v>1280</v>
      </c>
      <c r="H294" s="107" t="s">
        <v>67</v>
      </c>
      <c r="Q294" s="40" t="s">
        <v>407</v>
      </c>
      <c r="R294">
        <f t="shared" si="4"/>
        <v>23</v>
      </c>
    </row>
    <row r="295" spans="1:18">
      <c r="A295" s="40">
        <v>294</v>
      </c>
      <c r="B295" s="18" t="s">
        <v>372</v>
      </c>
      <c r="C295" s="107" t="s">
        <v>1940</v>
      </c>
      <c r="D295" s="107" t="s">
        <v>1941</v>
      </c>
      <c r="E295" s="107" t="s">
        <v>407</v>
      </c>
      <c r="F295" s="122">
        <v>23</v>
      </c>
      <c r="G295" s="107" t="s">
        <v>1280</v>
      </c>
      <c r="H295" s="107" t="s">
        <v>67</v>
      </c>
      <c r="Q295" s="40" t="s">
        <v>405</v>
      </c>
      <c r="R295">
        <f t="shared" si="4"/>
        <v>14</v>
      </c>
    </row>
    <row r="296" spans="1:18">
      <c r="A296" s="40">
        <v>295</v>
      </c>
      <c r="B296" s="18" t="s">
        <v>373</v>
      </c>
      <c r="C296" s="107" t="s">
        <v>1942</v>
      </c>
      <c r="D296" s="107" t="s">
        <v>1943</v>
      </c>
      <c r="E296" s="107" t="s">
        <v>1236</v>
      </c>
      <c r="F296" s="122">
        <v>24</v>
      </c>
      <c r="G296" s="107" t="s">
        <v>1280</v>
      </c>
      <c r="H296" s="107" t="s">
        <v>67</v>
      </c>
      <c r="Q296" s="40" t="s">
        <v>407</v>
      </c>
      <c r="R296">
        <f t="shared" si="4"/>
        <v>23</v>
      </c>
    </row>
    <row r="297" spans="1:18">
      <c r="A297" s="40">
        <v>296</v>
      </c>
      <c r="B297" s="18" t="s">
        <v>374</v>
      </c>
      <c r="C297" s="107" t="s">
        <v>1944</v>
      </c>
      <c r="D297" s="107" t="s">
        <v>1945</v>
      </c>
      <c r="E297" s="107" t="s">
        <v>1494</v>
      </c>
      <c r="F297" s="122">
        <v>21</v>
      </c>
      <c r="G297" s="107" t="s">
        <v>1280</v>
      </c>
      <c r="H297" s="107" t="s">
        <v>67</v>
      </c>
      <c r="Q297" s="40" t="s">
        <v>1494</v>
      </c>
      <c r="R297">
        <f t="shared" si="4"/>
        <v>21</v>
      </c>
    </row>
    <row r="298" spans="1:18">
      <c r="A298" s="40">
        <v>297</v>
      </c>
      <c r="B298" s="18" t="s">
        <v>375</v>
      </c>
      <c r="C298" s="107" t="s">
        <v>1946</v>
      </c>
      <c r="D298" s="107" t="s">
        <v>1947</v>
      </c>
      <c r="E298" s="107" t="s">
        <v>130</v>
      </c>
      <c r="F298" s="122">
        <v>34</v>
      </c>
      <c r="G298" s="107" t="s">
        <v>1280</v>
      </c>
      <c r="H298" s="107" t="s">
        <v>67</v>
      </c>
      <c r="Q298" s="40" t="s">
        <v>806</v>
      </c>
      <c r="R298">
        <f t="shared" si="4"/>
        <v>22</v>
      </c>
    </row>
    <row r="299" spans="1:18">
      <c r="A299" s="40">
        <v>298</v>
      </c>
      <c r="B299" s="18" t="s">
        <v>376</v>
      </c>
      <c r="C299" s="107" t="s">
        <v>1948</v>
      </c>
      <c r="D299" s="107" t="s">
        <v>1949</v>
      </c>
      <c r="E299" s="107" t="s">
        <v>407</v>
      </c>
      <c r="F299" s="122">
        <v>23</v>
      </c>
      <c r="G299" s="107" t="s">
        <v>1280</v>
      </c>
      <c r="H299" s="107" t="s">
        <v>67</v>
      </c>
      <c r="Q299" s="40" t="s">
        <v>407</v>
      </c>
      <c r="R299">
        <f t="shared" si="4"/>
        <v>23</v>
      </c>
    </row>
    <row r="300" spans="1:18">
      <c r="A300" s="40">
        <v>299</v>
      </c>
      <c r="B300" s="18" t="s">
        <v>377</v>
      </c>
      <c r="C300" s="107" t="s">
        <v>1950</v>
      </c>
      <c r="D300" s="107" t="s">
        <v>1951</v>
      </c>
      <c r="E300" s="107" t="s">
        <v>407</v>
      </c>
      <c r="F300" s="122">
        <v>23</v>
      </c>
      <c r="G300" s="107" t="s">
        <v>1280</v>
      </c>
      <c r="H300" s="107" t="s">
        <v>67</v>
      </c>
      <c r="Q300" s="40" t="s">
        <v>1494</v>
      </c>
      <c r="R300">
        <f t="shared" si="4"/>
        <v>21</v>
      </c>
    </row>
    <row r="301" spans="1:18">
      <c r="A301" s="40">
        <v>300</v>
      </c>
      <c r="B301" s="18" t="s">
        <v>378</v>
      </c>
      <c r="C301" s="107" t="s">
        <v>1952</v>
      </c>
      <c r="D301" s="107" t="s">
        <v>1953</v>
      </c>
      <c r="E301" s="107" t="s">
        <v>407</v>
      </c>
      <c r="F301" s="122">
        <v>23</v>
      </c>
      <c r="G301" s="107" t="s">
        <v>1280</v>
      </c>
      <c r="H301" s="107" t="s">
        <v>67</v>
      </c>
      <c r="Q301" s="40" t="s">
        <v>1497</v>
      </c>
      <c r="R301">
        <f t="shared" si="4"/>
        <v>12</v>
      </c>
    </row>
    <row r="302" spans="1:18">
      <c r="A302" s="40">
        <v>301</v>
      </c>
      <c r="B302" s="18" t="s">
        <v>379</v>
      </c>
      <c r="C302" s="107" t="s">
        <v>1954</v>
      </c>
      <c r="D302" s="107" t="s">
        <v>1955</v>
      </c>
      <c r="E302" s="107" t="s">
        <v>407</v>
      </c>
      <c r="F302" s="122">
        <v>23</v>
      </c>
      <c r="G302" s="107" t="s">
        <v>1280</v>
      </c>
      <c r="H302" s="107" t="s">
        <v>67</v>
      </c>
      <c r="Q302" s="40" t="s">
        <v>1258</v>
      </c>
      <c r="R302">
        <f t="shared" si="4"/>
        <v>20</v>
      </c>
    </row>
    <row r="303" spans="1:18">
      <c r="A303" s="40">
        <v>302</v>
      </c>
      <c r="B303" s="18" t="s">
        <v>380</v>
      </c>
      <c r="C303" s="107" t="s">
        <v>1956</v>
      </c>
      <c r="D303" s="107" t="s">
        <v>1957</v>
      </c>
      <c r="E303" s="107" t="s">
        <v>407</v>
      </c>
      <c r="F303" s="122">
        <v>23</v>
      </c>
      <c r="G303" s="107" t="s">
        <v>1280</v>
      </c>
      <c r="H303" s="107" t="s">
        <v>67</v>
      </c>
      <c r="Q303" s="40" t="s">
        <v>806</v>
      </c>
      <c r="R303">
        <f t="shared" si="4"/>
        <v>22</v>
      </c>
    </row>
    <row r="304" spans="1:18">
      <c r="A304" s="40">
        <v>303</v>
      </c>
      <c r="B304" s="18" t="s">
        <v>382</v>
      </c>
      <c r="C304" s="107" t="s">
        <v>1958</v>
      </c>
      <c r="D304" s="107" t="s">
        <v>1959</v>
      </c>
      <c r="E304" s="107" t="s">
        <v>1494</v>
      </c>
      <c r="F304" s="122">
        <v>21</v>
      </c>
      <c r="G304" s="107" t="s">
        <v>1280</v>
      </c>
      <c r="H304" s="107" t="s">
        <v>67</v>
      </c>
      <c r="Q304" s="40" t="s">
        <v>398</v>
      </c>
      <c r="R304">
        <f t="shared" si="4"/>
        <v>26</v>
      </c>
    </row>
    <row r="305" spans="1:18">
      <c r="A305" s="40">
        <v>304</v>
      </c>
      <c r="B305" s="18" t="s">
        <v>383</v>
      </c>
      <c r="C305" s="107" t="s">
        <v>1960</v>
      </c>
      <c r="D305" s="107" t="s">
        <v>1961</v>
      </c>
      <c r="E305" s="107" t="s">
        <v>130</v>
      </c>
      <c r="F305" s="122">
        <v>34</v>
      </c>
      <c r="G305" s="107" t="s">
        <v>1280</v>
      </c>
      <c r="H305" s="107" t="s">
        <v>67</v>
      </c>
      <c r="Q305" s="40" t="s">
        <v>407</v>
      </c>
      <c r="R305">
        <f t="shared" si="4"/>
        <v>23</v>
      </c>
    </row>
    <row r="306" spans="1:18">
      <c r="A306" s="40">
        <v>305</v>
      </c>
      <c r="B306" s="18" t="s">
        <v>384</v>
      </c>
      <c r="C306" s="107" t="s">
        <v>1962</v>
      </c>
      <c r="D306" s="107" t="s">
        <v>1963</v>
      </c>
      <c r="E306" s="107" t="s">
        <v>130</v>
      </c>
      <c r="F306" s="122">
        <v>34</v>
      </c>
      <c r="G306" s="107" t="s">
        <v>1280</v>
      </c>
      <c r="H306" s="107" t="s">
        <v>67</v>
      </c>
      <c r="Q306" s="40" t="s">
        <v>1236</v>
      </c>
      <c r="R306">
        <f t="shared" si="4"/>
        <v>24</v>
      </c>
    </row>
    <row r="307" spans="1:18">
      <c r="A307" s="40">
        <v>306</v>
      </c>
      <c r="B307" s="18" t="s">
        <v>385</v>
      </c>
      <c r="C307" s="107" t="s">
        <v>1964</v>
      </c>
      <c r="D307" s="107" t="s">
        <v>1965</v>
      </c>
      <c r="E307" s="107" t="s">
        <v>1236</v>
      </c>
      <c r="F307" s="122">
        <v>24</v>
      </c>
      <c r="G307" s="107" t="s">
        <v>1280</v>
      </c>
      <c r="H307" s="107" t="s">
        <v>67</v>
      </c>
      <c r="Q307" s="40" t="s">
        <v>407</v>
      </c>
      <c r="R307">
        <f t="shared" si="4"/>
        <v>23</v>
      </c>
    </row>
    <row r="308" spans="1:18">
      <c r="A308" s="40">
        <v>307</v>
      </c>
      <c r="B308" s="18" t="s">
        <v>386</v>
      </c>
      <c r="C308" s="107" t="s">
        <v>1966</v>
      </c>
      <c r="D308" s="107" t="s">
        <v>1967</v>
      </c>
      <c r="E308" s="107" t="s">
        <v>407</v>
      </c>
      <c r="F308" s="122">
        <v>23</v>
      </c>
      <c r="G308" s="107" t="s">
        <v>1280</v>
      </c>
      <c r="H308" s="107" t="s">
        <v>67</v>
      </c>
      <c r="Q308" s="40" t="s">
        <v>407</v>
      </c>
      <c r="R308">
        <f t="shared" si="4"/>
        <v>23</v>
      </c>
    </row>
    <row r="309" spans="1:18">
      <c r="A309" s="40">
        <v>308</v>
      </c>
      <c r="B309" s="18" t="s">
        <v>387</v>
      </c>
      <c r="C309" s="107" t="s">
        <v>2606</v>
      </c>
      <c r="D309" s="107" t="s">
        <v>2607</v>
      </c>
      <c r="E309" s="107" t="s">
        <v>407</v>
      </c>
      <c r="F309" s="122">
        <v>23</v>
      </c>
      <c r="G309" s="107" t="s">
        <v>1280</v>
      </c>
      <c r="H309" s="107" t="s">
        <v>54</v>
      </c>
      <c r="Q309" s="40" t="s">
        <v>407</v>
      </c>
      <c r="R309">
        <f t="shared" si="4"/>
        <v>23</v>
      </c>
    </row>
    <row r="310" spans="1:18">
      <c r="A310" s="40">
        <v>309</v>
      </c>
      <c r="B310" s="18" t="s">
        <v>388</v>
      </c>
      <c r="C310" s="107" t="s">
        <v>2608</v>
      </c>
      <c r="D310" s="107" t="s">
        <v>2609</v>
      </c>
      <c r="E310" s="107" t="s">
        <v>407</v>
      </c>
      <c r="F310" s="122">
        <v>23</v>
      </c>
      <c r="G310" s="107" t="s">
        <v>1280</v>
      </c>
      <c r="H310" s="107" t="s">
        <v>54</v>
      </c>
      <c r="Q310" s="40" t="s">
        <v>407</v>
      </c>
      <c r="R310">
        <f t="shared" si="4"/>
        <v>23</v>
      </c>
    </row>
    <row r="311" spans="1:18">
      <c r="A311" s="40">
        <v>310</v>
      </c>
      <c r="B311" s="18" t="s">
        <v>389</v>
      </c>
      <c r="C311" s="107" t="s">
        <v>2610</v>
      </c>
      <c r="D311" s="107" t="s">
        <v>2611</v>
      </c>
      <c r="E311" s="107" t="s">
        <v>407</v>
      </c>
      <c r="F311" s="122">
        <v>23</v>
      </c>
      <c r="G311" s="107" t="s">
        <v>1280</v>
      </c>
      <c r="H311" s="107" t="s">
        <v>54</v>
      </c>
      <c r="Q311" s="40" t="s">
        <v>407</v>
      </c>
      <c r="R311">
        <f t="shared" si="4"/>
        <v>23</v>
      </c>
    </row>
    <row r="312" spans="1:18">
      <c r="A312" s="40">
        <v>311</v>
      </c>
      <c r="B312" s="18" t="s">
        <v>390</v>
      </c>
      <c r="C312" s="107" t="s">
        <v>2612</v>
      </c>
      <c r="D312" s="107" t="s">
        <v>2613</v>
      </c>
      <c r="E312" s="107" t="s">
        <v>407</v>
      </c>
      <c r="F312" s="122">
        <v>23</v>
      </c>
      <c r="G312" s="107" t="s">
        <v>1280</v>
      </c>
      <c r="H312" s="107" t="s">
        <v>54</v>
      </c>
      <c r="Q312" s="40" t="s">
        <v>407</v>
      </c>
      <c r="R312">
        <f t="shared" si="4"/>
        <v>23</v>
      </c>
    </row>
    <row r="313" spans="1:18">
      <c r="A313" s="40">
        <v>312</v>
      </c>
      <c r="B313" s="18" t="s">
        <v>391</v>
      </c>
      <c r="C313" s="107" t="s">
        <v>2614</v>
      </c>
      <c r="D313" s="107" t="s">
        <v>2615</v>
      </c>
      <c r="E313" s="107" t="s">
        <v>407</v>
      </c>
      <c r="F313" s="122">
        <v>23</v>
      </c>
      <c r="G313" s="107" t="s">
        <v>1280</v>
      </c>
      <c r="H313" s="107" t="s">
        <v>54</v>
      </c>
      <c r="Q313" s="40" t="s">
        <v>407</v>
      </c>
      <c r="R313">
        <f t="shared" si="4"/>
        <v>23</v>
      </c>
    </row>
    <row r="314" spans="1:18">
      <c r="A314" s="40">
        <v>313</v>
      </c>
      <c r="B314" s="18" t="s">
        <v>393</v>
      </c>
      <c r="C314" s="107" t="s">
        <v>2616</v>
      </c>
      <c r="D314" s="107" t="s">
        <v>2617</v>
      </c>
      <c r="E314" s="107" t="s">
        <v>1494</v>
      </c>
      <c r="F314" s="122">
        <v>21</v>
      </c>
      <c r="G314" s="107" t="s">
        <v>1280</v>
      </c>
      <c r="H314" s="107" t="s">
        <v>54</v>
      </c>
      <c r="Q314" s="40" t="s">
        <v>407</v>
      </c>
      <c r="R314">
        <f t="shared" si="4"/>
        <v>23</v>
      </c>
    </row>
    <row r="315" spans="1:18">
      <c r="A315" s="40">
        <v>314</v>
      </c>
      <c r="B315" s="18" t="s">
        <v>394</v>
      </c>
      <c r="C315" s="107" t="s">
        <v>2826</v>
      </c>
      <c r="D315" s="107" t="s">
        <v>2827</v>
      </c>
      <c r="E315" s="107" t="s">
        <v>407</v>
      </c>
      <c r="F315" s="122">
        <v>23</v>
      </c>
      <c r="G315" s="107" t="s">
        <v>1280</v>
      </c>
      <c r="H315" s="107" t="s">
        <v>54</v>
      </c>
      <c r="Q315" s="40" t="s">
        <v>407</v>
      </c>
      <c r="R315">
        <f t="shared" si="4"/>
        <v>23</v>
      </c>
    </row>
    <row r="316" spans="1:18">
      <c r="A316" s="40">
        <v>315</v>
      </c>
      <c r="B316" s="18" t="s">
        <v>395</v>
      </c>
      <c r="C316" s="107" t="s">
        <v>2828</v>
      </c>
      <c r="D316" s="107" t="s">
        <v>2829</v>
      </c>
      <c r="E316" s="107" t="s">
        <v>1494</v>
      </c>
      <c r="F316" s="122">
        <v>21</v>
      </c>
      <c r="G316" s="107" t="s">
        <v>1280</v>
      </c>
      <c r="H316" s="107" t="s">
        <v>54</v>
      </c>
      <c r="Q316" s="40" t="s">
        <v>407</v>
      </c>
      <c r="R316">
        <f t="shared" si="4"/>
        <v>23</v>
      </c>
    </row>
    <row r="317" spans="1:18">
      <c r="A317" s="40">
        <v>316</v>
      </c>
      <c r="B317" s="18" t="s">
        <v>396</v>
      </c>
      <c r="C317" s="107" t="s">
        <v>2618</v>
      </c>
      <c r="D317" s="107" t="s">
        <v>2619</v>
      </c>
      <c r="E317" s="107" t="s">
        <v>1494</v>
      </c>
      <c r="F317" s="122">
        <v>21</v>
      </c>
      <c r="G317" s="107" t="s">
        <v>1280</v>
      </c>
      <c r="H317" s="107" t="s">
        <v>54</v>
      </c>
      <c r="Q317" s="40" t="s">
        <v>407</v>
      </c>
      <c r="R317">
        <f t="shared" si="4"/>
        <v>23</v>
      </c>
    </row>
    <row r="318" spans="1:18">
      <c r="A318" s="40">
        <v>317</v>
      </c>
      <c r="B318" s="18" t="s">
        <v>397</v>
      </c>
      <c r="C318" s="107" t="s">
        <v>2996</v>
      </c>
      <c r="D318" s="107" t="s">
        <v>2997</v>
      </c>
      <c r="E318" s="107" t="s">
        <v>407</v>
      </c>
      <c r="F318" s="122">
        <v>23</v>
      </c>
      <c r="G318" s="107" t="s">
        <v>1280</v>
      </c>
      <c r="H318" s="107" t="s">
        <v>54</v>
      </c>
      <c r="Q318" s="40" t="s">
        <v>407</v>
      </c>
      <c r="R318">
        <f t="shared" si="4"/>
        <v>23</v>
      </c>
    </row>
    <row r="319" spans="1:18">
      <c r="A319" s="40">
        <v>318</v>
      </c>
      <c r="B319" s="18" t="s">
        <v>399</v>
      </c>
      <c r="C319" s="107" t="s">
        <v>2620</v>
      </c>
      <c r="D319" s="107" t="s">
        <v>2621</v>
      </c>
      <c r="E319" s="107" t="s">
        <v>1261</v>
      </c>
      <c r="F319" s="122">
        <v>18</v>
      </c>
      <c r="G319" s="107" t="s">
        <v>1280</v>
      </c>
      <c r="H319" s="107" t="s">
        <v>54</v>
      </c>
      <c r="Q319" s="40" t="s">
        <v>1494</v>
      </c>
      <c r="R319">
        <f t="shared" si="4"/>
        <v>21</v>
      </c>
    </row>
    <row r="320" spans="1:18">
      <c r="A320" s="40">
        <v>319</v>
      </c>
      <c r="B320" s="18" t="s">
        <v>400</v>
      </c>
      <c r="C320" s="107" t="s">
        <v>2830</v>
      </c>
      <c r="D320" s="107" t="s">
        <v>2831</v>
      </c>
      <c r="E320" s="107" t="s">
        <v>407</v>
      </c>
      <c r="F320" s="122">
        <v>23</v>
      </c>
      <c r="G320" s="107" t="s">
        <v>1280</v>
      </c>
      <c r="H320" s="107" t="s">
        <v>54</v>
      </c>
      <c r="Q320" s="40" t="s">
        <v>407</v>
      </c>
      <c r="R320">
        <f t="shared" si="4"/>
        <v>23</v>
      </c>
    </row>
    <row r="321" spans="1:18">
      <c r="A321" s="40">
        <v>320</v>
      </c>
      <c r="B321" s="18" t="s">
        <v>401</v>
      </c>
      <c r="C321" s="107" t="s">
        <v>2832</v>
      </c>
      <c r="D321" s="107" t="s">
        <v>2833</v>
      </c>
      <c r="E321" s="107" t="s">
        <v>407</v>
      </c>
      <c r="F321" s="122">
        <v>23</v>
      </c>
      <c r="G321" s="107" t="s">
        <v>1280</v>
      </c>
      <c r="H321" s="107" t="s">
        <v>54</v>
      </c>
      <c r="Q321" s="40" t="s">
        <v>407</v>
      </c>
      <c r="R321">
        <f t="shared" si="4"/>
        <v>23</v>
      </c>
    </row>
    <row r="322" spans="1:18">
      <c r="A322" s="40">
        <v>321</v>
      </c>
      <c r="B322" s="18" t="s">
        <v>404</v>
      </c>
      <c r="C322" s="107" t="s">
        <v>2622</v>
      </c>
      <c r="D322" s="107" t="s">
        <v>2623</v>
      </c>
      <c r="E322" s="107" t="s">
        <v>1236</v>
      </c>
      <c r="F322" s="122">
        <v>24</v>
      </c>
      <c r="G322" s="107" t="s">
        <v>1280</v>
      </c>
      <c r="H322" s="107" t="s">
        <v>54</v>
      </c>
      <c r="Q322" s="40" t="s">
        <v>407</v>
      </c>
      <c r="R322">
        <f t="shared" si="4"/>
        <v>23</v>
      </c>
    </row>
    <row r="323" spans="1:18">
      <c r="A323" s="40">
        <v>322</v>
      </c>
      <c r="B323" s="18" t="s">
        <v>406</v>
      </c>
      <c r="C323" s="107" t="s">
        <v>2994</v>
      </c>
      <c r="D323" s="107" t="s">
        <v>2995</v>
      </c>
      <c r="E323" s="107" t="s">
        <v>407</v>
      </c>
      <c r="F323" s="122">
        <v>23</v>
      </c>
      <c r="G323" s="107" t="s">
        <v>1280</v>
      </c>
      <c r="H323" s="107" t="s">
        <v>54</v>
      </c>
      <c r="Q323" s="40" t="s">
        <v>407</v>
      </c>
      <c r="R323">
        <f t="shared" ref="R323:R386" si="5">IF(Q323&gt;0,VLOOKUP(Q323,$N$2:$O$48,2,0),"")</f>
        <v>23</v>
      </c>
    </row>
    <row r="324" spans="1:18">
      <c r="A324" s="40">
        <v>323</v>
      </c>
      <c r="B324" s="18" t="s">
        <v>408</v>
      </c>
      <c r="C324" s="107" t="s">
        <v>2498</v>
      </c>
      <c r="D324" s="107" t="s">
        <v>2499</v>
      </c>
      <c r="E324" s="107" t="s">
        <v>66</v>
      </c>
      <c r="F324" s="122">
        <v>47</v>
      </c>
      <c r="G324" s="107" t="s">
        <v>1280</v>
      </c>
      <c r="H324" s="107" t="s">
        <v>54</v>
      </c>
      <c r="Q324" s="40" t="s">
        <v>1494</v>
      </c>
      <c r="R324">
        <f t="shared" si="5"/>
        <v>21</v>
      </c>
    </row>
    <row r="325" spans="1:18">
      <c r="A325" s="40">
        <v>324</v>
      </c>
      <c r="B325" s="18" t="s">
        <v>409</v>
      </c>
      <c r="C325" s="107" t="s">
        <v>2834</v>
      </c>
      <c r="D325" s="107" t="s">
        <v>2835</v>
      </c>
      <c r="E325" s="107" t="s">
        <v>407</v>
      </c>
      <c r="F325" s="122">
        <v>23</v>
      </c>
      <c r="G325" s="107" t="s">
        <v>1280</v>
      </c>
      <c r="H325" s="107" t="s">
        <v>54</v>
      </c>
      <c r="Q325" s="40" t="s">
        <v>1494</v>
      </c>
      <c r="R325">
        <f t="shared" si="5"/>
        <v>21</v>
      </c>
    </row>
    <row r="326" spans="1:18">
      <c r="A326" s="40">
        <v>325</v>
      </c>
      <c r="B326" s="18" t="s">
        <v>410</v>
      </c>
      <c r="C326" s="107" t="s">
        <v>2836</v>
      </c>
      <c r="D326" s="107" t="s">
        <v>2837</v>
      </c>
      <c r="E326" s="107" t="s">
        <v>407</v>
      </c>
      <c r="F326" s="122">
        <v>23</v>
      </c>
      <c r="G326" s="107" t="s">
        <v>1280</v>
      </c>
      <c r="H326" s="107" t="s">
        <v>54</v>
      </c>
      <c r="Q326" s="40" t="s">
        <v>1236</v>
      </c>
      <c r="R326">
        <f t="shared" si="5"/>
        <v>24</v>
      </c>
    </row>
    <row r="327" spans="1:18">
      <c r="A327" s="40">
        <v>326</v>
      </c>
      <c r="B327" s="18" t="s">
        <v>411</v>
      </c>
      <c r="C327" s="107" t="s">
        <v>3998</v>
      </c>
      <c r="D327" s="107" t="s">
        <v>4827</v>
      </c>
      <c r="E327" s="107" t="s">
        <v>407</v>
      </c>
      <c r="F327" s="122">
        <v>23</v>
      </c>
      <c r="G327" s="107" t="s">
        <v>1280</v>
      </c>
      <c r="H327" s="107" t="s">
        <v>51</v>
      </c>
      <c r="Q327" s="40" t="s">
        <v>1494</v>
      </c>
      <c r="R327">
        <f t="shared" si="5"/>
        <v>21</v>
      </c>
    </row>
    <row r="328" spans="1:18">
      <c r="A328" s="40">
        <v>327</v>
      </c>
      <c r="B328" s="18" t="s">
        <v>412</v>
      </c>
      <c r="C328" s="107" t="s">
        <v>3999</v>
      </c>
      <c r="D328" s="107" t="s">
        <v>4828</v>
      </c>
      <c r="E328" s="107" t="s">
        <v>407</v>
      </c>
      <c r="F328" s="122">
        <v>23</v>
      </c>
      <c r="G328" s="107" t="s">
        <v>1280</v>
      </c>
      <c r="H328" s="107" t="s">
        <v>51</v>
      </c>
      <c r="Q328" s="40" t="s">
        <v>816</v>
      </c>
      <c r="R328">
        <f t="shared" si="5"/>
        <v>37</v>
      </c>
    </row>
    <row r="329" spans="1:18">
      <c r="A329" s="40">
        <v>328</v>
      </c>
      <c r="B329" s="18" t="s">
        <v>413</v>
      </c>
      <c r="C329" s="107" t="s">
        <v>4000</v>
      </c>
      <c r="D329" s="107" t="s">
        <v>4829</v>
      </c>
      <c r="E329" s="107" t="s">
        <v>407</v>
      </c>
      <c r="F329" s="122">
        <v>23</v>
      </c>
      <c r="G329" s="107" t="s">
        <v>1280</v>
      </c>
      <c r="H329" s="107" t="s">
        <v>51</v>
      </c>
      <c r="Q329" s="40" t="s">
        <v>1494</v>
      </c>
      <c r="R329">
        <f t="shared" si="5"/>
        <v>21</v>
      </c>
    </row>
    <row r="330" spans="1:18">
      <c r="A330" s="40">
        <v>329</v>
      </c>
      <c r="B330" s="18" t="s">
        <v>414</v>
      </c>
      <c r="C330" s="107" t="s">
        <v>4001</v>
      </c>
      <c r="D330" s="107" t="s">
        <v>4830</v>
      </c>
      <c r="E330" s="107" t="s">
        <v>806</v>
      </c>
      <c r="F330" s="122">
        <v>22</v>
      </c>
      <c r="G330" s="107" t="s">
        <v>1280</v>
      </c>
      <c r="H330" s="107" t="s">
        <v>51</v>
      </c>
      <c r="Q330" s="40" t="s">
        <v>1494</v>
      </c>
      <c r="R330">
        <f t="shared" si="5"/>
        <v>21</v>
      </c>
    </row>
    <row r="331" spans="1:18">
      <c r="A331" s="40">
        <v>330</v>
      </c>
      <c r="B331" s="18" t="s">
        <v>415</v>
      </c>
      <c r="C331" s="107" t="s">
        <v>4002</v>
      </c>
      <c r="D331" s="107" t="s">
        <v>4831</v>
      </c>
      <c r="E331" s="107" t="s">
        <v>407</v>
      </c>
      <c r="F331" s="122">
        <v>23</v>
      </c>
      <c r="G331" s="107" t="s">
        <v>1280</v>
      </c>
      <c r="H331" s="107" t="s">
        <v>51</v>
      </c>
      <c r="Q331" s="40" t="s">
        <v>407</v>
      </c>
      <c r="R331">
        <f t="shared" si="5"/>
        <v>23</v>
      </c>
    </row>
    <row r="332" spans="1:18">
      <c r="A332" s="40">
        <v>331</v>
      </c>
      <c r="B332" s="18" t="s">
        <v>416</v>
      </c>
      <c r="C332" s="107" t="s">
        <v>4003</v>
      </c>
      <c r="D332" s="107" t="s">
        <v>4832</v>
      </c>
      <c r="E332" s="107" t="s">
        <v>1494</v>
      </c>
      <c r="F332" s="122">
        <v>21</v>
      </c>
      <c r="G332" s="107" t="s">
        <v>1280</v>
      </c>
      <c r="H332" s="107" t="s">
        <v>51</v>
      </c>
      <c r="Q332" s="40" t="s">
        <v>1494</v>
      </c>
      <c r="R332">
        <f t="shared" si="5"/>
        <v>21</v>
      </c>
    </row>
    <row r="333" spans="1:18">
      <c r="A333" s="40">
        <v>332</v>
      </c>
      <c r="B333" s="18" t="s">
        <v>417</v>
      </c>
      <c r="C333" s="107" t="s">
        <v>4004</v>
      </c>
      <c r="D333" s="107" t="s">
        <v>4833</v>
      </c>
      <c r="E333" s="107" t="s">
        <v>407</v>
      </c>
      <c r="F333" s="122">
        <v>23</v>
      </c>
      <c r="G333" s="107" t="s">
        <v>1280</v>
      </c>
      <c r="H333" s="107" t="s">
        <v>51</v>
      </c>
      <c r="Q333" s="40" t="s">
        <v>1494</v>
      </c>
      <c r="R333">
        <f t="shared" si="5"/>
        <v>21</v>
      </c>
    </row>
    <row r="334" spans="1:18">
      <c r="A334" s="40">
        <v>333</v>
      </c>
      <c r="B334" s="18" t="s">
        <v>418</v>
      </c>
      <c r="C334" s="107" t="s">
        <v>4005</v>
      </c>
      <c r="D334" s="107" t="s">
        <v>4834</v>
      </c>
      <c r="E334" s="107" t="s">
        <v>407</v>
      </c>
      <c r="F334" s="122">
        <v>23</v>
      </c>
      <c r="G334" s="107" t="s">
        <v>1280</v>
      </c>
      <c r="H334" s="107" t="s">
        <v>51</v>
      </c>
      <c r="Q334" s="40" t="s">
        <v>1236</v>
      </c>
      <c r="R334">
        <f t="shared" si="5"/>
        <v>24</v>
      </c>
    </row>
    <row r="335" spans="1:18">
      <c r="A335" s="40">
        <v>334</v>
      </c>
      <c r="B335" s="18" t="s">
        <v>419</v>
      </c>
      <c r="C335" s="107" t="s">
        <v>4006</v>
      </c>
      <c r="D335" s="107" t="s">
        <v>4835</v>
      </c>
      <c r="E335" s="107" t="s">
        <v>1496</v>
      </c>
      <c r="F335" s="123">
        <v>6</v>
      </c>
      <c r="G335" s="107" t="s">
        <v>1280</v>
      </c>
      <c r="H335" s="107" t="s">
        <v>51</v>
      </c>
      <c r="Q335" s="40" t="s">
        <v>1236</v>
      </c>
      <c r="R335">
        <f t="shared" si="5"/>
        <v>24</v>
      </c>
    </row>
    <row r="336" spans="1:18">
      <c r="A336" s="40">
        <v>335</v>
      </c>
      <c r="B336" s="18" t="s">
        <v>421</v>
      </c>
      <c r="C336" s="107" t="s">
        <v>4007</v>
      </c>
      <c r="D336" s="107" t="s">
        <v>4836</v>
      </c>
      <c r="E336" s="107" t="s">
        <v>407</v>
      </c>
      <c r="F336" s="122">
        <v>23</v>
      </c>
      <c r="G336" s="107" t="s">
        <v>1280</v>
      </c>
      <c r="H336" s="107" t="s">
        <v>51</v>
      </c>
      <c r="Q336" s="40" t="s">
        <v>1236</v>
      </c>
      <c r="R336">
        <f t="shared" si="5"/>
        <v>24</v>
      </c>
    </row>
    <row r="337" spans="1:18">
      <c r="A337" s="40">
        <v>336</v>
      </c>
      <c r="B337" s="18" t="s">
        <v>422</v>
      </c>
      <c r="C337" s="107" t="s">
        <v>4008</v>
      </c>
      <c r="D337" s="107" t="s">
        <v>4837</v>
      </c>
      <c r="E337" s="107" t="s">
        <v>130</v>
      </c>
      <c r="F337" s="122">
        <v>34</v>
      </c>
      <c r="G337" s="107" t="s">
        <v>1280</v>
      </c>
      <c r="H337" s="107" t="s">
        <v>51</v>
      </c>
      <c r="Q337" s="40" t="s">
        <v>316</v>
      </c>
      <c r="R337">
        <f t="shared" si="5"/>
        <v>1</v>
      </c>
    </row>
    <row r="338" spans="1:18">
      <c r="A338" s="40">
        <v>337</v>
      </c>
      <c r="B338" s="18" t="s">
        <v>423</v>
      </c>
      <c r="C338" s="107" t="s">
        <v>4009</v>
      </c>
      <c r="D338" s="107" t="s">
        <v>4838</v>
      </c>
      <c r="E338" s="107" t="s">
        <v>1494</v>
      </c>
      <c r="F338" s="122">
        <v>21</v>
      </c>
      <c r="G338" s="107" t="s">
        <v>1280</v>
      </c>
      <c r="H338" s="107" t="s">
        <v>51</v>
      </c>
      <c r="Q338" s="40" t="s">
        <v>1494</v>
      </c>
      <c r="R338">
        <f t="shared" si="5"/>
        <v>21</v>
      </c>
    </row>
    <row r="339" spans="1:18">
      <c r="A339" s="40">
        <v>338</v>
      </c>
      <c r="B339" s="18" t="s">
        <v>424</v>
      </c>
      <c r="C339" s="107" t="s">
        <v>4010</v>
      </c>
      <c r="D339" s="107" t="s">
        <v>4839</v>
      </c>
      <c r="E339" s="107" t="s">
        <v>407</v>
      </c>
      <c r="F339" s="122">
        <v>23</v>
      </c>
      <c r="G339" s="107" t="s">
        <v>1280</v>
      </c>
      <c r="H339" s="107" t="s">
        <v>51</v>
      </c>
      <c r="Q339" s="40" t="s">
        <v>407</v>
      </c>
      <c r="R339">
        <f t="shared" si="5"/>
        <v>23</v>
      </c>
    </row>
    <row r="340" spans="1:18">
      <c r="A340" s="40">
        <v>339</v>
      </c>
      <c r="B340" s="18" t="s">
        <v>425</v>
      </c>
      <c r="C340" s="107" t="s">
        <v>4011</v>
      </c>
      <c r="D340" s="107" t="s">
        <v>4840</v>
      </c>
      <c r="E340" s="107" t="s">
        <v>407</v>
      </c>
      <c r="F340" s="122">
        <v>23</v>
      </c>
      <c r="G340" s="107" t="s">
        <v>1280</v>
      </c>
      <c r="H340" s="107" t="s">
        <v>51</v>
      </c>
      <c r="Q340" s="40" t="s">
        <v>407</v>
      </c>
      <c r="R340">
        <f t="shared" si="5"/>
        <v>23</v>
      </c>
    </row>
    <row r="341" spans="1:18">
      <c r="A341" s="40">
        <v>340</v>
      </c>
      <c r="B341" s="18" t="s">
        <v>426</v>
      </c>
      <c r="C341" s="107" t="s">
        <v>4012</v>
      </c>
      <c r="D341" s="107" t="s">
        <v>4841</v>
      </c>
      <c r="E341" s="107" t="s">
        <v>407</v>
      </c>
      <c r="F341" s="122">
        <v>23</v>
      </c>
      <c r="G341" s="107" t="s">
        <v>1280</v>
      </c>
      <c r="H341" s="107" t="s">
        <v>51</v>
      </c>
      <c r="Q341" s="40" t="s">
        <v>816</v>
      </c>
      <c r="R341">
        <f t="shared" si="5"/>
        <v>37</v>
      </c>
    </row>
    <row r="342" spans="1:18">
      <c r="A342" s="40">
        <v>341</v>
      </c>
      <c r="B342" s="18" t="s">
        <v>427</v>
      </c>
      <c r="C342" s="107" t="s">
        <v>4013</v>
      </c>
      <c r="D342" s="107" t="s">
        <v>4842</v>
      </c>
      <c r="E342" s="107" t="s">
        <v>407</v>
      </c>
      <c r="F342" s="122">
        <v>23</v>
      </c>
      <c r="G342" s="107" t="s">
        <v>1280</v>
      </c>
      <c r="H342" s="107" t="s">
        <v>51</v>
      </c>
      <c r="Q342" s="40" t="s">
        <v>1236</v>
      </c>
      <c r="R342">
        <f t="shared" si="5"/>
        <v>24</v>
      </c>
    </row>
    <row r="343" spans="1:18">
      <c r="A343" s="40">
        <v>342</v>
      </c>
      <c r="B343" s="18" t="s">
        <v>428</v>
      </c>
      <c r="C343" s="107" t="s">
        <v>4014</v>
      </c>
      <c r="D343" s="107" t="s">
        <v>4843</v>
      </c>
      <c r="E343" s="107" t="s">
        <v>407</v>
      </c>
      <c r="F343" s="122">
        <v>23</v>
      </c>
      <c r="G343" s="107" t="s">
        <v>1280</v>
      </c>
      <c r="H343" s="107" t="s">
        <v>51</v>
      </c>
      <c r="Q343" s="40" t="s">
        <v>407</v>
      </c>
      <c r="R343">
        <f t="shared" si="5"/>
        <v>23</v>
      </c>
    </row>
    <row r="344" spans="1:18">
      <c r="A344" s="40">
        <v>343</v>
      </c>
      <c r="B344" s="18" t="s">
        <v>429</v>
      </c>
      <c r="C344" s="107" t="s">
        <v>4015</v>
      </c>
      <c r="D344" s="107" t="s">
        <v>4844</v>
      </c>
      <c r="E344" s="107" t="s">
        <v>407</v>
      </c>
      <c r="F344" s="122">
        <v>23</v>
      </c>
      <c r="G344" s="107" t="s">
        <v>1280</v>
      </c>
      <c r="H344" s="107" t="s">
        <v>51</v>
      </c>
      <c r="Q344" s="40" t="s">
        <v>407</v>
      </c>
      <c r="R344">
        <f t="shared" si="5"/>
        <v>23</v>
      </c>
    </row>
    <row r="345" spans="1:18">
      <c r="A345" s="40">
        <v>344</v>
      </c>
      <c r="B345" s="18" t="s">
        <v>430</v>
      </c>
      <c r="C345" s="107" t="s">
        <v>4016</v>
      </c>
      <c r="D345" s="107" t="s">
        <v>4845</v>
      </c>
      <c r="E345" s="107" t="s">
        <v>1236</v>
      </c>
      <c r="F345" s="122">
        <v>24</v>
      </c>
      <c r="G345" s="107" t="s">
        <v>1280</v>
      </c>
      <c r="H345" s="107" t="s">
        <v>51</v>
      </c>
      <c r="Q345" s="40" t="s">
        <v>407</v>
      </c>
      <c r="R345">
        <f t="shared" si="5"/>
        <v>23</v>
      </c>
    </row>
    <row r="346" spans="1:18">
      <c r="A346" s="40">
        <v>345</v>
      </c>
      <c r="B346" s="18" t="s">
        <v>431</v>
      </c>
      <c r="C346" s="107" t="s">
        <v>4017</v>
      </c>
      <c r="D346" s="107" t="s">
        <v>4846</v>
      </c>
      <c r="E346" s="107" t="s">
        <v>407</v>
      </c>
      <c r="F346" s="122">
        <v>23</v>
      </c>
      <c r="G346" s="107" t="s">
        <v>1280</v>
      </c>
      <c r="H346" s="107" t="s">
        <v>51</v>
      </c>
      <c r="Q346" s="40" t="s">
        <v>407</v>
      </c>
      <c r="R346">
        <f t="shared" si="5"/>
        <v>23</v>
      </c>
    </row>
    <row r="347" spans="1:18">
      <c r="A347" s="40">
        <v>346</v>
      </c>
      <c r="B347" s="18" t="s">
        <v>432</v>
      </c>
      <c r="C347" s="107" t="s">
        <v>4018</v>
      </c>
      <c r="D347" s="107" t="s">
        <v>4847</v>
      </c>
      <c r="E347" s="107" t="s">
        <v>407</v>
      </c>
      <c r="F347" s="122">
        <v>23</v>
      </c>
      <c r="G347" s="107" t="s">
        <v>1280</v>
      </c>
      <c r="H347" s="107" t="s">
        <v>51</v>
      </c>
      <c r="Q347" s="40" t="s">
        <v>1236</v>
      </c>
      <c r="R347">
        <f t="shared" si="5"/>
        <v>24</v>
      </c>
    </row>
    <row r="348" spans="1:18">
      <c r="A348" s="40">
        <v>347</v>
      </c>
      <c r="B348" s="18" t="s">
        <v>433</v>
      </c>
      <c r="C348" s="107" t="s">
        <v>4019</v>
      </c>
      <c r="D348" s="107" t="s">
        <v>4848</v>
      </c>
      <c r="E348" s="107" t="s">
        <v>1236</v>
      </c>
      <c r="F348" s="122">
        <v>24</v>
      </c>
      <c r="G348" s="107" t="s">
        <v>1280</v>
      </c>
      <c r="H348" s="107" t="s">
        <v>51</v>
      </c>
      <c r="Q348" s="40" t="s">
        <v>407</v>
      </c>
      <c r="R348">
        <f t="shared" si="5"/>
        <v>23</v>
      </c>
    </row>
    <row r="349" spans="1:18">
      <c r="A349" s="40">
        <v>348</v>
      </c>
      <c r="B349" s="18" t="s">
        <v>434</v>
      </c>
      <c r="C349" s="107" t="s">
        <v>4020</v>
      </c>
      <c r="D349" s="107" t="s">
        <v>4849</v>
      </c>
      <c r="E349" s="107" t="s">
        <v>1494</v>
      </c>
      <c r="F349" s="122">
        <v>21</v>
      </c>
      <c r="G349" s="107" t="s">
        <v>1280</v>
      </c>
      <c r="H349" s="107" t="s">
        <v>51</v>
      </c>
      <c r="Q349" s="40" t="s">
        <v>407</v>
      </c>
      <c r="R349">
        <f t="shared" si="5"/>
        <v>23</v>
      </c>
    </row>
    <row r="350" spans="1:18">
      <c r="A350" s="40">
        <v>349</v>
      </c>
      <c r="B350" s="18" t="s">
        <v>435</v>
      </c>
      <c r="C350" s="107" t="s">
        <v>4021</v>
      </c>
      <c r="D350" s="107" t="s">
        <v>4850</v>
      </c>
      <c r="E350" s="107" t="s">
        <v>1236</v>
      </c>
      <c r="F350" s="122">
        <v>24</v>
      </c>
      <c r="G350" s="107" t="s">
        <v>1280</v>
      </c>
      <c r="H350" s="107" t="s">
        <v>51</v>
      </c>
      <c r="Q350" s="40" t="s">
        <v>806</v>
      </c>
      <c r="R350">
        <f t="shared" si="5"/>
        <v>22</v>
      </c>
    </row>
    <row r="351" spans="1:18">
      <c r="A351" s="40">
        <v>350</v>
      </c>
      <c r="B351" s="18" t="s">
        <v>436</v>
      </c>
      <c r="C351" s="107" t="s">
        <v>4022</v>
      </c>
      <c r="D351" s="107" t="s">
        <v>4851</v>
      </c>
      <c r="E351" s="107" t="s">
        <v>1236</v>
      </c>
      <c r="F351" s="122">
        <v>24</v>
      </c>
      <c r="G351" s="107" t="s">
        <v>1280</v>
      </c>
      <c r="H351" s="107" t="s">
        <v>51</v>
      </c>
      <c r="Q351" s="40" t="s">
        <v>806</v>
      </c>
      <c r="R351">
        <f t="shared" si="5"/>
        <v>22</v>
      </c>
    </row>
    <row r="352" spans="1:18">
      <c r="A352" s="40">
        <v>351</v>
      </c>
      <c r="B352" s="18" t="s">
        <v>437</v>
      </c>
      <c r="C352" s="107" t="s">
        <v>4023</v>
      </c>
      <c r="D352" s="107" t="s">
        <v>4852</v>
      </c>
      <c r="E352" s="107" t="s">
        <v>407</v>
      </c>
      <c r="F352" s="122">
        <v>23</v>
      </c>
      <c r="G352" s="107" t="s">
        <v>1280</v>
      </c>
      <c r="H352" s="107" t="s">
        <v>51</v>
      </c>
      <c r="Q352" s="40" t="s">
        <v>1494</v>
      </c>
      <c r="R352">
        <f t="shared" si="5"/>
        <v>21</v>
      </c>
    </row>
    <row r="353" spans="1:18">
      <c r="A353" s="40">
        <v>352</v>
      </c>
      <c r="B353" s="18" t="s">
        <v>438</v>
      </c>
      <c r="C353" s="107" t="s">
        <v>4024</v>
      </c>
      <c r="D353" s="107" t="s">
        <v>4853</v>
      </c>
      <c r="E353" s="107" t="s">
        <v>1236</v>
      </c>
      <c r="F353" s="122">
        <v>24</v>
      </c>
      <c r="G353" s="107" t="s">
        <v>1280</v>
      </c>
      <c r="H353" s="107" t="s">
        <v>51</v>
      </c>
      <c r="Q353" s="40" t="s">
        <v>1494</v>
      </c>
      <c r="R353">
        <f t="shared" si="5"/>
        <v>21</v>
      </c>
    </row>
    <row r="354" spans="1:18">
      <c r="A354" s="40">
        <v>353</v>
      </c>
      <c r="B354" s="18" t="s">
        <v>439</v>
      </c>
      <c r="C354" s="107" t="s">
        <v>4025</v>
      </c>
      <c r="D354" s="107" t="s">
        <v>4854</v>
      </c>
      <c r="E354" s="107" t="s">
        <v>407</v>
      </c>
      <c r="F354" s="122">
        <v>23</v>
      </c>
      <c r="G354" s="107" t="s">
        <v>1280</v>
      </c>
      <c r="H354" s="107" t="s">
        <v>84</v>
      </c>
      <c r="Q354" s="40" t="s">
        <v>1258</v>
      </c>
      <c r="R354">
        <f t="shared" si="5"/>
        <v>20</v>
      </c>
    </row>
    <row r="355" spans="1:18">
      <c r="A355" s="40">
        <v>354</v>
      </c>
      <c r="B355" s="18" t="s">
        <v>440</v>
      </c>
      <c r="C355" s="107" t="s">
        <v>4026</v>
      </c>
      <c r="D355" s="107" t="s">
        <v>4855</v>
      </c>
      <c r="E355" s="107" t="s">
        <v>407</v>
      </c>
      <c r="F355" s="122">
        <v>23</v>
      </c>
      <c r="G355" s="107" t="s">
        <v>1280</v>
      </c>
      <c r="H355" s="107" t="s">
        <v>84</v>
      </c>
      <c r="Q355" s="40" t="s">
        <v>420</v>
      </c>
      <c r="R355">
        <f t="shared" si="5"/>
        <v>30</v>
      </c>
    </row>
    <row r="356" spans="1:18">
      <c r="A356" s="40">
        <v>355</v>
      </c>
      <c r="B356" s="18" t="s">
        <v>441</v>
      </c>
      <c r="C356" s="107" t="s">
        <v>4027</v>
      </c>
      <c r="D356" s="107" t="s">
        <v>4856</v>
      </c>
      <c r="E356" s="107" t="s">
        <v>407</v>
      </c>
      <c r="F356" s="122">
        <v>23</v>
      </c>
      <c r="G356" s="107" t="s">
        <v>1280</v>
      </c>
      <c r="H356" s="107" t="s">
        <v>84</v>
      </c>
      <c r="Q356" s="40" t="s">
        <v>1494</v>
      </c>
      <c r="R356">
        <f t="shared" si="5"/>
        <v>21</v>
      </c>
    </row>
    <row r="357" spans="1:18">
      <c r="A357" s="40">
        <v>356</v>
      </c>
      <c r="B357" s="18" t="s">
        <v>442</v>
      </c>
      <c r="C357" s="107" t="s">
        <v>4028</v>
      </c>
      <c r="D357" s="107" t="s">
        <v>4857</v>
      </c>
      <c r="E357" s="107" t="s">
        <v>407</v>
      </c>
      <c r="F357" s="122">
        <v>23</v>
      </c>
      <c r="G357" s="107" t="s">
        <v>1280</v>
      </c>
      <c r="H357" s="107" t="s">
        <v>84</v>
      </c>
      <c r="Q357" s="40" t="s">
        <v>1494</v>
      </c>
      <c r="R357">
        <f t="shared" si="5"/>
        <v>21</v>
      </c>
    </row>
    <row r="358" spans="1:18">
      <c r="A358" s="40">
        <v>357</v>
      </c>
      <c r="B358" s="18" t="s">
        <v>443</v>
      </c>
      <c r="C358" s="107" t="s">
        <v>2230</v>
      </c>
      <c r="D358" s="107" t="s">
        <v>2231</v>
      </c>
      <c r="E358" s="107" t="s">
        <v>1494</v>
      </c>
      <c r="F358" s="122">
        <v>21</v>
      </c>
      <c r="G358" s="107" t="s">
        <v>1286</v>
      </c>
      <c r="H358" s="107" t="s">
        <v>67</v>
      </c>
      <c r="Q358" s="40" t="s">
        <v>1494</v>
      </c>
      <c r="R358">
        <f t="shared" si="5"/>
        <v>21</v>
      </c>
    </row>
    <row r="359" spans="1:18">
      <c r="A359" s="40">
        <v>358</v>
      </c>
      <c r="B359" s="18" t="s">
        <v>444</v>
      </c>
      <c r="C359" s="107" t="s">
        <v>3144</v>
      </c>
      <c r="D359" s="107" t="s">
        <v>3145</v>
      </c>
      <c r="E359" s="107" t="s">
        <v>407</v>
      </c>
      <c r="F359" s="122">
        <v>23</v>
      </c>
      <c r="G359" s="107" t="s">
        <v>1286</v>
      </c>
      <c r="H359" s="107" t="s">
        <v>54</v>
      </c>
      <c r="Q359" s="40" t="s">
        <v>1494</v>
      </c>
      <c r="R359">
        <f t="shared" si="5"/>
        <v>21</v>
      </c>
    </row>
    <row r="360" spans="1:18">
      <c r="A360" s="40">
        <v>359</v>
      </c>
      <c r="B360" s="18" t="s">
        <v>445</v>
      </c>
      <c r="C360" s="107" t="s">
        <v>2241</v>
      </c>
      <c r="D360" s="107" t="s">
        <v>2242</v>
      </c>
      <c r="E360" s="107" t="s">
        <v>407</v>
      </c>
      <c r="F360" s="122">
        <v>23</v>
      </c>
      <c r="G360" s="107" t="s">
        <v>1286</v>
      </c>
      <c r="H360" s="107" t="s">
        <v>67</v>
      </c>
      <c r="Q360" s="40" t="s">
        <v>1494</v>
      </c>
      <c r="R360">
        <f t="shared" si="5"/>
        <v>21</v>
      </c>
    </row>
    <row r="361" spans="1:18">
      <c r="A361" s="40">
        <v>360</v>
      </c>
      <c r="B361" s="18" t="s">
        <v>446</v>
      </c>
      <c r="C361" s="107" t="s">
        <v>2243</v>
      </c>
      <c r="D361" s="107" t="s">
        <v>2244</v>
      </c>
      <c r="E361" s="107" t="s">
        <v>407</v>
      </c>
      <c r="F361" s="122">
        <v>23</v>
      </c>
      <c r="G361" s="107" t="s">
        <v>1286</v>
      </c>
      <c r="H361" s="107" t="s">
        <v>67</v>
      </c>
      <c r="Q361" s="40" t="s">
        <v>420</v>
      </c>
      <c r="R361">
        <f t="shared" si="5"/>
        <v>30</v>
      </c>
    </row>
    <row r="362" spans="1:18">
      <c r="A362" s="40">
        <v>361</v>
      </c>
      <c r="B362" s="18" t="s">
        <v>447</v>
      </c>
      <c r="C362" s="107" t="s">
        <v>2245</v>
      </c>
      <c r="D362" s="107" t="s">
        <v>2246</v>
      </c>
      <c r="E362" s="107" t="s">
        <v>407</v>
      </c>
      <c r="F362" s="122">
        <v>23</v>
      </c>
      <c r="G362" s="107" t="s">
        <v>1286</v>
      </c>
      <c r="H362" s="107" t="s">
        <v>67</v>
      </c>
      <c r="Q362" s="40" t="s">
        <v>407</v>
      </c>
      <c r="R362">
        <f t="shared" si="5"/>
        <v>23</v>
      </c>
    </row>
    <row r="363" spans="1:18">
      <c r="A363" s="40">
        <v>362</v>
      </c>
      <c r="B363" s="18" t="s">
        <v>448</v>
      </c>
      <c r="C363" s="107" t="s">
        <v>2247</v>
      </c>
      <c r="D363" s="107" t="s">
        <v>2248</v>
      </c>
      <c r="E363" s="107" t="s">
        <v>73</v>
      </c>
      <c r="F363" s="122">
        <v>46</v>
      </c>
      <c r="G363" s="107" t="s">
        <v>1286</v>
      </c>
      <c r="H363" s="107" t="s">
        <v>67</v>
      </c>
      <c r="Q363" s="40" t="s">
        <v>407</v>
      </c>
      <c r="R363">
        <f t="shared" si="5"/>
        <v>23</v>
      </c>
    </row>
    <row r="364" spans="1:18">
      <c r="A364" s="40">
        <v>363</v>
      </c>
      <c r="B364" s="18" t="s">
        <v>449</v>
      </c>
      <c r="C364" s="107" t="s">
        <v>2249</v>
      </c>
      <c r="D364" s="107" t="s">
        <v>2250</v>
      </c>
      <c r="E364" s="107" t="s">
        <v>407</v>
      </c>
      <c r="F364" s="122">
        <v>23</v>
      </c>
      <c r="G364" s="107" t="s">
        <v>1286</v>
      </c>
      <c r="H364" s="107" t="s">
        <v>67</v>
      </c>
      <c r="Q364" s="40" t="s">
        <v>407</v>
      </c>
      <c r="R364">
        <f t="shared" si="5"/>
        <v>23</v>
      </c>
    </row>
    <row r="365" spans="1:18">
      <c r="A365" s="40">
        <v>364</v>
      </c>
      <c r="B365" s="18" t="s">
        <v>450</v>
      </c>
      <c r="C365" s="107" t="s">
        <v>2251</v>
      </c>
      <c r="D365" s="107" t="s">
        <v>2252</v>
      </c>
      <c r="E365" s="107" t="s">
        <v>1261</v>
      </c>
      <c r="F365" s="122">
        <v>18</v>
      </c>
      <c r="G365" s="107" t="s">
        <v>1286</v>
      </c>
      <c r="H365" s="107" t="s">
        <v>67</v>
      </c>
      <c r="Q365" s="40" t="s">
        <v>1236</v>
      </c>
      <c r="R365">
        <f t="shared" si="5"/>
        <v>24</v>
      </c>
    </row>
    <row r="366" spans="1:18">
      <c r="A366" s="40">
        <v>365</v>
      </c>
      <c r="B366" s="18" t="s">
        <v>451</v>
      </c>
      <c r="C366" s="107" t="s">
        <v>2253</v>
      </c>
      <c r="D366" s="107" t="s">
        <v>2254</v>
      </c>
      <c r="E366" s="107" t="s">
        <v>407</v>
      </c>
      <c r="F366" s="122">
        <v>23</v>
      </c>
      <c r="G366" s="107" t="s">
        <v>1286</v>
      </c>
      <c r="H366" s="107" t="s">
        <v>67</v>
      </c>
      <c r="Q366" s="40" t="s">
        <v>1494</v>
      </c>
      <c r="R366">
        <f t="shared" si="5"/>
        <v>21</v>
      </c>
    </row>
    <row r="367" spans="1:18">
      <c r="A367" s="40">
        <v>366</v>
      </c>
      <c r="B367" s="18" t="s">
        <v>452</v>
      </c>
      <c r="C367" s="107" t="s">
        <v>2255</v>
      </c>
      <c r="D367" s="107" t="s">
        <v>2256</v>
      </c>
      <c r="E367" s="107" t="s">
        <v>1495</v>
      </c>
      <c r="F367" s="122">
        <v>16</v>
      </c>
      <c r="G367" s="107" t="s">
        <v>1286</v>
      </c>
      <c r="H367" s="107" t="s">
        <v>67</v>
      </c>
      <c r="Q367" s="40" t="s">
        <v>127</v>
      </c>
      <c r="R367">
        <f t="shared" si="5"/>
        <v>36</v>
      </c>
    </row>
    <row r="368" spans="1:18">
      <c r="A368" s="40">
        <v>367</v>
      </c>
      <c r="B368" s="18" t="s">
        <v>453</v>
      </c>
      <c r="C368" s="107" t="s">
        <v>2257</v>
      </c>
      <c r="D368" s="107" t="s">
        <v>2258</v>
      </c>
      <c r="E368" s="107" t="s">
        <v>1494</v>
      </c>
      <c r="F368" s="122">
        <v>21</v>
      </c>
      <c r="G368" s="107" t="s">
        <v>1286</v>
      </c>
      <c r="H368" s="107" t="s">
        <v>67</v>
      </c>
      <c r="Q368" s="40" t="s">
        <v>135</v>
      </c>
      <c r="R368">
        <f t="shared" si="5"/>
        <v>27</v>
      </c>
    </row>
    <row r="369" spans="1:18">
      <c r="A369" s="40">
        <v>368</v>
      </c>
      <c r="B369" s="18" t="s">
        <v>454</v>
      </c>
      <c r="C369" s="107" t="s">
        <v>2259</v>
      </c>
      <c r="D369" s="107" t="s">
        <v>2260</v>
      </c>
      <c r="E369" s="107" t="s">
        <v>127</v>
      </c>
      <c r="F369" s="122">
        <v>36</v>
      </c>
      <c r="G369" s="107" t="s">
        <v>1286</v>
      </c>
      <c r="H369" s="107" t="s">
        <v>67</v>
      </c>
      <c r="Q369" s="40" t="s">
        <v>407</v>
      </c>
      <c r="R369">
        <f t="shared" si="5"/>
        <v>23</v>
      </c>
    </row>
    <row r="370" spans="1:18">
      <c r="A370" s="40">
        <v>369</v>
      </c>
      <c r="B370" s="18" t="s">
        <v>455</v>
      </c>
      <c r="C370" s="107" t="s">
        <v>2261</v>
      </c>
      <c r="D370" s="107" t="s">
        <v>2262</v>
      </c>
      <c r="E370" s="107" t="s">
        <v>130</v>
      </c>
      <c r="F370" s="122">
        <v>34</v>
      </c>
      <c r="G370" s="107" t="s">
        <v>1286</v>
      </c>
      <c r="H370" s="107" t="s">
        <v>67</v>
      </c>
      <c r="Q370" s="40" t="s">
        <v>407</v>
      </c>
      <c r="R370">
        <f t="shared" si="5"/>
        <v>23</v>
      </c>
    </row>
    <row r="371" spans="1:18">
      <c r="A371" s="40">
        <v>370</v>
      </c>
      <c r="B371" s="18" t="s">
        <v>456</v>
      </c>
      <c r="C371" s="107" t="s">
        <v>2263</v>
      </c>
      <c r="D371" s="107" t="s">
        <v>2264</v>
      </c>
      <c r="E371" s="107" t="s">
        <v>407</v>
      </c>
      <c r="F371" s="122">
        <v>23</v>
      </c>
      <c r="G371" s="107" t="s">
        <v>1286</v>
      </c>
      <c r="H371" s="107" t="s">
        <v>67</v>
      </c>
      <c r="Q371" s="40" t="s">
        <v>210</v>
      </c>
      <c r="R371">
        <f t="shared" si="5"/>
        <v>31</v>
      </c>
    </row>
    <row r="372" spans="1:18">
      <c r="A372" s="40">
        <v>371</v>
      </c>
      <c r="B372" s="18" t="s">
        <v>457</v>
      </c>
      <c r="C372" s="107" t="s">
        <v>2265</v>
      </c>
      <c r="D372" s="107" t="s">
        <v>2266</v>
      </c>
      <c r="E372" s="107" t="s">
        <v>407</v>
      </c>
      <c r="F372" s="122">
        <v>23</v>
      </c>
      <c r="G372" s="107" t="s">
        <v>1286</v>
      </c>
      <c r="H372" s="107" t="s">
        <v>67</v>
      </c>
      <c r="Q372" s="40" t="s">
        <v>407</v>
      </c>
      <c r="R372">
        <f t="shared" si="5"/>
        <v>23</v>
      </c>
    </row>
    <row r="373" spans="1:18">
      <c r="A373" s="40">
        <v>372</v>
      </c>
      <c r="B373" s="18" t="s">
        <v>458</v>
      </c>
      <c r="C373" s="107" t="s">
        <v>2267</v>
      </c>
      <c r="D373" s="107" t="s">
        <v>2268</v>
      </c>
      <c r="E373" s="107" t="s">
        <v>407</v>
      </c>
      <c r="F373" s="122">
        <v>23</v>
      </c>
      <c r="G373" s="107" t="s">
        <v>1286</v>
      </c>
      <c r="H373" s="107" t="s">
        <v>67</v>
      </c>
      <c r="Q373" s="40" t="s">
        <v>165</v>
      </c>
      <c r="R373">
        <f t="shared" si="5"/>
        <v>25</v>
      </c>
    </row>
    <row r="374" spans="1:18">
      <c r="A374" s="40">
        <v>373</v>
      </c>
      <c r="B374" s="18" t="s">
        <v>459</v>
      </c>
      <c r="C374" s="107" t="s">
        <v>2269</v>
      </c>
      <c r="D374" s="107" t="s">
        <v>2270</v>
      </c>
      <c r="E374" s="107" t="s">
        <v>1494</v>
      </c>
      <c r="F374" s="122">
        <v>21</v>
      </c>
      <c r="G374" s="107" t="s">
        <v>1286</v>
      </c>
      <c r="H374" s="107" t="s">
        <v>67</v>
      </c>
      <c r="Q374" s="40" t="s">
        <v>407</v>
      </c>
      <c r="R374">
        <f t="shared" si="5"/>
        <v>23</v>
      </c>
    </row>
    <row r="375" spans="1:18">
      <c r="A375" s="40">
        <v>374</v>
      </c>
      <c r="B375" s="18" t="s">
        <v>460</v>
      </c>
      <c r="C375" s="107" t="s">
        <v>402</v>
      </c>
      <c r="D375" s="107" t="s">
        <v>403</v>
      </c>
      <c r="E375" s="107" t="s">
        <v>407</v>
      </c>
      <c r="F375" s="122">
        <v>23</v>
      </c>
      <c r="G375" s="107" t="s">
        <v>1286</v>
      </c>
      <c r="H375" s="107" t="s">
        <v>67</v>
      </c>
      <c r="Q375" s="40" t="s">
        <v>407</v>
      </c>
      <c r="R375">
        <f t="shared" si="5"/>
        <v>23</v>
      </c>
    </row>
    <row r="376" spans="1:18">
      <c r="A376" s="40">
        <v>375</v>
      </c>
      <c r="B376" s="18" t="s">
        <v>461</v>
      </c>
      <c r="C376" s="107" t="s">
        <v>2315</v>
      </c>
      <c r="D376" s="107" t="s">
        <v>2316</v>
      </c>
      <c r="E376" s="107" t="s">
        <v>407</v>
      </c>
      <c r="F376" s="122">
        <v>23</v>
      </c>
      <c r="G376" s="107" t="s">
        <v>1286</v>
      </c>
      <c r="H376" s="107" t="s">
        <v>67</v>
      </c>
      <c r="Q376" s="40" t="s">
        <v>1258</v>
      </c>
      <c r="R376">
        <f t="shared" si="5"/>
        <v>20</v>
      </c>
    </row>
    <row r="377" spans="1:18">
      <c r="A377" s="40">
        <v>376</v>
      </c>
      <c r="B377" s="18" t="s">
        <v>462</v>
      </c>
      <c r="C377" s="107" t="s">
        <v>2271</v>
      </c>
      <c r="D377" s="107" t="s">
        <v>2272</v>
      </c>
      <c r="E377" s="107" t="s">
        <v>1236</v>
      </c>
      <c r="F377" s="122">
        <v>24</v>
      </c>
      <c r="G377" s="107" t="s">
        <v>1286</v>
      </c>
      <c r="H377" s="107" t="s">
        <v>67</v>
      </c>
      <c r="Q377" s="40" t="s">
        <v>1494</v>
      </c>
      <c r="R377">
        <f t="shared" si="5"/>
        <v>21</v>
      </c>
    </row>
    <row r="378" spans="1:18">
      <c r="A378" s="40">
        <v>377</v>
      </c>
      <c r="B378" s="18" t="s">
        <v>463</v>
      </c>
      <c r="C378" s="107" t="s">
        <v>2273</v>
      </c>
      <c r="D378" s="107" t="s">
        <v>2274</v>
      </c>
      <c r="E378" s="107" t="s">
        <v>398</v>
      </c>
      <c r="F378" s="122">
        <v>26</v>
      </c>
      <c r="G378" s="107" t="s">
        <v>1286</v>
      </c>
      <c r="H378" s="107" t="s">
        <v>67</v>
      </c>
      <c r="Q378" s="40" t="s">
        <v>1494</v>
      </c>
      <c r="R378">
        <f t="shared" si="5"/>
        <v>21</v>
      </c>
    </row>
    <row r="379" spans="1:18">
      <c r="A379" s="40">
        <v>378</v>
      </c>
      <c r="B379" s="18" t="s">
        <v>464</v>
      </c>
      <c r="C379" s="107" t="s">
        <v>2275</v>
      </c>
      <c r="D379" s="107" t="s">
        <v>2276</v>
      </c>
      <c r="E379" s="107" t="s">
        <v>407</v>
      </c>
      <c r="F379" s="122">
        <v>23</v>
      </c>
      <c r="G379" s="107" t="s">
        <v>1286</v>
      </c>
      <c r="H379" s="107" t="s">
        <v>67</v>
      </c>
      <c r="Q379" s="40" t="s">
        <v>1494</v>
      </c>
      <c r="R379">
        <f t="shared" si="5"/>
        <v>21</v>
      </c>
    </row>
    <row r="380" spans="1:18">
      <c r="A380" s="40">
        <v>379</v>
      </c>
      <c r="B380" s="18" t="s">
        <v>465</v>
      </c>
      <c r="C380" s="107" t="s">
        <v>2277</v>
      </c>
      <c r="D380" s="107" t="s">
        <v>2278</v>
      </c>
      <c r="E380" s="107" t="s">
        <v>407</v>
      </c>
      <c r="F380" s="122">
        <v>23</v>
      </c>
      <c r="G380" s="107" t="s">
        <v>1286</v>
      </c>
      <c r="H380" s="107" t="s">
        <v>67</v>
      </c>
      <c r="Q380" s="40" t="s">
        <v>1494</v>
      </c>
      <c r="R380">
        <f t="shared" si="5"/>
        <v>21</v>
      </c>
    </row>
    <row r="381" spans="1:18">
      <c r="A381" s="40">
        <v>380</v>
      </c>
      <c r="B381" s="18" t="s">
        <v>466</v>
      </c>
      <c r="C381" s="107" t="s">
        <v>2279</v>
      </c>
      <c r="D381" s="107" t="s">
        <v>2280</v>
      </c>
      <c r="E381" s="107" t="s">
        <v>407</v>
      </c>
      <c r="F381" s="122">
        <v>23</v>
      </c>
      <c r="G381" s="107" t="s">
        <v>1286</v>
      </c>
      <c r="H381" s="107" t="s">
        <v>67</v>
      </c>
      <c r="Q381" s="40" t="s">
        <v>1498</v>
      </c>
      <c r="R381">
        <f t="shared" si="5"/>
        <v>9</v>
      </c>
    </row>
    <row r="382" spans="1:18">
      <c r="A382" s="40">
        <v>381</v>
      </c>
      <c r="B382" s="18" t="s">
        <v>467</v>
      </c>
      <c r="C382" s="107" t="s">
        <v>2281</v>
      </c>
      <c r="D382" s="107" t="s">
        <v>2282</v>
      </c>
      <c r="E382" s="107" t="s">
        <v>1258</v>
      </c>
      <c r="F382" s="122">
        <v>20</v>
      </c>
      <c r="G382" s="107" t="s">
        <v>1286</v>
      </c>
      <c r="H382" s="107" t="s">
        <v>67</v>
      </c>
      <c r="Q382" s="40" t="s">
        <v>1494</v>
      </c>
      <c r="R382">
        <f t="shared" si="5"/>
        <v>21</v>
      </c>
    </row>
    <row r="383" spans="1:18">
      <c r="A383" s="40">
        <v>382</v>
      </c>
      <c r="B383" s="18" t="s">
        <v>468</v>
      </c>
      <c r="C383" s="107" t="s">
        <v>2283</v>
      </c>
      <c r="D383" s="107" t="s">
        <v>2284</v>
      </c>
      <c r="E383" s="107" t="s">
        <v>407</v>
      </c>
      <c r="F383" s="122">
        <v>23</v>
      </c>
      <c r="G383" s="107" t="s">
        <v>1286</v>
      </c>
      <c r="H383" s="107" t="s">
        <v>67</v>
      </c>
      <c r="Q383" s="40" t="s">
        <v>1494</v>
      </c>
      <c r="R383">
        <f t="shared" si="5"/>
        <v>21</v>
      </c>
    </row>
    <row r="384" spans="1:18">
      <c r="A384" s="40">
        <v>383</v>
      </c>
      <c r="B384" s="18" t="s">
        <v>469</v>
      </c>
      <c r="C384" s="107" t="s">
        <v>2285</v>
      </c>
      <c r="D384" s="107" t="s">
        <v>2286</v>
      </c>
      <c r="E384" s="107" t="s">
        <v>1494</v>
      </c>
      <c r="F384" s="122">
        <v>21</v>
      </c>
      <c r="G384" s="107" t="s">
        <v>1286</v>
      </c>
      <c r="H384" s="107" t="s">
        <v>67</v>
      </c>
      <c r="Q384" s="40" t="s">
        <v>806</v>
      </c>
      <c r="R384">
        <f t="shared" si="5"/>
        <v>22</v>
      </c>
    </row>
    <row r="385" spans="1:18">
      <c r="A385" s="40">
        <v>384</v>
      </c>
      <c r="B385" s="18" t="s">
        <v>470</v>
      </c>
      <c r="C385" s="107" t="s">
        <v>2287</v>
      </c>
      <c r="D385" s="107" t="s">
        <v>2288</v>
      </c>
      <c r="E385" s="107" t="s">
        <v>407</v>
      </c>
      <c r="F385" s="122">
        <v>23</v>
      </c>
      <c r="G385" s="107" t="s">
        <v>1286</v>
      </c>
      <c r="H385" s="107" t="s">
        <v>67</v>
      </c>
      <c r="Q385" s="40" t="s">
        <v>806</v>
      </c>
      <c r="R385">
        <f t="shared" si="5"/>
        <v>22</v>
      </c>
    </row>
    <row r="386" spans="1:18">
      <c r="A386" s="40">
        <v>385</v>
      </c>
      <c r="B386" s="18" t="s">
        <v>471</v>
      </c>
      <c r="C386" s="107" t="s">
        <v>2289</v>
      </c>
      <c r="D386" s="107" t="s">
        <v>2290</v>
      </c>
      <c r="E386" s="107" t="s">
        <v>407</v>
      </c>
      <c r="F386" s="122">
        <v>23</v>
      </c>
      <c r="G386" s="107" t="s">
        <v>1286</v>
      </c>
      <c r="H386" s="107" t="s">
        <v>67</v>
      </c>
      <c r="Q386" s="40" t="s">
        <v>806</v>
      </c>
      <c r="R386">
        <f t="shared" si="5"/>
        <v>22</v>
      </c>
    </row>
    <row r="387" spans="1:18">
      <c r="A387" s="40">
        <v>386</v>
      </c>
      <c r="B387" s="18" t="s">
        <v>472</v>
      </c>
      <c r="C387" s="107" t="s">
        <v>2291</v>
      </c>
      <c r="D387" s="107" t="s">
        <v>2292</v>
      </c>
      <c r="E387" s="107" t="s">
        <v>806</v>
      </c>
      <c r="F387" s="122">
        <v>22</v>
      </c>
      <c r="G387" s="107" t="s">
        <v>1286</v>
      </c>
      <c r="H387" s="107" t="s">
        <v>67</v>
      </c>
      <c r="Q387" s="40" t="s">
        <v>806</v>
      </c>
      <c r="R387">
        <f t="shared" ref="R387:R450" si="6">IF(Q387&gt;0,VLOOKUP(Q387,$N$2:$O$48,2,0),"")</f>
        <v>22</v>
      </c>
    </row>
    <row r="388" spans="1:18">
      <c r="A388" s="40">
        <v>387</v>
      </c>
      <c r="B388" s="18" t="s">
        <v>473</v>
      </c>
      <c r="C388" s="107" t="s">
        <v>2232</v>
      </c>
      <c r="D388" s="107" t="s">
        <v>2233</v>
      </c>
      <c r="E388" s="107" t="s">
        <v>407</v>
      </c>
      <c r="F388" s="122">
        <v>23</v>
      </c>
      <c r="G388" s="107" t="s">
        <v>1286</v>
      </c>
      <c r="H388" s="107" t="s">
        <v>272</v>
      </c>
      <c r="Q388" s="40" t="s">
        <v>806</v>
      </c>
      <c r="R388">
        <f t="shared" si="6"/>
        <v>22</v>
      </c>
    </row>
    <row r="389" spans="1:18">
      <c r="A389" s="40">
        <v>388</v>
      </c>
      <c r="B389" s="18" t="s">
        <v>474</v>
      </c>
      <c r="C389" s="107" t="s">
        <v>2237</v>
      </c>
      <c r="D389" s="107" t="s">
        <v>2238</v>
      </c>
      <c r="E389" s="107" t="s">
        <v>1258</v>
      </c>
      <c r="F389" s="122">
        <v>20</v>
      </c>
      <c r="G389" s="107" t="s">
        <v>1286</v>
      </c>
      <c r="H389" s="107" t="s">
        <v>278</v>
      </c>
      <c r="Q389" s="40" t="s">
        <v>806</v>
      </c>
      <c r="R389">
        <f t="shared" si="6"/>
        <v>22</v>
      </c>
    </row>
    <row r="390" spans="1:18">
      <c r="A390" s="40">
        <v>389</v>
      </c>
      <c r="B390" s="18" t="s">
        <v>475</v>
      </c>
      <c r="C390" s="107" t="s">
        <v>2239</v>
      </c>
      <c r="D390" s="107" t="s">
        <v>2240</v>
      </c>
      <c r="E390" s="107" t="s">
        <v>123</v>
      </c>
      <c r="F390" s="122">
        <v>41</v>
      </c>
      <c r="G390" s="107" t="s">
        <v>1286</v>
      </c>
      <c r="H390" s="107" t="s">
        <v>278</v>
      </c>
      <c r="Q390" s="40" t="s">
        <v>806</v>
      </c>
      <c r="R390">
        <f t="shared" si="6"/>
        <v>22</v>
      </c>
    </row>
    <row r="391" spans="1:18">
      <c r="A391" s="40">
        <v>390</v>
      </c>
      <c r="B391" s="18" t="s">
        <v>476</v>
      </c>
      <c r="C391" s="107" t="s">
        <v>2293</v>
      </c>
      <c r="D391" s="107" t="s">
        <v>2294</v>
      </c>
      <c r="E391" s="107" t="s">
        <v>407</v>
      </c>
      <c r="F391" s="122">
        <v>23</v>
      </c>
      <c r="G391" s="107" t="s">
        <v>1286</v>
      </c>
      <c r="H391" s="107" t="s">
        <v>67</v>
      </c>
      <c r="Q391" s="40" t="s">
        <v>806</v>
      </c>
      <c r="R391">
        <f t="shared" si="6"/>
        <v>22</v>
      </c>
    </row>
    <row r="392" spans="1:18">
      <c r="A392" s="40">
        <v>391</v>
      </c>
      <c r="B392" s="18" t="s">
        <v>477</v>
      </c>
      <c r="C392" s="107" t="s">
        <v>2295</v>
      </c>
      <c r="D392" s="107" t="s">
        <v>2296</v>
      </c>
      <c r="E392" s="107" t="s">
        <v>163</v>
      </c>
      <c r="F392" s="122">
        <v>33</v>
      </c>
      <c r="G392" s="107" t="s">
        <v>1286</v>
      </c>
      <c r="H392" s="107" t="s">
        <v>67</v>
      </c>
      <c r="Q392" s="40" t="s">
        <v>806</v>
      </c>
      <c r="R392">
        <f t="shared" si="6"/>
        <v>22</v>
      </c>
    </row>
    <row r="393" spans="1:18">
      <c r="A393" s="40">
        <v>392</v>
      </c>
      <c r="B393" s="18" t="s">
        <v>478</v>
      </c>
      <c r="C393" s="107" t="s">
        <v>2297</v>
      </c>
      <c r="D393" s="107" t="s">
        <v>2298</v>
      </c>
      <c r="E393" s="107" t="s">
        <v>135</v>
      </c>
      <c r="F393" s="122">
        <v>27</v>
      </c>
      <c r="G393" s="107" t="s">
        <v>1286</v>
      </c>
      <c r="H393" s="107" t="s">
        <v>67</v>
      </c>
      <c r="Q393" s="40" t="s">
        <v>806</v>
      </c>
      <c r="R393">
        <f t="shared" si="6"/>
        <v>22</v>
      </c>
    </row>
    <row r="394" spans="1:18">
      <c r="A394" s="40">
        <v>393</v>
      </c>
      <c r="B394" s="18" t="s">
        <v>479</v>
      </c>
      <c r="C394" s="107" t="s">
        <v>2299</v>
      </c>
      <c r="D394" s="107" t="s">
        <v>2300</v>
      </c>
      <c r="E394" s="107" t="s">
        <v>179</v>
      </c>
      <c r="F394" s="123">
        <v>8</v>
      </c>
      <c r="G394" s="107" t="s">
        <v>1286</v>
      </c>
      <c r="H394" s="107" t="s">
        <v>67</v>
      </c>
      <c r="Q394" s="40" t="s">
        <v>806</v>
      </c>
      <c r="R394">
        <f t="shared" si="6"/>
        <v>22</v>
      </c>
    </row>
    <row r="395" spans="1:18">
      <c r="A395" s="40">
        <v>394</v>
      </c>
      <c r="B395" s="18" t="s">
        <v>480</v>
      </c>
      <c r="C395" s="107" t="s">
        <v>2301</v>
      </c>
      <c r="D395" s="107" t="s">
        <v>2302</v>
      </c>
      <c r="E395" s="107" t="s">
        <v>1494</v>
      </c>
      <c r="F395" s="122">
        <v>21</v>
      </c>
      <c r="G395" s="107" t="s">
        <v>1286</v>
      </c>
      <c r="H395" s="107" t="s">
        <v>67</v>
      </c>
      <c r="Q395" s="40" t="s">
        <v>806</v>
      </c>
      <c r="R395">
        <f t="shared" si="6"/>
        <v>22</v>
      </c>
    </row>
    <row r="396" spans="1:18">
      <c r="A396" s="40">
        <v>395</v>
      </c>
      <c r="B396" s="18" t="s">
        <v>481</v>
      </c>
      <c r="C396" s="107" t="s">
        <v>2303</v>
      </c>
      <c r="D396" s="107" t="s">
        <v>2304</v>
      </c>
      <c r="E396" s="107" t="s">
        <v>381</v>
      </c>
      <c r="F396" s="122">
        <v>39</v>
      </c>
      <c r="G396" s="107" t="s">
        <v>1286</v>
      </c>
      <c r="H396" s="107" t="s">
        <v>67</v>
      </c>
      <c r="Q396" s="40" t="s">
        <v>806</v>
      </c>
      <c r="R396">
        <f t="shared" si="6"/>
        <v>22</v>
      </c>
    </row>
    <row r="397" spans="1:18">
      <c r="A397" s="40">
        <v>396</v>
      </c>
      <c r="B397" s="18" t="s">
        <v>482</v>
      </c>
      <c r="C397" s="107" t="s">
        <v>2305</v>
      </c>
      <c r="D397" s="107" t="s">
        <v>2306</v>
      </c>
      <c r="E397" s="107" t="s">
        <v>53</v>
      </c>
      <c r="F397" s="122">
        <v>43</v>
      </c>
      <c r="G397" s="107" t="s">
        <v>1286</v>
      </c>
      <c r="H397" s="107" t="s">
        <v>67</v>
      </c>
      <c r="Q397" s="40" t="s">
        <v>806</v>
      </c>
      <c r="R397">
        <f t="shared" si="6"/>
        <v>22</v>
      </c>
    </row>
    <row r="398" spans="1:18">
      <c r="A398" s="40">
        <v>397</v>
      </c>
      <c r="B398" s="18" t="s">
        <v>483</v>
      </c>
      <c r="C398" s="107" t="s">
        <v>2307</v>
      </c>
      <c r="D398" s="107" t="s">
        <v>2308</v>
      </c>
      <c r="E398" s="107" t="s">
        <v>407</v>
      </c>
      <c r="F398" s="122">
        <v>23</v>
      </c>
      <c r="G398" s="107" t="s">
        <v>1286</v>
      </c>
      <c r="H398" s="107" t="s">
        <v>67</v>
      </c>
      <c r="Q398" s="40" t="s">
        <v>407</v>
      </c>
      <c r="R398">
        <f t="shared" si="6"/>
        <v>23</v>
      </c>
    </row>
    <row r="399" spans="1:18">
      <c r="A399" s="40">
        <v>398</v>
      </c>
      <c r="B399" s="18" t="s">
        <v>484</v>
      </c>
      <c r="C399" s="107" t="s">
        <v>2309</v>
      </c>
      <c r="D399" s="107" t="s">
        <v>2310</v>
      </c>
      <c r="E399" s="107" t="s">
        <v>407</v>
      </c>
      <c r="F399" s="122">
        <v>23</v>
      </c>
      <c r="G399" s="107" t="s">
        <v>1286</v>
      </c>
      <c r="H399" s="107" t="s">
        <v>67</v>
      </c>
      <c r="Q399" s="40" t="s">
        <v>407</v>
      </c>
      <c r="R399">
        <f t="shared" si="6"/>
        <v>23</v>
      </c>
    </row>
    <row r="400" spans="1:18">
      <c r="A400" s="40">
        <v>399</v>
      </c>
      <c r="B400" s="18" t="s">
        <v>485</v>
      </c>
      <c r="C400" s="107" t="s">
        <v>2228</v>
      </c>
      <c r="D400" s="107" t="s">
        <v>2229</v>
      </c>
      <c r="E400" s="107" t="s">
        <v>1495</v>
      </c>
      <c r="F400" s="122">
        <v>16</v>
      </c>
      <c r="G400" s="107" t="s">
        <v>1286</v>
      </c>
      <c r="H400" s="107" t="s">
        <v>67</v>
      </c>
      <c r="Q400" s="40" t="s">
        <v>806</v>
      </c>
      <c r="R400">
        <f t="shared" si="6"/>
        <v>22</v>
      </c>
    </row>
    <row r="401" spans="1:18">
      <c r="A401" s="40">
        <v>400</v>
      </c>
      <c r="B401" s="18" t="s">
        <v>486</v>
      </c>
      <c r="C401" s="107" t="s">
        <v>2311</v>
      </c>
      <c r="D401" s="107" t="s">
        <v>2312</v>
      </c>
      <c r="E401" s="107" t="s">
        <v>1258</v>
      </c>
      <c r="F401" s="122">
        <v>20</v>
      </c>
      <c r="G401" s="107" t="s">
        <v>1286</v>
      </c>
      <c r="H401" s="107" t="s">
        <v>67</v>
      </c>
      <c r="Q401" s="40" t="s">
        <v>1236</v>
      </c>
      <c r="R401">
        <f t="shared" si="6"/>
        <v>24</v>
      </c>
    </row>
    <row r="402" spans="1:18">
      <c r="A402" s="40">
        <v>401</v>
      </c>
      <c r="B402" s="18" t="s">
        <v>487</v>
      </c>
      <c r="C402" s="107" t="s">
        <v>2313</v>
      </c>
      <c r="D402" s="107" t="s">
        <v>2314</v>
      </c>
      <c r="E402" s="107" t="s">
        <v>816</v>
      </c>
      <c r="F402" s="122">
        <v>37</v>
      </c>
      <c r="G402" s="107" t="s">
        <v>1286</v>
      </c>
      <c r="H402" s="107" t="s">
        <v>67</v>
      </c>
      <c r="Q402" s="40" t="s">
        <v>1236</v>
      </c>
      <c r="R402">
        <f t="shared" si="6"/>
        <v>24</v>
      </c>
    </row>
    <row r="403" spans="1:18">
      <c r="A403" s="40">
        <v>402</v>
      </c>
      <c r="B403" s="18" t="s">
        <v>488</v>
      </c>
      <c r="C403" s="107" t="s">
        <v>2234</v>
      </c>
      <c r="D403" s="107" t="s">
        <v>2235</v>
      </c>
      <c r="E403" s="107" t="s">
        <v>407</v>
      </c>
      <c r="F403" s="122">
        <v>23</v>
      </c>
      <c r="G403" s="107" t="s">
        <v>1286</v>
      </c>
      <c r="H403" s="107" t="s">
        <v>272</v>
      </c>
      <c r="Q403" s="40" t="s">
        <v>1236</v>
      </c>
      <c r="R403">
        <f t="shared" si="6"/>
        <v>24</v>
      </c>
    </row>
    <row r="404" spans="1:18">
      <c r="A404" s="40">
        <v>403</v>
      </c>
      <c r="B404" s="18" t="s">
        <v>489</v>
      </c>
      <c r="C404" s="107" t="s">
        <v>2317</v>
      </c>
      <c r="D404" s="107" t="s">
        <v>2318</v>
      </c>
      <c r="E404" s="107" t="s">
        <v>420</v>
      </c>
      <c r="F404" s="122">
        <v>30</v>
      </c>
      <c r="G404" s="107" t="s">
        <v>1286</v>
      </c>
      <c r="H404" s="107" t="s">
        <v>67</v>
      </c>
      <c r="Q404" s="40" t="s">
        <v>1236</v>
      </c>
      <c r="R404">
        <f t="shared" si="6"/>
        <v>24</v>
      </c>
    </row>
    <row r="405" spans="1:18">
      <c r="A405" s="40">
        <v>404</v>
      </c>
      <c r="B405" s="18" t="s">
        <v>490</v>
      </c>
      <c r="C405" s="107" t="s">
        <v>2319</v>
      </c>
      <c r="D405" s="107" t="s">
        <v>2320</v>
      </c>
      <c r="E405" s="107" t="s">
        <v>165</v>
      </c>
      <c r="F405" s="122">
        <v>25</v>
      </c>
      <c r="G405" s="107" t="s">
        <v>1286</v>
      </c>
      <c r="H405" s="107" t="s">
        <v>67</v>
      </c>
      <c r="Q405" s="40" t="s">
        <v>1236</v>
      </c>
      <c r="R405">
        <f t="shared" si="6"/>
        <v>24</v>
      </c>
    </row>
    <row r="406" spans="1:18">
      <c r="A406" s="40">
        <v>405</v>
      </c>
      <c r="B406" s="18" t="s">
        <v>491</v>
      </c>
      <c r="C406" s="107" t="s">
        <v>2321</v>
      </c>
      <c r="D406" s="107" t="s">
        <v>2322</v>
      </c>
      <c r="E406" s="107" t="s">
        <v>121</v>
      </c>
      <c r="F406" s="122">
        <v>42</v>
      </c>
      <c r="G406" s="107" t="s">
        <v>1286</v>
      </c>
      <c r="H406" s="107" t="s">
        <v>67</v>
      </c>
      <c r="Q406" s="40" t="s">
        <v>1236</v>
      </c>
      <c r="R406">
        <f t="shared" si="6"/>
        <v>24</v>
      </c>
    </row>
    <row r="407" spans="1:18">
      <c r="A407" s="40">
        <v>406</v>
      </c>
      <c r="B407" s="18" t="s">
        <v>492</v>
      </c>
      <c r="C407" s="107" t="s">
        <v>2323</v>
      </c>
      <c r="D407" s="107" t="s">
        <v>2324</v>
      </c>
      <c r="E407" s="107" t="s">
        <v>1494</v>
      </c>
      <c r="F407" s="122">
        <v>21</v>
      </c>
      <c r="G407" s="107" t="s">
        <v>1286</v>
      </c>
      <c r="H407" s="107" t="s">
        <v>67</v>
      </c>
      <c r="Q407" s="40" t="s">
        <v>407</v>
      </c>
      <c r="R407">
        <f t="shared" si="6"/>
        <v>23</v>
      </c>
    </row>
    <row r="408" spans="1:18">
      <c r="A408" s="40">
        <v>407</v>
      </c>
      <c r="B408" s="18" t="s">
        <v>493</v>
      </c>
      <c r="C408" s="107" t="s">
        <v>2325</v>
      </c>
      <c r="D408" s="107" t="s">
        <v>2326</v>
      </c>
      <c r="E408" s="107" t="s">
        <v>163</v>
      </c>
      <c r="F408" s="122">
        <v>33</v>
      </c>
      <c r="G408" s="107" t="s">
        <v>1286</v>
      </c>
      <c r="H408" s="107" t="s">
        <v>67</v>
      </c>
      <c r="Q408" s="40" t="s">
        <v>407</v>
      </c>
      <c r="R408">
        <f t="shared" si="6"/>
        <v>23</v>
      </c>
    </row>
    <row r="409" spans="1:18">
      <c r="A409" s="40">
        <v>408</v>
      </c>
      <c r="B409" s="18" t="s">
        <v>494</v>
      </c>
      <c r="C409" s="107" t="s">
        <v>2327</v>
      </c>
      <c r="D409" s="107" t="s">
        <v>2328</v>
      </c>
      <c r="E409" s="107" t="s">
        <v>1236</v>
      </c>
      <c r="F409" s="122">
        <v>24</v>
      </c>
      <c r="G409" s="107" t="s">
        <v>1286</v>
      </c>
      <c r="H409" s="107" t="s">
        <v>67</v>
      </c>
      <c r="Q409" s="40" t="s">
        <v>407</v>
      </c>
      <c r="R409">
        <f t="shared" si="6"/>
        <v>23</v>
      </c>
    </row>
    <row r="410" spans="1:18">
      <c r="A410" s="40">
        <v>409</v>
      </c>
      <c r="B410" s="18" t="s">
        <v>495</v>
      </c>
      <c r="C410" s="107" t="s">
        <v>2329</v>
      </c>
      <c r="D410" s="107" t="s">
        <v>2330</v>
      </c>
      <c r="E410" s="107" t="s">
        <v>407</v>
      </c>
      <c r="F410" s="122">
        <v>23</v>
      </c>
      <c r="G410" s="107" t="s">
        <v>1286</v>
      </c>
      <c r="H410" s="107" t="s">
        <v>67</v>
      </c>
      <c r="Q410" s="40" t="s">
        <v>1494</v>
      </c>
      <c r="R410">
        <f t="shared" si="6"/>
        <v>21</v>
      </c>
    </row>
    <row r="411" spans="1:18">
      <c r="A411" s="40">
        <v>410</v>
      </c>
      <c r="B411" s="18" t="s">
        <v>496</v>
      </c>
      <c r="C411" s="107" t="s">
        <v>2331</v>
      </c>
      <c r="D411" s="107" t="s">
        <v>2332</v>
      </c>
      <c r="E411" s="107" t="s">
        <v>316</v>
      </c>
      <c r="F411" s="123">
        <v>1</v>
      </c>
      <c r="G411" s="107" t="s">
        <v>1286</v>
      </c>
      <c r="H411" s="107" t="s">
        <v>67</v>
      </c>
      <c r="Q411" s="40" t="s">
        <v>1494</v>
      </c>
      <c r="R411">
        <f t="shared" si="6"/>
        <v>21</v>
      </c>
    </row>
    <row r="412" spans="1:18">
      <c r="A412" s="40">
        <v>411</v>
      </c>
      <c r="B412" s="18" t="s">
        <v>497</v>
      </c>
      <c r="C412" s="107" t="s">
        <v>2333</v>
      </c>
      <c r="D412" s="107" t="s">
        <v>2334</v>
      </c>
      <c r="E412" s="107" t="s">
        <v>407</v>
      </c>
      <c r="F412" s="122">
        <v>23</v>
      </c>
      <c r="G412" s="107" t="s">
        <v>1286</v>
      </c>
      <c r="H412" s="107" t="s">
        <v>67</v>
      </c>
      <c r="Q412" s="40" t="s">
        <v>1494</v>
      </c>
      <c r="R412">
        <f t="shared" si="6"/>
        <v>21</v>
      </c>
    </row>
    <row r="413" spans="1:18">
      <c r="A413" s="40">
        <v>412</v>
      </c>
      <c r="B413" s="18" t="s">
        <v>498</v>
      </c>
      <c r="C413" s="107" t="s">
        <v>2335</v>
      </c>
      <c r="D413" s="107" t="s">
        <v>2336</v>
      </c>
      <c r="E413" s="107" t="s">
        <v>407</v>
      </c>
      <c r="F413" s="122">
        <v>23</v>
      </c>
      <c r="G413" s="107" t="s">
        <v>1286</v>
      </c>
      <c r="H413" s="107" t="s">
        <v>67</v>
      </c>
      <c r="Q413" s="40" t="s">
        <v>1494</v>
      </c>
      <c r="R413">
        <f t="shared" si="6"/>
        <v>21</v>
      </c>
    </row>
    <row r="414" spans="1:18">
      <c r="A414" s="40">
        <v>413</v>
      </c>
      <c r="B414" s="18" t="s">
        <v>499</v>
      </c>
      <c r="C414" s="107" t="s">
        <v>2663</v>
      </c>
      <c r="D414" s="107" t="s">
        <v>2664</v>
      </c>
      <c r="E414" s="107" t="s">
        <v>407</v>
      </c>
      <c r="F414" s="122">
        <v>23</v>
      </c>
      <c r="G414" s="107" t="s">
        <v>1286</v>
      </c>
      <c r="H414" s="107" t="s">
        <v>54</v>
      </c>
      <c r="Q414" s="40" t="s">
        <v>1494</v>
      </c>
      <c r="R414">
        <f t="shared" si="6"/>
        <v>21</v>
      </c>
    </row>
    <row r="415" spans="1:18">
      <c r="A415" s="40">
        <v>414</v>
      </c>
      <c r="B415" s="18" t="s">
        <v>500</v>
      </c>
      <c r="C415" s="107" t="s">
        <v>2638</v>
      </c>
      <c r="D415" s="107" t="s">
        <v>2639</v>
      </c>
      <c r="E415" s="107" t="s">
        <v>145</v>
      </c>
      <c r="F415" s="122">
        <v>45</v>
      </c>
      <c r="G415" s="107" t="s">
        <v>1286</v>
      </c>
      <c r="H415" s="107" t="s">
        <v>54</v>
      </c>
      <c r="Q415" s="40" t="s">
        <v>407</v>
      </c>
      <c r="R415">
        <f t="shared" si="6"/>
        <v>23</v>
      </c>
    </row>
    <row r="416" spans="1:18">
      <c r="A416" s="40">
        <v>415</v>
      </c>
      <c r="B416" s="18" t="s">
        <v>501</v>
      </c>
      <c r="C416" s="107" t="s">
        <v>4029</v>
      </c>
      <c r="D416" s="107" t="s">
        <v>2640</v>
      </c>
      <c r="E416" s="107" t="s">
        <v>1236</v>
      </c>
      <c r="F416" s="122">
        <v>24</v>
      </c>
      <c r="G416" s="107" t="s">
        <v>1286</v>
      </c>
      <c r="H416" s="107" t="s">
        <v>54</v>
      </c>
      <c r="Q416" s="40" t="s">
        <v>316</v>
      </c>
      <c r="R416">
        <f t="shared" si="6"/>
        <v>1</v>
      </c>
    </row>
    <row r="417" spans="1:18">
      <c r="A417" s="40">
        <v>416</v>
      </c>
      <c r="B417" s="18" t="s">
        <v>502</v>
      </c>
      <c r="C417" s="107" t="s">
        <v>2665</v>
      </c>
      <c r="D417" s="107" t="s">
        <v>2666</v>
      </c>
      <c r="E417" s="107" t="s">
        <v>407</v>
      </c>
      <c r="F417" s="122">
        <v>23</v>
      </c>
      <c r="G417" s="107" t="s">
        <v>1286</v>
      </c>
      <c r="H417" s="107" t="s">
        <v>54</v>
      </c>
      <c r="Q417" s="40" t="s">
        <v>1236</v>
      </c>
      <c r="R417">
        <f t="shared" si="6"/>
        <v>24</v>
      </c>
    </row>
    <row r="418" spans="1:18">
      <c r="A418" s="40">
        <v>417</v>
      </c>
      <c r="B418" s="18" t="s">
        <v>503</v>
      </c>
      <c r="C418" s="107" t="s">
        <v>2844</v>
      </c>
      <c r="D418" s="107" t="s">
        <v>2845</v>
      </c>
      <c r="E418" s="107" t="s">
        <v>163</v>
      </c>
      <c r="F418" s="122">
        <v>33</v>
      </c>
      <c r="G418" s="107" t="s">
        <v>1286</v>
      </c>
      <c r="H418" s="107" t="s">
        <v>54</v>
      </c>
      <c r="Q418" s="40" t="s">
        <v>210</v>
      </c>
      <c r="R418">
        <f t="shared" si="6"/>
        <v>31</v>
      </c>
    </row>
    <row r="419" spans="1:18">
      <c r="A419" s="40">
        <v>418</v>
      </c>
      <c r="B419" s="18" t="s">
        <v>504</v>
      </c>
      <c r="C419" s="107" t="s">
        <v>2697</v>
      </c>
      <c r="D419" s="107" t="s">
        <v>2698</v>
      </c>
      <c r="E419" s="107" t="s">
        <v>407</v>
      </c>
      <c r="F419" s="122">
        <v>23</v>
      </c>
      <c r="G419" s="107" t="s">
        <v>1286</v>
      </c>
      <c r="H419" s="107" t="s">
        <v>54</v>
      </c>
      <c r="Q419" s="40" t="s">
        <v>407</v>
      </c>
      <c r="R419">
        <f t="shared" si="6"/>
        <v>23</v>
      </c>
    </row>
    <row r="420" spans="1:18">
      <c r="A420" s="40">
        <v>419</v>
      </c>
      <c r="B420" s="18" t="s">
        <v>505</v>
      </c>
      <c r="C420" s="107" t="s">
        <v>2693</v>
      </c>
      <c r="D420" s="107" t="s">
        <v>2694</v>
      </c>
      <c r="E420" s="107" t="s">
        <v>381</v>
      </c>
      <c r="F420" s="122">
        <v>39</v>
      </c>
      <c r="G420" s="107" t="s">
        <v>1286</v>
      </c>
      <c r="H420" s="107" t="s">
        <v>54</v>
      </c>
      <c r="Q420" s="40" t="s">
        <v>1494</v>
      </c>
      <c r="R420">
        <f t="shared" si="6"/>
        <v>21</v>
      </c>
    </row>
    <row r="421" spans="1:18">
      <c r="A421" s="40">
        <v>420</v>
      </c>
      <c r="B421" s="18" t="s">
        <v>506</v>
      </c>
      <c r="C421" s="107" t="s">
        <v>2691</v>
      </c>
      <c r="D421" s="107" t="s">
        <v>2692</v>
      </c>
      <c r="E421" s="107" t="s">
        <v>145</v>
      </c>
      <c r="F421" s="122">
        <v>45</v>
      </c>
      <c r="G421" s="107" t="s">
        <v>1286</v>
      </c>
      <c r="H421" s="107" t="s">
        <v>54</v>
      </c>
      <c r="Q421" s="40" t="s">
        <v>407</v>
      </c>
      <c r="R421">
        <f t="shared" si="6"/>
        <v>23</v>
      </c>
    </row>
    <row r="422" spans="1:18">
      <c r="A422" s="40">
        <v>421</v>
      </c>
      <c r="B422" s="18" t="s">
        <v>507</v>
      </c>
      <c r="C422" s="107" t="s">
        <v>2846</v>
      </c>
      <c r="D422" s="107" t="s">
        <v>2847</v>
      </c>
      <c r="E422" s="107" t="s">
        <v>407</v>
      </c>
      <c r="F422" s="122">
        <v>23</v>
      </c>
      <c r="G422" s="107" t="s">
        <v>1286</v>
      </c>
      <c r="H422" s="107" t="s">
        <v>54</v>
      </c>
      <c r="Q422" s="40" t="s">
        <v>66</v>
      </c>
      <c r="R422">
        <f t="shared" si="6"/>
        <v>47</v>
      </c>
    </row>
    <row r="423" spans="1:18">
      <c r="A423" s="40">
        <v>422</v>
      </c>
      <c r="B423" s="18" t="s">
        <v>508</v>
      </c>
      <c r="C423" s="107" t="s">
        <v>2669</v>
      </c>
      <c r="D423" s="107" t="s">
        <v>2670</v>
      </c>
      <c r="E423" s="107" t="s">
        <v>381</v>
      </c>
      <c r="F423" s="122">
        <v>39</v>
      </c>
      <c r="G423" s="107" t="s">
        <v>1286</v>
      </c>
      <c r="H423" s="107" t="s">
        <v>54</v>
      </c>
      <c r="Q423" s="40" t="s">
        <v>1494</v>
      </c>
      <c r="R423">
        <f t="shared" si="6"/>
        <v>21</v>
      </c>
    </row>
    <row r="424" spans="1:18">
      <c r="A424" s="40">
        <v>423</v>
      </c>
      <c r="B424" s="18" t="s">
        <v>509</v>
      </c>
      <c r="C424" s="107" t="s">
        <v>2695</v>
      </c>
      <c r="D424" s="107" t="s">
        <v>2696</v>
      </c>
      <c r="E424" s="107" t="s">
        <v>1495</v>
      </c>
      <c r="F424" s="122">
        <v>16</v>
      </c>
      <c r="G424" s="107" t="s">
        <v>1286</v>
      </c>
      <c r="H424" s="107" t="s">
        <v>54</v>
      </c>
      <c r="Q424" s="40" t="s">
        <v>1494</v>
      </c>
      <c r="R424">
        <f t="shared" si="6"/>
        <v>21</v>
      </c>
    </row>
    <row r="425" spans="1:18">
      <c r="A425" s="40">
        <v>424</v>
      </c>
      <c r="B425" s="18" t="s">
        <v>510</v>
      </c>
      <c r="C425" s="107" t="s">
        <v>2671</v>
      </c>
      <c r="D425" s="107" t="s">
        <v>2672</v>
      </c>
      <c r="E425" s="107" t="s">
        <v>407</v>
      </c>
      <c r="F425" s="122">
        <v>23</v>
      </c>
      <c r="G425" s="107" t="s">
        <v>1286</v>
      </c>
      <c r="H425" s="107" t="s">
        <v>54</v>
      </c>
      <c r="Q425" s="40" t="s">
        <v>1236</v>
      </c>
      <c r="R425">
        <f t="shared" si="6"/>
        <v>24</v>
      </c>
    </row>
    <row r="426" spans="1:18">
      <c r="A426" s="40">
        <v>425</v>
      </c>
      <c r="B426" s="18" t="s">
        <v>511</v>
      </c>
      <c r="C426" s="107" t="s">
        <v>2860</v>
      </c>
      <c r="D426" s="107" t="s">
        <v>2861</v>
      </c>
      <c r="E426" s="107" t="s">
        <v>806</v>
      </c>
      <c r="F426" s="122">
        <v>22</v>
      </c>
      <c r="G426" s="107" t="s">
        <v>1286</v>
      </c>
      <c r="H426" s="107" t="s">
        <v>54</v>
      </c>
      <c r="Q426" s="40" t="s">
        <v>1236</v>
      </c>
      <c r="R426">
        <f t="shared" si="6"/>
        <v>24</v>
      </c>
    </row>
    <row r="427" spans="1:18">
      <c r="A427" s="40">
        <v>426</v>
      </c>
      <c r="B427" s="18" t="s">
        <v>512</v>
      </c>
      <c r="C427" s="107" t="s">
        <v>2856</v>
      </c>
      <c r="D427" s="107" t="s">
        <v>2857</v>
      </c>
      <c r="E427" s="107" t="s">
        <v>392</v>
      </c>
      <c r="F427" s="122">
        <v>28</v>
      </c>
      <c r="G427" s="107" t="s">
        <v>1286</v>
      </c>
      <c r="H427" s="107" t="s">
        <v>54</v>
      </c>
      <c r="Q427" s="40" t="s">
        <v>407</v>
      </c>
      <c r="R427">
        <f t="shared" si="6"/>
        <v>23</v>
      </c>
    </row>
    <row r="428" spans="1:18">
      <c r="A428" s="40">
        <v>427</v>
      </c>
      <c r="B428" s="18" t="s">
        <v>513</v>
      </c>
      <c r="C428" s="107" t="s">
        <v>2673</v>
      </c>
      <c r="D428" s="107" t="s">
        <v>2674</v>
      </c>
      <c r="E428" s="107" t="s">
        <v>420</v>
      </c>
      <c r="F428" s="122">
        <v>30</v>
      </c>
      <c r="G428" s="107" t="s">
        <v>1286</v>
      </c>
      <c r="H428" s="107" t="s">
        <v>54</v>
      </c>
      <c r="Q428" s="40" t="s">
        <v>1236</v>
      </c>
      <c r="R428">
        <f t="shared" si="6"/>
        <v>24</v>
      </c>
    </row>
    <row r="429" spans="1:18">
      <c r="A429" s="40">
        <v>428</v>
      </c>
      <c r="B429" s="18" t="s">
        <v>514</v>
      </c>
      <c r="C429" s="107" t="s">
        <v>2850</v>
      </c>
      <c r="D429" s="107" t="s">
        <v>2851</v>
      </c>
      <c r="E429" s="107" t="s">
        <v>806</v>
      </c>
      <c r="F429" s="122">
        <v>22</v>
      </c>
      <c r="G429" s="107" t="s">
        <v>1286</v>
      </c>
      <c r="H429" s="107" t="s">
        <v>54</v>
      </c>
      <c r="Q429" s="40" t="s">
        <v>407</v>
      </c>
      <c r="R429">
        <f t="shared" si="6"/>
        <v>23</v>
      </c>
    </row>
    <row r="430" spans="1:18">
      <c r="A430" s="40">
        <v>429</v>
      </c>
      <c r="B430" s="18" t="s">
        <v>515</v>
      </c>
      <c r="C430" s="107" t="s">
        <v>2647</v>
      </c>
      <c r="D430" s="107" t="s">
        <v>2648</v>
      </c>
      <c r="E430" s="107" t="s">
        <v>840</v>
      </c>
      <c r="F430" s="122">
        <v>17</v>
      </c>
      <c r="G430" s="107" t="s">
        <v>1286</v>
      </c>
      <c r="H430" s="107" t="s">
        <v>54</v>
      </c>
      <c r="Q430" s="40" t="s">
        <v>407</v>
      </c>
      <c r="R430">
        <f t="shared" si="6"/>
        <v>23</v>
      </c>
    </row>
    <row r="431" spans="1:18">
      <c r="A431" s="40">
        <v>430</v>
      </c>
      <c r="B431" s="18" t="s">
        <v>516</v>
      </c>
      <c r="C431" s="107" t="s">
        <v>2649</v>
      </c>
      <c r="D431" s="107" t="s">
        <v>2650</v>
      </c>
      <c r="E431" s="107" t="s">
        <v>407</v>
      </c>
      <c r="F431" s="122">
        <v>23</v>
      </c>
      <c r="G431" s="107" t="s">
        <v>1286</v>
      </c>
      <c r="H431" s="107" t="s">
        <v>54</v>
      </c>
      <c r="Q431" s="40" t="s">
        <v>1236</v>
      </c>
      <c r="R431">
        <f t="shared" si="6"/>
        <v>24</v>
      </c>
    </row>
    <row r="432" spans="1:18">
      <c r="A432" s="40">
        <v>431</v>
      </c>
      <c r="B432" s="18" t="s">
        <v>517</v>
      </c>
      <c r="C432" s="107" t="s">
        <v>2681</v>
      </c>
      <c r="D432" s="107" t="s">
        <v>2682</v>
      </c>
      <c r="E432" s="107" t="s">
        <v>407</v>
      </c>
      <c r="F432" s="122">
        <v>23</v>
      </c>
      <c r="G432" s="107" t="s">
        <v>1286</v>
      </c>
      <c r="H432" s="107" t="s">
        <v>54</v>
      </c>
      <c r="Q432" s="40" t="s">
        <v>407</v>
      </c>
      <c r="R432">
        <f t="shared" si="6"/>
        <v>23</v>
      </c>
    </row>
    <row r="433" spans="1:18">
      <c r="A433" s="40">
        <v>432</v>
      </c>
      <c r="B433" s="18" t="s">
        <v>518</v>
      </c>
      <c r="C433" s="107" t="s">
        <v>2685</v>
      </c>
      <c r="D433" s="107" t="s">
        <v>2686</v>
      </c>
      <c r="E433" s="107" t="s">
        <v>1494</v>
      </c>
      <c r="F433" s="122">
        <v>21</v>
      </c>
      <c r="G433" s="107" t="s">
        <v>1286</v>
      </c>
      <c r="H433" s="107" t="s">
        <v>54</v>
      </c>
      <c r="Q433" s="40" t="s">
        <v>806</v>
      </c>
      <c r="R433">
        <f t="shared" si="6"/>
        <v>22</v>
      </c>
    </row>
    <row r="434" spans="1:18">
      <c r="A434" s="40">
        <v>433</v>
      </c>
      <c r="B434" s="18" t="s">
        <v>519</v>
      </c>
      <c r="C434" s="107" t="s">
        <v>2687</v>
      </c>
      <c r="D434" s="107" t="s">
        <v>2688</v>
      </c>
      <c r="E434" s="107" t="s">
        <v>420</v>
      </c>
      <c r="F434" s="122">
        <v>30</v>
      </c>
      <c r="G434" s="107" t="s">
        <v>1286</v>
      </c>
      <c r="H434" s="107" t="s">
        <v>54</v>
      </c>
      <c r="Q434" s="40" t="s">
        <v>130</v>
      </c>
      <c r="R434">
        <f t="shared" si="6"/>
        <v>34</v>
      </c>
    </row>
    <row r="435" spans="1:18">
      <c r="A435" s="40">
        <v>434</v>
      </c>
      <c r="B435" s="18" t="s">
        <v>520</v>
      </c>
      <c r="C435" s="107" t="s">
        <v>2689</v>
      </c>
      <c r="D435" s="107" t="s">
        <v>2690</v>
      </c>
      <c r="E435" s="107" t="s">
        <v>53</v>
      </c>
      <c r="F435" s="122">
        <v>43</v>
      </c>
      <c r="G435" s="107" t="s">
        <v>1286</v>
      </c>
      <c r="H435" s="107" t="s">
        <v>54</v>
      </c>
      <c r="Q435" s="40" t="s">
        <v>1494</v>
      </c>
      <c r="R435">
        <f t="shared" si="6"/>
        <v>21</v>
      </c>
    </row>
    <row r="436" spans="1:18">
      <c r="A436" s="40">
        <v>435</v>
      </c>
      <c r="B436" s="18" t="s">
        <v>521</v>
      </c>
      <c r="C436" s="107" t="s">
        <v>2659</v>
      </c>
      <c r="D436" s="107" t="s">
        <v>2660</v>
      </c>
      <c r="E436" s="107" t="s">
        <v>407</v>
      </c>
      <c r="F436" s="122">
        <v>23</v>
      </c>
      <c r="G436" s="107" t="s">
        <v>1286</v>
      </c>
      <c r="H436" s="107" t="s">
        <v>54</v>
      </c>
      <c r="Q436" s="40" t="s">
        <v>1494</v>
      </c>
      <c r="R436">
        <f t="shared" si="6"/>
        <v>21</v>
      </c>
    </row>
    <row r="437" spans="1:18">
      <c r="A437" s="40">
        <v>436</v>
      </c>
      <c r="B437" s="18" t="s">
        <v>522</v>
      </c>
      <c r="C437" s="107" t="s">
        <v>2854</v>
      </c>
      <c r="D437" s="107" t="s">
        <v>2855</v>
      </c>
      <c r="E437" s="107" t="s">
        <v>696</v>
      </c>
      <c r="F437" s="122">
        <v>15</v>
      </c>
      <c r="G437" s="107" t="s">
        <v>1286</v>
      </c>
      <c r="H437" s="107" t="s">
        <v>54</v>
      </c>
      <c r="Q437" s="40" t="s">
        <v>407</v>
      </c>
      <c r="R437">
        <f t="shared" si="6"/>
        <v>23</v>
      </c>
    </row>
    <row r="438" spans="1:18">
      <c r="A438" s="40">
        <v>437</v>
      </c>
      <c r="B438" s="18" t="s">
        <v>523</v>
      </c>
      <c r="C438" s="107" t="s">
        <v>2858</v>
      </c>
      <c r="D438" s="107" t="s">
        <v>2859</v>
      </c>
      <c r="E438" s="107" t="s">
        <v>806</v>
      </c>
      <c r="F438" s="122">
        <v>22</v>
      </c>
      <c r="G438" s="107" t="s">
        <v>1286</v>
      </c>
      <c r="H438" s="107" t="s">
        <v>54</v>
      </c>
      <c r="Q438" s="40" t="s">
        <v>1236</v>
      </c>
      <c r="R438">
        <f t="shared" si="6"/>
        <v>24</v>
      </c>
    </row>
    <row r="439" spans="1:18">
      <c r="A439" s="40">
        <v>438</v>
      </c>
      <c r="B439" s="18" t="s">
        <v>524</v>
      </c>
      <c r="C439" s="107" t="s">
        <v>2651</v>
      </c>
      <c r="D439" s="107" t="s">
        <v>2652</v>
      </c>
      <c r="E439" s="107" t="s">
        <v>1258</v>
      </c>
      <c r="F439" s="122">
        <v>20</v>
      </c>
      <c r="G439" s="107" t="s">
        <v>1286</v>
      </c>
      <c r="H439" s="107" t="s">
        <v>54</v>
      </c>
      <c r="Q439" s="40" t="s">
        <v>696</v>
      </c>
      <c r="R439">
        <f t="shared" si="6"/>
        <v>16</v>
      </c>
    </row>
    <row r="440" spans="1:18">
      <c r="A440" s="40">
        <v>439</v>
      </c>
      <c r="B440" s="18" t="s">
        <v>525</v>
      </c>
      <c r="C440" s="107" t="s">
        <v>2636</v>
      </c>
      <c r="D440" s="107" t="s">
        <v>2637</v>
      </c>
      <c r="E440" s="107" t="s">
        <v>696</v>
      </c>
      <c r="F440" s="122">
        <v>15</v>
      </c>
      <c r="G440" s="107" t="s">
        <v>1286</v>
      </c>
      <c r="H440" s="107" t="s">
        <v>54</v>
      </c>
      <c r="Q440" s="40" t="s">
        <v>1236</v>
      </c>
      <c r="R440">
        <f t="shared" si="6"/>
        <v>24</v>
      </c>
    </row>
    <row r="441" spans="1:18">
      <c r="A441" s="40">
        <v>440</v>
      </c>
      <c r="B441" s="18" t="s">
        <v>526</v>
      </c>
      <c r="C441" s="107" t="s">
        <v>2699</v>
      </c>
      <c r="D441" s="107" t="s">
        <v>2700</v>
      </c>
      <c r="E441" s="107" t="s">
        <v>50</v>
      </c>
      <c r="F441" s="122">
        <v>40</v>
      </c>
      <c r="G441" s="107" t="s">
        <v>1286</v>
      </c>
      <c r="H441" s="107" t="s">
        <v>54</v>
      </c>
      <c r="Q441" s="40" t="s">
        <v>1494</v>
      </c>
      <c r="R441">
        <f t="shared" si="6"/>
        <v>21</v>
      </c>
    </row>
    <row r="442" spans="1:18">
      <c r="A442" s="40">
        <v>441</v>
      </c>
      <c r="B442" s="18" t="s">
        <v>527</v>
      </c>
      <c r="C442" s="107" t="s">
        <v>2641</v>
      </c>
      <c r="D442" s="107" t="s">
        <v>2642</v>
      </c>
      <c r="E442" s="107" t="s">
        <v>398</v>
      </c>
      <c r="F442" s="122">
        <v>26</v>
      </c>
      <c r="G442" s="107" t="s">
        <v>1286</v>
      </c>
      <c r="H442" s="107" t="s">
        <v>54</v>
      </c>
      <c r="Q442" s="40" t="s">
        <v>407</v>
      </c>
      <c r="R442">
        <f t="shared" si="6"/>
        <v>23</v>
      </c>
    </row>
    <row r="443" spans="1:18">
      <c r="A443" s="40">
        <v>442</v>
      </c>
      <c r="B443" s="18" t="s">
        <v>528</v>
      </c>
      <c r="C443" s="107" t="s">
        <v>2667</v>
      </c>
      <c r="D443" s="107" t="s">
        <v>2668</v>
      </c>
      <c r="E443" s="107" t="s">
        <v>135</v>
      </c>
      <c r="F443" s="122">
        <v>27</v>
      </c>
      <c r="G443" s="107" t="s">
        <v>1286</v>
      </c>
      <c r="H443" s="107" t="s">
        <v>54</v>
      </c>
      <c r="Q443" s="40" t="s">
        <v>407</v>
      </c>
      <c r="R443">
        <f t="shared" si="6"/>
        <v>23</v>
      </c>
    </row>
    <row r="444" spans="1:18">
      <c r="A444" s="40">
        <v>443</v>
      </c>
      <c r="B444" s="18" t="s">
        <v>529</v>
      </c>
      <c r="C444" s="107" t="s">
        <v>2645</v>
      </c>
      <c r="D444" s="107" t="s">
        <v>2646</v>
      </c>
      <c r="E444" s="107" t="s">
        <v>407</v>
      </c>
      <c r="F444" s="122">
        <v>23</v>
      </c>
      <c r="G444" s="107" t="s">
        <v>1286</v>
      </c>
      <c r="H444" s="107" t="s">
        <v>54</v>
      </c>
      <c r="Q444" s="40" t="s">
        <v>1236</v>
      </c>
      <c r="R444">
        <f t="shared" si="6"/>
        <v>24</v>
      </c>
    </row>
    <row r="445" spans="1:18">
      <c r="A445" s="40">
        <v>444</v>
      </c>
      <c r="B445" s="18" t="s">
        <v>530</v>
      </c>
      <c r="C445" s="107" t="s">
        <v>2655</v>
      </c>
      <c r="D445" s="107" t="s">
        <v>2656</v>
      </c>
      <c r="E445" s="107" t="s">
        <v>1259</v>
      </c>
      <c r="F445" s="123">
        <v>2</v>
      </c>
      <c r="G445" s="107" t="s">
        <v>1286</v>
      </c>
      <c r="H445" s="107" t="s">
        <v>54</v>
      </c>
      <c r="Q445" s="40" t="s">
        <v>407</v>
      </c>
      <c r="R445">
        <f t="shared" si="6"/>
        <v>23</v>
      </c>
    </row>
    <row r="446" spans="1:18">
      <c r="A446" s="40">
        <v>445</v>
      </c>
      <c r="B446" s="18" t="s">
        <v>531</v>
      </c>
      <c r="C446" s="107" t="s">
        <v>2657</v>
      </c>
      <c r="D446" s="107" t="s">
        <v>2658</v>
      </c>
      <c r="E446" s="107" t="s">
        <v>407</v>
      </c>
      <c r="F446" s="122">
        <v>23</v>
      </c>
      <c r="G446" s="107" t="s">
        <v>1286</v>
      </c>
      <c r="H446" s="107" t="s">
        <v>54</v>
      </c>
      <c r="Q446" s="40" t="s">
        <v>407</v>
      </c>
      <c r="R446">
        <f t="shared" si="6"/>
        <v>23</v>
      </c>
    </row>
    <row r="447" spans="1:18">
      <c r="A447" s="40">
        <v>446</v>
      </c>
      <c r="B447" s="18" t="s">
        <v>532</v>
      </c>
      <c r="C447" s="107" t="s">
        <v>2683</v>
      </c>
      <c r="D447" s="107" t="s">
        <v>2684</v>
      </c>
      <c r="E447" s="107" t="s">
        <v>210</v>
      </c>
      <c r="F447" s="122">
        <v>31</v>
      </c>
      <c r="G447" s="107" t="s">
        <v>1286</v>
      </c>
      <c r="H447" s="107" t="s">
        <v>54</v>
      </c>
      <c r="Q447" s="40" t="s">
        <v>407</v>
      </c>
      <c r="R447">
        <f t="shared" si="6"/>
        <v>23</v>
      </c>
    </row>
    <row r="448" spans="1:18">
      <c r="A448" s="40">
        <v>447</v>
      </c>
      <c r="B448" s="18" t="s">
        <v>533</v>
      </c>
      <c r="C448" s="107" t="s">
        <v>2852</v>
      </c>
      <c r="D448" s="107" t="s">
        <v>2853</v>
      </c>
      <c r="E448" s="107" t="s">
        <v>407</v>
      </c>
      <c r="F448" s="122">
        <v>23</v>
      </c>
      <c r="G448" s="107" t="s">
        <v>1286</v>
      </c>
      <c r="H448" s="107" t="s">
        <v>54</v>
      </c>
      <c r="Q448" s="40" t="s">
        <v>407</v>
      </c>
      <c r="R448">
        <f t="shared" si="6"/>
        <v>23</v>
      </c>
    </row>
    <row r="449" spans="1:18">
      <c r="A449" s="40">
        <v>448</v>
      </c>
      <c r="B449" s="18" t="s">
        <v>534</v>
      </c>
      <c r="C449" s="107" t="s">
        <v>2634</v>
      </c>
      <c r="D449" s="107" t="s">
        <v>2635</v>
      </c>
      <c r="E449" s="107" t="s">
        <v>398</v>
      </c>
      <c r="F449" s="122">
        <v>26</v>
      </c>
      <c r="G449" s="107" t="s">
        <v>1286</v>
      </c>
      <c r="H449" s="107" t="s">
        <v>54</v>
      </c>
      <c r="Q449" s="40" t="s">
        <v>407</v>
      </c>
      <c r="R449">
        <f t="shared" si="6"/>
        <v>23</v>
      </c>
    </row>
    <row r="450" spans="1:18">
      <c r="A450" s="40">
        <v>449</v>
      </c>
      <c r="B450" s="18" t="s">
        <v>535</v>
      </c>
      <c r="C450" s="107" t="s">
        <v>2643</v>
      </c>
      <c r="D450" s="107" t="s">
        <v>2644</v>
      </c>
      <c r="E450" s="107" t="s">
        <v>407</v>
      </c>
      <c r="F450" s="122">
        <v>23</v>
      </c>
      <c r="G450" s="107" t="s">
        <v>1286</v>
      </c>
      <c r="H450" s="107" t="s">
        <v>54</v>
      </c>
      <c r="Q450" s="40" t="s">
        <v>407</v>
      </c>
      <c r="R450">
        <f t="shared" si="6"/>
        <v>23</v>
      </c>
    </row>
    <row r="451" spans="1:18">
      <c r="A451" s="40">
        <v>450</v>
      </c>
      <c r="B451" s="18" t="s">
        <v>536</v>
      </c>
      <c r="C451" s="107" t="s">
        <v>2848</v>
      </c>
      <c r="D451" s="107" t="s">
        <v>2849</v>
      </c>
      <c r="E451" s="107" t="s">
        <v>806</v>
      </c>
      <c r="F451" s="122">
        <v>22</v>
      </c>
      <c r="G451" s="107" t="s">
        <v>1286</v>
      </c>
      <c r="H451" s="107" t="s">
        <v>54</v>
      </c>
      <c r="Q451" s="40" t="s">
        <v>407</v>
      </c>
      <c r="R451">
        <f t="shared" ref="R451:R514" si="7">IF(Q451&gt;0,VLOOKUP(Q451,$N$2:$O$48,2,0),"")</f>
        <v>23</v>
      </c>
    </row>
    <row r="452" spans="1:18">
      <c r="A452" s="40">
        <v>451</v>
      </c>
      <c r="B452" s="18" t="s">
        <v>537</v>
      </c>
      <c r="C452" s="107" t="s">
        <v>2677</v>
      </c>
      <c r="D452" s="107" t="s">
        <v>2678</v>
      </c>
      <c r="E452" s="107" t="s">
        <v>1494</v>
      </c>
      <c r="F452" s="122">
        <v>21</v>
      </c>
      <c r="G452" s="107" t="s">
        <v>1286</v>
      </c>
      <c r="H452" s="107" t="s">
        <v>54</v>
      </c>
      <c r="Q452" s="40" t="s">
        <v>407</v>
      </c>
      <c r="R452">
        <f t="shared" si="7"/>
        <v>23</v>
      </c>
    </row>
    <row r="453" spans="1:18">
      <c r="A453" s="40">
        <v>452</v>
      </c>
      <c r="B453" s="18" t="s">
        <v>538</v>
      </c>
      <c r="C453" s="107" t="s">
        <v>2679</v>
      </c>
      <c r="D453" s="107" t="s">
        <v>2680</v>
      </c>
      <c r="E453" s="107" t="s">
        <v>1236</v>
      </c>
      <c r="F453" s="122">
        <v>24</v>
      </c>
      <c r="G453" s="107" t="s">
        <v>1286</v>
      </c>
      <c r="H453" s="107" t="s">
        <v>54</v>
      </c>
      <c r="Q453" s="40" t="s">
        <v>407</v>
      </c>
      <c r="R453">
        <f t="shared" si="7"/>
        <v>23</v>
      </c>
    </row>
    <row r="454" spans="1:18">
      <c r="A454" s="40">
        <v>453</v>
      </c>
      <c r="B454" s="18" t="s">
        <v>539</v>
      </c>
      <c r="C454" s="107" t="s">
        <v>2653</v>
      </c>
      <c r="D454" s="107" t="s">
        <v>2654</v>
      </c>
      <c r="E454" s="107" t="s">
        <v>407</v>
      </c>
      <c r="F454" s="122">
        <v>23</v>
      </c>
      <c r="G454" s="107" t="s">
        <v>1286</v>
      </c>
      <c r="H454" s="107" t="s">
        <v>54</v>
      </c>
      <c r="Q454" s="40" t="s">
        <v>1494</v>
      </c>
      <c r="R454">
        <f t="shared" si="7"/>
        <v>21</v>
      </c>
    </row>
    <row r="455" spans="1:18">
      <c r="A455" s="40">
        <v>454</v>
      </c>
      <c r="B455" s="18" t="s">
        <v>540</v>
      </c>
      <c r="C455" s="107" t="s">
        <v>2661</v>
      </c>
      <c r="D455" s="107" t="s">
        <v>2662</v>
      </c>
      <c r="E455" s="107" t="s">
        <v>407</v>
      </c>
      <c r="F455" s="122">
        <v>23</v>
      </c>
      <c r="G455" s="107" t="s">
        <v>1286</v>
      </c>
      <c r="H455" s="107" t="s">
        <v>54</v>
      </c>
      <c r="Q455" s="40" t="s">
        <v>806</v>
      </c>
      <c r="R455">
        <f t="shared" si="7"/>
        <v>22</v>
      </c>
    </row>
    <row r="456" spans="1:18">
      <c r="A456" s="40">
        <v>455</v>
      </c>
      <c r="B456" s="18" t="s">
        <v>541</v>
      </c>
      <c r="C456" s="107" t="s">
        <v>2675</v>
      </c>
      <c r="D456" s="107" t="s">
        <v>2676</v>
      </c>
      <c r="E456" s="107" t="s">
        <v>405</v>
      </c>
      <c r="F456" s="122">
        <v>14</v>
      </c>
      <c r="G456" s="107" t="s">
        <v>1286</v>
      </c>
      <c r="H456" s="107" t="s">
        <v>54</v>
      </c>
      <c r="Q456" s="40" t="s">
        <v>407</v>
      </c>
      <c r="R456">
        <f t="shared" si="7"/>
        <v>23</v>
      </c>
    </row>
    <row r="457" spans="1:18">
      <c r="A457" s="40">
        <v>456</v>
      </c>
      <c r="B457" s="18" t="s">
        <v>542</v>
      </c>
      <c r="C457" s="107" t="s">
        <v>2842</v>
      </c>
      <c r="D457" s="107" t="s">
        <v>2843</v>
      </c>
      <c r="E457" s="107" t="s">
        <v>1236</v>
      </c>
      <c r="F457" s="122">
        <v>24</v>
      </c>
      <c r="G457" s="107" t="s">
        <v>1286</v>
      </c>
      <c r="H457" s="107" t="s">
        <v>54</v>
      </c>
      <c r="Q457" s="40" t="s">
        <v>407</v>
      </c>
      <c r="R457">
        <f t="shared" si="7"/>
        <v>23</v>
      </c>
    </row>
    <row r="458" spans="1:18">
      <c r="A458" s="40">
        <v>457</v>
      </c>
      <c r="B458" s="18" t="s">
        <v>543</v>
      </c>
      <c r="C458" s="107" t="s">
        <v>4030</v>
      </c>
      <c r="D458" s="107" t="s">
        <v>4858</v>
      </c>
      <c r="E458" s="107" t="s">
        <v>407</v>
      </c>
      <c r="F458" s="122">
        <v>23</v>
      </c>
      <c r="G458" s="107" t="s">
        <v>1286</v>
      </c>
      <c r="H458" s="107" t="s">
        <v>51</v>
      </c>
      <c r="Q458" s="40" t="s">
        <v>407</v>
      </c>
      <c r="R458">
        <f t="shared" si="7"/>
        <v>23</v>
      </c>
    </row>
    <row r="459" spans="1:18">
      <c r="A459" s="40">
        <v>458</v>
      </c>
      <c r="B459" s="18" t="s">
        <v>544</v>
      </c>
      <c r="C459" s="107" t="s">
        <v>4031</v>
      </c>
      <c r="D459" s="107" t="s">
        <v>4859</v>
      </c>
      <c r="E459" s="107" t="s">
        <v>5577</v>
      </c>
      <c r="F459" s="123">
        <v>7</v>
      </c>
      <c r="G459" s="107" t="s">
        <v>1286</v>
      </c>
      <c r="H459" s="107" t="s">
        <v>51</v>
      </c>
      <c r="Q459" s="40" t="s">
        <v>407</v>
      </c>
      <c r="R459">
        <f t="shared" si="7"/>
        <v>23</v>
      </c>
    </row>
    <row r="460" spans="1:18">
      <c r="A460" s="40">
        <v>459</v>
      </c>
      <c r="B460" s="18" t="s">
        <v>545</v>
      </c>
      <c r="C460" s="107" t="s">
        <v>4032</v>
      </c>
      <c r="D460" s="107" t="s">
        <v>4860</v>
      </c>
      <c r="E460" s="107" t="s">
        <v>407</v>
      </c>
      <c r="F460" s="122">
        <v>23</v>
      </c>
      <c r="G460" s="107" t="s">
        <v>1286</v>
      </c>
      <c r="H460" s="107" t="s">
        <v>51</v>
      </c>
      <c r="Q460" s="40" t="s">
        <v>407</v>
      </c>
      <c r="R460">
        <f t="shared" si="7"/>
        <v>23</v>
      </c>
    </row>
    <row r="461" spans="1:18">
      <c r="A461" s="40">
        <v>460</v>
      </c>
      <c r="B461" s="18" t="s">
        <v>546</v>
      </c>
      <c r="C461" s="107" t="s">
        <v>4033</v>
      </c>
      <c r="D461" s="107" t="s">
        <v>4861</v>
      </c>
      <c r="E461" s="107" t="s">
        <v>407</v>
      </c>
      <c r="F461" s="122">
        <v>23</v>
      </c>
      <c r="G461" s="107" t="s">
        <v>1286</v>
      </c>
      <c r="H461" s="107" t="s">
        <v>51</v>
      </c>
      <c r="Q461" s="40" t="s">
        <v>407</v>
      </c>
      <c r="R461">
        <f t="shared" si="7"/>
        <v>23</v>
      </c>
    </row>
    <row r="462" spans="1:18">
      <c r="A462" s="40">
        <v>461</v>
      </c>
      <c r="B462" s="18" t="s">
        <v>547</v>
      </c>
      <c r="C462" s="107" t="s">
        <v>4034</v>
      </c>
      <c r="D462" s="107" t="s">
        <v>4862</v>
      </c>
      <c r="E462" s="107" t="s">
        <v>167</v>
      </c>
      <c r="F462" s="122">
        <v>29</v>
      </c>
      <c r="G462" s="107" t="s">
        <v>1286</v>
      </c>
      <c r="H462" s="107" t="s">
        <v>51</v>
      </c>
      <c r="Q462" s="40" t="s">
        <v>407</v>
      </c>
      <c r="R462">
        <f t="shared" si="7"/>
        <v>23</v>
      </c>
    </row>
    <row r="463" spans="1:18">
      <c r="A463" s="40">
        <v>462</v>
      </c>
      <c r="B463" s="18" t="s">
        <v>548</v>
      </c>
      <c r="C463" s="107" t="s">
        <v>4035</v>
      </c>
      <c r="D463" s="107" t="s">
        <v>4863</v>
      </c>
      <c r="E463" s="107" t="s">
        <v>1236</v>
      </c>
      <c r="F463" s="122">
        <v>24</v>
      </c>
      <c r="G463" s="107" t="s">
        <v>1286</v>
      </c>
      <c r="H463" s="107" t="s">
        <v>51</v>
      </c>
      <c r="Q463" s="40" t="s">
        <v>806</v>
      </c>
      <c r="R463">
        <f t="shared" si="7"/>
        <v>22</v>
      </c>
    </row>
    <row r="464" spans="1:18">
      <c r="A464" s="40">
        <v>463</v>
      </c>
      <c r="B464" s="18" t="s">
        <v>549</v>
      </c>
      <c r="C464" s="107" t="s">
        <v>4036</v>
      </c>
      <c r="D464" s="107" t="s">
        <v>4864</v>
      </c>
      <c r="E464" s="107" t="s">
        <v>407</v>
      </c>
      <c r="F464" s="122">
        <v>23</v>
      </c>
      <c r="G464" s="107" t="s">
        <v>1286</v>
      </c>
      <c r="H464" s="107" t="s">
        <v>51</v>
      </c>
      <c r="Q464" s="40" t="s">
        <v>407</v>
      </c>
      <c r="R464">
        <f t="shared" si="7"/>
        <v>23</v>
      </c>
    </row>
    <row r="465" spans="1:18">
      <c r="A465" s="40">
        <v>464</v>
      </c>
      <c r="B465" s="18" t="s">
        <v>550</v>
      </c>
      <c r="C465" s="107" t="s">
        <v>4037</v>
      </c>
      <c r="D465" s="107" t="s">
        <v>4865</v>
      </c>
      <c r="E465" s="107" t="s">
        <v>407</v>
      </c>
      <c r="F465" s="122">
        <v>23</v>
      </c>
      <c r="G465" s="107" t="s">
        <v>1286</v>
      </c>
      <c r="H465" s="107" t="s">
        <v>51</v>
      </c>
      <c r="Q465" s="40" t="s">
        <v>806</v>
      </c>
      <c r="R465">
        <f t="shared" si="7"/>
        <v>22</v>
      </c>
    </row>
    <row r="466" spans="1:18">
      <c r="A466" s="40">
        <v>465</v>
      </c>
      <c r="B466" s="18" t="s">
        <v>551</v>
      </c>
      <c r="C466" s="107" t="s">
        <v>4038</v>
      </c>
      <c r="D466" s="107" t="s">
        <v>4866</v>
      </c>
      <c r="E466" s="107" t="s">
        <v>407</v>
      </c>
      <c r="F466" s="122">
        <v>23</v>
      </c>
      <c r="G466" s="107" t="s">
        <v>1286</v>
      </c>
      <c r="H466" s="107" t="s">
        <v>51</v>
      </c>
      <c r="Q466" s="40" t="s">
        <v>407</v>
      </c>
      <c r="R466">
        <f t="shared" si="7"/>
        <v>23</v>
      </c>
    </row>
    <row r="467" spans="1:18">
      <c r="A467" s="40">
        <v>466</v>
      </c>
      <c r="B467" s="18" t="s">
        <v>552</v>
      </c>
      <c r="C467" s="107" t="s">
        <v>4039</v>
      </c>
      <c r="D467" s="107" t="s">
        <v>4867</v>
      </c>
      <c r="E467" s="107" t="s">
        <v>1495</v>
      </c>
      <c r="F467" s="122">
        <v>16</v>
      </c>
      <c r="G467" s="107" t="s">
        <v>1286</v>
      </c>
      <c r="H467" s="107" t="s">
        <v>51</v>
      </c>
      <c r="Q467" s="40" t="s">
        <v>407</v>
      </c>
      <c r="R467">
        <f t="shared" si="7"/>
        <v>23</v>
      </c>
    </row>
    <row r="468" spans="1:18">
      <c r="A468" s="40">
        <v>467</v>
      </c>
      <c r="B468" s="18" t="s">
        <v>553</v>
      </c>
      <c r="C468" s="107" t="s">
        <v>4040</v>
      </c>
      <c r="D468" s="107" t="s">
        <v>4868</v>
      </c>
      <c r="E468" s="107" t="s">
        <v>420</v>
      </c>
      <c r="F468" s="122">
        <v>30</v>
      </c>
      <c r="G468" s="107" t="s">
        <v>1286</v>
      </c>
      <c r="H468" s="107" t="s">
        <v>51</v>
      </c>
      <c r="Q468" s="40" t="s">
        <v>1494</v>
      </c>
      <c r="R468">
        <f t="shared" si="7"/>
        <v>21</v>
      </c>
    </row>
    <row r="469" spans="1:18">
      <c r="A469" s="40">
        <v>468</v>
      </c>
      <c r="B469" s="18" t="s">
        <v>554</v>
      </c>
      <c r="C469" s="107" t="s">
        <v>4041</v>
      </c>
      <c r="D469" s="107" t="s">
        <v>4869</v>
      </c>
      <c r="E469" s="107" t="s">
        <v>420</v>
      </c>
      <c r="F469" s="122">
        <v>30</v>
      </c>
      <c r="G469" s="107" t="s">
        <v>1286</v>
      </c>
      <c r="H469" s="107" t="s">
        <v>51</v>
      </c>
      <c r="Q469" s="40" t="s">
        <v>407</v>
      </c>
      <c r="R469">
        <f t="shared" si="7"/>
        <v>23</v>
      </c>
    </row>
    <row r="470" spans="1:18">
      <c r="A470" s="40">
        <v>469</v>
      </c>
      <c r="B470" s="18" t="s">
        <v>555</v>
      </c>
      <c r="C470" s="107" t="s">
        <v>4042</v>
      </c>
      <c r="D470" s="107" t="s">
        <v>4870</v>
      </c>
      <c r="E470" s="107" t="s">
        <v>806</v>
      </c>
      <c r="F470" s="122">
        <v>22</v>
      </c>
      <c r="G470" s="107" t="s">
        <v>1286</v>
      </c>
      <c r="H470" s="107" t="s">
        <v>51</v>
      </c>
      <c r="Q470" s="40" t="s">
        <v>407</v>
      </c>
      <c r="R470">
        <f t="shared" si="7"/>
        <v>23</v>
      </c>
    </row>
    <row r="471" spans="1:18">
      <c r="A471" s="40">
        <v>470</v>
      </c>
      <c r="B471" s="18" t="s">
        <v>556</v>
      </c>
      <c r="C471" s="107" t="s">
        <v>4043</v>
      </c>
      <c r="D471" s="107" t="s">
        <v>4871</v>
      </c>
      <c r="E471" s="107" t="s">
        <v>407</v>
      </c>
      <c r="F471" s="122">
        <v>23</v>
      </c>
      <c r="G471" s="107" t="s">
        <v>1286</v>
      </c>
      <c r="H471" s="107" t="s">
        <v>51</v>
      </c>
      <c r="Q471" s="40" t="s">
        <v>407</v>
      </c>
      <c r="R471">
        <f t="shared" si="7"/>
        <v>23</v>
      </c>
    </row>
    <row r="472" spans="1:18">
      <c r="A472" s="40">
        <v>471</v>
      </c>
      <c r="B472" s="18" t="s">
        <v>557</v>
      </c>
      <c r="C472" s="107" t="s">
        <v>4044</v>
      </c>
      <c r="D472" s="107" t="s">
        <v>4872</v>
      </c>
      <c r="E472" s="107" t="s">
        <v>407</v>
      </c>
      <c r="F472" s="122">
        <v>23</v>
      </c>
      <c r="G472" s="107" t="s">
        <v>1286</v>
      </c>
      <c r="H472" s="107" t="s">
        <v>51</v>
      </c>
      <c r="Q472" s="40" t="s">
        <v>1236</v>
      </c>
      <c r="R472">
        <f t="shared" si="7"/>
        <v>24</v>
      </c>
    </row>
    <row r="473" spans="1:18">
      <c r="A473" s="40">
        <v>472</v>
      </c>
      <c r="B473" s="18" t="s">
        <v>558</v>
      </c>
      <c r="C473" s="107" t="s">
        <v>4045</v>
      </c>
      <c r="D473" s="107" t="s">
        <v>4873</v>
      </c>
      <c r="E473" s="107" t="s">
        <v>420</v>
      </c>
      <c r="F473" s="122">
        <v>30</v>
      </c>
      <c r="G473" s="107" t="s">
        <v>1286</v>
      </c>
      <c r="H473" s="107" t="s">
        <v>51</v>
      </c>
      <c r="Q473" s="40" t="s">
        <v>407</v>
      </c>
      <c r="R473">
        <f t="shared" si="7"/>
        <v>23</v>
      </c>
    </row>
    <row r="474" spans="1:18">
      <c r="A474" s="40">
        <v>473</v>
      </c>
      <c r="B474" s="18" t="s">
        <v>559</v>
      </c>
      <c r="C474" s="107" t="s">
        <v>4046</v>
      </c>
      <c r="D474" s="107" t="s">
        <v>4874</v>
      </c>
      <c r="E474" s="107" t="s">
        <v>407</v>
      </c>
      <c r="F474" s="122">
        <v>23</v>
      </c>
      <c r="G474" s="107" t="s">
        <v>1286</v>
      </c>
      <c r="H474" s="107" t="s">
        <v>51</v>
      </c>
      <c r="Q474" s="40" t="s">
        <v>407</v>
      </c>
      <c r="R474">
        <f t="shared" si="7"/>
        <v>23</v>
      </c>
    </row>
    <row r="475" spans="1:18">
      <c r="A475" s="40">
        <v>474</v>
      </c>
      <c r="B475" s="18" t="s">
        <v>560</v>
      </c>
      <c r="C475" s="107" t="s">
        <v>4047</v>
      </c>
      <c r="D475" s="107" t="s">
        <v>4875</v>
      </c>
      <c r="E475" s="107" t="s">
        <v>407</v>
      </c>
      <c r="F475" s="122">
        <v>23</v>
      </c>
      <c r="G475" s="107" t="s">
        <v>1286</v>
      </c>
      <c r="H475" s="107" t="s">
        <v>51</v>
      </c>
      <c r="Q475" s="40" t="s">
        <v>407</v>
      </c>
      <c r="R475">
        <f t="shared" si="7"/>
        <v>23</v>
      </c>
    </row>
    <row r="476" spans="1:18">
      <c r="A476" s="40">
        <v>475</v>
      </c>
      <c r="B476" s="18" t="s">
        <v>561</v>
      </c>
      <c r="C476" s="107" t="s">
        <v>4048</v>
      </c>
      <c r="D476" s="107" t="s">
        <v>4876</v>
      </c>
      <c r="E476" s="107" t="s">
        <v>696</v>
      </c>
      <c r="F476" s="122">
        <v>15</v>
      </c>
      <c r="G476" s="107" t="s">
        <v>1286</v>
      </c>
      <c r="H476" s="107" t="s">
        <v>51</v>
      </c>
      <c r="Q476" s="40" t="s">
        <v>407</v>
      </c>
      <c r="R476">
        <f t="shared" si="7"/>
        <v>23</v>
      </c>
    </row>
    <row r="477" spans="1:18">
      <c r="A477" s="40">
        <v>476</v>
      </c>
      <c r="B477" s="18" t="s">
        <v>562</v>
      </c>
      <c r="C477" s="107" t="s">
        <v>4049</v>
      </c>
      <c r="D477" s="107" t="s">
        <v>4877</v>
      </c>
      <c r="E477" s="107" t="s">
        <v>163</v>
      </c>
      <c r="F477" s="122">
        <v>33</v>
      </c>
      <c r="G477" s="107" t="s">
        <v>1286</v>
      </c>
      <c r="H477" s="107" t="s">
        <v>51</v>
      </c>
      <c r="Q477" s="40" t="s">
        <v>407</v>
      </c>
      <c r="R477">
        <f t="shared" si="7"/>
        <v>23</v>
      </c>
    </row>
    <row r="478" spans="1:18">
      <c r="A478" s="40">
        <v>477</v>
      </c>
      <c r="B478" s="18" t="s">
        <v>563</v>
      </c>
      <c r="C478" s="107" t="s">
        <v>4050</v>
      </c>
      <c r="D478" s="107" t="s">
        <v>4878</v>
      </c>
      <c r="E478" s="107" t="s">
        <v>407</v>
      </c>
      <c r="F478" s="122">
        <v>23</v>
      </c>
      <c r="G478" s="107" t="s">
        <v>1286</v>
      </c>
      <c r="H478" s="107" t="s">
        <v>51</v>
      </c>
      <c r="Q478" s="40" t="s">
        <v>806</v>
      </c>
      <c r="R478">
        <f t="shared" si="7"/>
        <v>22</v>
      </c>
    </row>
    <row r="479" spans="1:18">
      <c r="A479" s="40">
        <v>478</v>
      </c>
      <c r="B479" s="18" t="s">
        <v>564</v>
      </c>
      <c r="C479" s="107" t="s">
        <v>4051</v>
      </c>
      <c r="D479" s="107" t="s">
        <v>4879</v>
      </c>
      <c r="E479" s="107" t="s">
        <v>407</v>
      </c>
      <c r="F479" s="122">
        <v>23</v>
      </c>
      <c r="G479" s="107" t="s">
        <v>1286</v>
      </c>
      <c r="H479" s="107" t="s">
        <v>51</v>
      </c>
      <c r="Q479" s="40" t="s">
        <v>1236</v>
      </c>
      <c r="R479">
        <f t="shared" si="7"/>
        <v>24</v>
      </c>
    </row>
    <row r="480" spans="1:18">
      <c r="A480" s="40">
        <v>479</v>
      </c>
      <c r="B480" s="18" t="s">
        <v>565</v>
      </c>
      <c r="C480" s="107" t="s">
        <v>4052</v>
      </c>
      <c r="D480" s="107" t="s">
        <v>4880</v>
      </c>
      <c r="E480" s="107" t="s">
        <v>1236</v>
      </c>
      <c r="F480" s="122">
        <v>24</v>
      </c>
      <c r="G480" s="107" t="s">
        <v>1286</v>
      </c>
      <c r="H480" s="107" t="s">
        <v>51</v>
      </c>
      <c r="Q480" s="40" t="s">
        <v>1236</v>
      </c>
      <c r="R480">
        <f t="shared" si="7"/>
        <v>24</v>
      </c>
    </row>
    <row r="481" spans="1:18">
      <c r="A481" s="40">
        <v>480</v>
      </c>
      <c r="B481" s="18" t="s">
        <v>566</v>
      </c>
      <c r="C481" s="107" t="s">
        <v>4053</v>
      </c>
      <c r="D481" s="107" t="s">
        <v>4881</v>
      </c>
      <c r="E481" s="107" t="s">
        <v>1494</v>
      </c>
      <c r="F481" s="122">
        <v>21</v>
      </c>
      <c r="G481" s="107" t="s">
        <v>1286</v>
      </c>
      <c r="H481" s="107" t="s">
        <v>51</v>
      </c>
      <c r="Q481" s="40" t="s">
        <v>1236</v>
      </c>
      <c r="R481">
        <f t="shared" si="7"/>
        <v>24</v>
      </c>
    </row>
    <row r="482" spans="1:18">
      <c r="A482" s="40">
        <v>481</v>
      </c>
      <c r="B482" s="18" t="s">
        <v>567</v>
      </c>
      <c r="C482" s="107" t="s">
        <v>4054</v>
      </c>
      <c r="D482" s="107" t="s">
        <v>4882</v>
      </c>
      <c r="E482" s="107" t="s">
        <v>163</v>
      </c>
      <c r="F482" s="122">
        <v>33</v>
      </c>
      <c r="G482" s="107" t="s">
        <v>1286</v>
      </c>
      <c r="H482" s="107" t="s">
        <v>51</v>
      </c>
      <c r="Q482" s="40" t="s">
        <v>1236</v>
      </c>
      <c r="R482">
        <f t="shared" si="7"/>
        <v>24</v>
      </c>
    </row>
    <row r="483" spans="1:18">
      <c r="A483" s="40">
        <v>482</v>
      </c>
      <c r="B483" s="18" t="s">
        <v>568</v>
      </c>
      <c r="C483" s="107" t="s">
        <v>4055</v>
      </c>
      <c r="D483" s="107" t="s">
        <v>4883</v>
      </c>
      <c r="E483" s="107" t="s">
        <v>407</v>
      </c>
      <c r="F483" s="122">
        <v>23</v>
      </c>
      <c r="G483" s="107" t="s">
        <v>1286</v>
      </c>
      <c r="H483" s="107" t="s">
        <v>51</v>
      </c>
      <c r="Q483" s="40" t="s">
        <v>1236</v>
      </c>
      <c r="R483">
        <f t="shared" si="7"/>
        <v>24</v>
      </c>
    </row>
    <row r="484" spans="1:18">
      <c r="A484" s="40">
        <v>483</v>
      </c>
      <c r="B484" s="18" t="s">
        <v>569</v>
      </c>
      <c r="C484" s="107" t="s">
        <v>4056</v>
      </c>
      <c r="D484" s="107" t="s">
        <v>4884</v>
      </c>
      <c r="E484" s="107" t="s">
        <v>1494</v>
      </c>
      <c r="F484" s="122">
        <v>21</v>
      </c>
      <c r="G484" s="107" t="s">
        <v>1286</v>
      </c>
      <c r="H484" s="107" t="s">
        <v>51</v>
      </c>
      <c r="Q484" s="40" t="s">
        <v>1236</v>
      </c>
      <c r="R484">
        <f t="shared" si="7"/>
        <v>24</v>
      </c>
    </row>
    <row r="485" spans="1:18">
      <c r="A485" s="40">
        <v>484</v>
      </c>
      <c r="B485" s="18" t="s">
        <v>570</v>
      </c>
      <c r="C485" s="107" t="s">
        <v>4057</v>
      </c>
      <c r="D485" s="107" t="s">
        <v>4885</v>
      </c>
      <c r="E485" s="107" t="s">
        <v>407</v>
      </c>
      <c r="F485" s="122">
        <v>23</v>
      </c>
      <c r="G485" s="107" t="s">
        <v>1286</v>
      </c>
      <c r="H485" s="107" t="s">
        <v>51</v>
      </c>
      <c r="Q485" s="40" t="s">
        <v>1494</v>
      </c>
      <c r="R485">
        <f t="shared" si="7"/>
        <v>21</v>
      </c>
    </row>
    <row r="486" spans="1:18">
      <c r="A486" s="40">
        <v>485</v>
      </c>
      <c r="B486" s="18" t="s">
        <v>571</v>
      </c>
      <c r="C486" s="107" t="s">
        <v>4058</v>
      </c>
      <c r="D486" s="107" t="s">
        <v>4886</v>
      </c>
      <c r="E486" s="107" t="s">
        <v>165</v>
      </c>
      <c r="F486" s="122">
        <v>25</v>
      </c>
      <c r="G486" s="107" t="s">
        <v>1286</v>
      </c>
      <c r="H486" s="107" t="s">
        <v>51</v>
      </c>
      <c r="Q486" s="40" t="s">
        <v>407</v>
      </c>
      <c r="R486">
        <f t="shared" si="7"/>
        <v>23</v>
      </c>
    </row>
    <row r="487" spans="1:18">
      <c r="A487" s="40">
        <v>486</v>
      </c>
      <c r="B487" s="18" t="s">
        <v>572</v>
      </c>
      <c r="C487" s="107" t="s">
        <v>4059</v>
      </c>
      <c r="D487" s="107" t="s">
        <v>4887</v>
      </c>
      <c r="E487" s="107" t="s">
        <v>135</v>
      </c>
      <c r="F487" s="122">
        <v>27</v>
      </c>
      <c r="G487" s="107" t="s">
        <v>1286</v>
      </c>
      <c r="H487" s="107" t="s">
        <v>51</v>
      </c>
      <c r="Q487" s="40" t="s">
        <v>407</v>
      </c>
      <c r="R487">
        <f t="shared" si="7"/>
        <v>23</v>
      </c>
    </row>
    <row r="488" spans="1:18">
      <c r="A488" s="40">
        <v>487</v>
      </c>
      <c r="B488" s="18" t="s">
        <v>573</v>
      </c>
      <c r="C488" s="107" t="s">
        <v>4060</v>
      </c>
      <c r="D488" s="107" t="s">
        <v>4888</v>
      </c>
      <c r="E488" s="107" t="s">
        <v>1494</v>
      </c>
      <c r="F488" s="122">
        <v>21</v>
      </c>
      <c r="G488" s="107" t="s">
        <v>1286</v>
      </c>
      <c r="H488" s="107" t="s">
        <v>51</v>
      </c>
      <c r="Q488" s="40" t="s">
        <v>407</v>
      </c>
      <c r="R488">
        <f t="shared" si="7"/>
        <v>23</v>
      </c>
    </row>
    <row r="489" spans="1:18">
      <c r="A489" s="40">
        <v>488</v>
      </c>
      <c r="B489" s="18" t="s">
        <v>574</v>
      </c>
      <c r="C489" s="107" t="s">
        <v>4061</v>
      </c>
      <c r="D489" s="107" t="s">
        <v>4889</v>
      </c>
      <c r="E489" s="107" t="s">
        <v>165</v>
      </c>
      <c r="F489" s="122">
        <v>25</v>
      </c>
      <c r="G489" s="107" t="s">
        <v>1286</v>
      </c>
      <c r="H489" s="107" t="s">
        <v>51</v>
      </c>
      <c r="Q489" s="40" t="s">
        <v>407</v>
      </c>
      <c r="R489">
        <f t="shared" si="7"/>
        <v>23</v>
      </c>
    </row>
    <row r="490" spans="1:18">
      <c r="A490" s="40">
        <v>489</v>
      </c>
      <c r="B490" s="18" t="s">
        <v>575</v>
      </c>
      <c r="C490" s="107" t="s">
        <v>4062</v>
      </c>
      <c r="D490" s="107" t="s">
        <v>4890</v>
      </c>
      <c r="E490" s="107" t="s">
        <v>407</v>
      </c>
      <c r="F490" s="122">
        <v>23</v>
      </c>
      <c r="G490" s="107" t="s">
        <v>1286</v>
      </c>
      <c r="H490" s="107" t="s">
        <v>51</v>
      </c>
      <c r="Q490" s="40" t="s">
        <v>407</v>
      </c>
      <c r="R490">
        <f t="shared" si="7"/>
        <v>23</v>
      </c>
    </row>
    <row r="491" spans="1:18">
      <c r="A491" s="40">
        <v>490</v>
      </c>
      <c r="B491" s="18" t="s">
        <v>576</v>
      </c>
      <c r="C491" s="107" t="s">
        <v>4063</v>
      </c>
      <c r="D491" s="107" t="s">
        <v>4891</v>
      </c>
      <c r="E491" s="107" t="s">
        <v>143</v>
      </c>
      <c r="F491" s="122">
        <v>38</v>
      </c>
      <c r="G491" s="107" t="s">
        <v>1286</v>
      </c>
      <c r="H491" s="107" t="s">
        <v>51</v>
      </c>
      <c r="Q491" s="40" t="s">
        <v>407</v>
      </c>
      <c r="R491">
        <f t="shared" si="7"/>
        <v>23</v>
      </c>
    </row>
    <row r="492" spans="1:18">
      <c r="A492" s="40">
        <v>491</v>
      </c>
      <c r="B492" s="18" t="s">
        <v>577</v>
      </c>
      <c r="C492" s="107" t="s">
        <v>4064</v>
      </c>
      <c r="D492" s="107" t="s">
        <v>4892</v>
      </c>
      <c r="E492" s="107" t="s">
        <v>840</v>
      </c>
      <c r="F492" s="122">
        <v>17</v>
      </c>
      <c r="G492" s="107" t="s">
        <v>1286</v>
      </c>
      <c r="H492" s="107" t="s">
        <v>51</v>
      </c>
      <c r="Q492" s="40" t="s">
        <v>407</v>
      </c>
      <c r="R492">
        <f t="shared" si="7"/>
        <v>23</v>
      </c>
    </row>
    <row r="493" spans="1:18">
      <c r="A493" s="40">
        <v>492</v>
      </c>
      <c r="B493" s="18" t="s">
        <v>578</v>
      </c>
      <c r="C493" s="107" t="s">
        <v>4065</v>
      </c>
      <c r="D493" s="107" t="s">
        <v>4893</v>
      </c>
      <c r="E493" s="107" t="s">
        <v>407</v>
      </c>
      <c r="F493" s="122">
        <v>23</v>
      </c>
      <c r="G493" s="107" t="s">
        <v>1286</v>
      </c>
      <c r="H493" s="107" t="s">
        <v>51</v>
      </c>
      <c r="Q493" s="40" t="s">
        <v>407</v>
      </c>
      <c r="R493">
        <f t="shared" si="7"/>
        <v>23</v>
      </c>
    </row>
    <row r="494" spans="1:18">
      <c r="A494" s="40">
        <v>493</v>
      </c>
      <c r="B494" s="18" t="s">
        <v>579</v>
      </c>
      <c r="C494" s="107" t="s">
        <v>4066</v>
      </c>
      <c r="D494" s="107" t="s">
        <v>4894</v>
      </c>
      <c r="E494" s="107" t="s">
        <v>806</v>
      </c>
      <c r="F494" s="122">
        <v>22</v>
      </c>
      <c r="G494" s="107" t="s">
        <v>1286</v>
      </c>
      <c r="H494" s="107" t="s">
        <v>51</v>
      </c>
      <c r="Q494" s="40" t="s">
        <v>1494</v>
      </c>
      <c r="R494">
        <f t="shared" si="7"/>
        <v>21</v>
      </c>
    </row>
    <row r="495" spans="1:18">
      <c r="A495" s="40">
        <v>494</v>
      </c>
      <c r="B495" s="18" t="s">
        <v>580</v>
      </c>
      <c r="C495" s="107" t="s">
        <v>4067</v>
      </c>
      <c r="D495" s="107" t="s">
        <v>4895</v>
      </c>
      <c r="E495" s="107" t="s">
        <v>806</v>
      </c>
      <c r="F495" s="122">
        <v>22</v>
      </c>
      <c r="G495" s="107" t="s">
        <v>1286</v>
      </c>
      <c r="H495" s="107" t="s">
        <v>51</v>
      </c>
      <c r="Q495" s="40" t="s">
        <v>1494</v>
      </c>
      <c r="R495">
        <f t="shared" si="7"/>
        <v>21</v>
      </c>
    </row>
    <row r="496" spans="1:18">
      <c r="A496" s="40">
        <v>495</v>
      </c>
      <c r="B496" s="18" t="s">
        <v>581</v>
      </c>
      <c r="C496" s="107" t="s">
        <v>4068</v>
      </c>
      <c r="D496" s="107" t="s">
        <v>4896</v>
      </c>
      <c r="E496" s="107" t="s">
        <v>1494</v>
      </c>
      <c r="F496" s="122">
        <v>21</v>
      </c>
      <c r="G496" s="107" t="s">
        <v>1286</v>
      </c>
      <c r="H496" s="107" t="s">
        <v>51</v>
      </c>
      <c r="Q496" s="40" t="s">
        <v>1494</v>
      </c>
      <c r="R496">
        <f t="shared" si="7"/>
        <v>21</v>
      </c>
    </row>
    <row r="497" spans="1:18">
      <c r="A497" s="40">
        <v>496</v>
      </c>
      <c r="B497" s="18" t="s">
        <v>582</v>
      </c>
      <c r="C497" s="107" t="s">
        <v>4069</v>
      </c>
      <c r="D497" s="107" t="s">
        <v>4897</v>
      </c>
      <c r="E497" s="107" t="s">
        <v>1495</v>
      </c>
      <c r="F497" s="122">
        <v>16</v>
      </c>
      <c r="G497" s="107" t="s">
        <v>1286</v>
      </c>
      <c r="H497" s="107" t="s">
        <v>51</v>
      </c>
      <c r="Q497" s="40" t="s">
        <v>407</v>
      </c>
      <c r="R497">
        <f t="shared" si="7"/>
        <v>23</v>
      </c>
    </row>
    <row r="498" spans="1:18">
      <c r="A498" s="40">
        <v>497</v>
      </c>
      <c r="B498" s="18" t="s">
        <v>584</v>
      </c>
      <c r="C498" s="107" t="s">
        <v>4070</v>
      </c>
      <c r="D498" s="107" t="s">
        <v>4898</v>
      </c>
      <c r="E498" s="107" t="s">
        <v>407</v>
      </c>
      <c r="F498" s="122">
        <v>23</v>
      </c>
      <c r="G498" s="107" t="s">
        <v>1286</v>
      </c>
      <c r="H498" s="107" t="s">
        <v>51</v>
      </c>
      <c r="Q498" s="40" t="s">
        <v>806</v>
      </c>
      <c r="R498">
        <f t="shared" si="7"/>
        <v>22</v>
      </c>
    </row>
    <row r="499" spans="1:18">
      <c r="A499" s="40">
        <v>498</v>
      </c>
      <c r="B499" s="18" t="s">
        <v>585</v>
      </c>
      <c r="C499" s="107" t="s">
        <v>4071</v>
      </c>
      <c r="D499" s="107" t="s">
        <v>4899</v>
      </c>
      <c r="E499" s="107" t="s">
        <v>407</v>
      </c>
      <c r="F499" s="122">
        <v>23</v>
      </c>
      <c r="G499" s="107" t="s">
        <v>1286</v>
      </c>
      <c r="H499" s="107" t="s">
        <v>51</v>
      </c>
      <c r="Q499" s="40" t="s">
        <v>806</v>
      </c>
      <c r="R499">
        <f t="shared" si="7"/>
        <v>22</v>
      </c>
    </row>
    <row r="500" spans="1:18">
      <c r="A500" s="40">
        <v>499</v>
      </c>
      <c r="B500" s="18" t="s">
        <v>586</v>
      </c>
      <c r="C500" s="107" t="s">
        <v>4072</v>
      </c>
      <c r="D500" s="107" t="s">
        <v>4900</v>
      </c>
      <c r="E500" s="107" t="s">
        <v>1494</v>
      </c>
      <c r="F500" s="122">
        <v>21</v>
      </c>
      <c r="G500" s="107" t="s">
        <v>1286</v>
      </c>
      <c r="H500" s="107" t="s">
        <v>51</v>
      </c>
      <c r="Q500" s="40" t="s">
        <v>121</v>
      </c>
      <c r="R500">
        <f t="shared" si="7"/>
        <v>42</v>
      </c>
    </row>
    <row r="501" spans="1:18">
      <c r="A501" s="40">
        <v>500</v>
      </c>
      <c r="B501" s="18" t="s">
        <v>587</v>
      </c>
      <c r="C501" s="107" t="s">
        <v>4073</v>
      </c>
      <c r="D501" s="107" t="s">
        <v>4901</v>
      </c>
      <c r="E501" s="107" t="s">
        <v>407</v>
      </c>
      <c r="F501" s="122">
        <v>23</v>
      </c>
      <c r="G501" s="107" t="s">
        <v>1286</v>
      </c>
      <c r="H501" s="107" t="s">
        <v>51</v>
      </c>
      <c r="Q501" s="40" t="s">
        <v>806</v>
      </c>
      <c r="R501">
        <f t="shared" si="7"/>
        <v>22</v>
      </c>
    </row>
    <row r="502" spans="1:18">
      <c r="A502" s="40">
        <v>501</v>
      </c>
      <c r="B502" s="18" t="s">
        <v>588</v>
      </c>
      <c r="C502" s="107" t="s">
        <v>4074</v>
      </c>
      <c r="D502" s="107" t="s">
        <v>4902</v>
      </c>
      <c r="E502" s="107" t="s">
        <v>407</v>
      </c>
      <c r="F502" s="122">
        <v>23</v>
      </c>
      <c r="G502" s="107" t="s">
        <v>1291</v>
      </c>
      <c r="H502" s="107" t="s">
        <v>229</v>
      </c>
      <c r="Q502" s="40" t="s">
        <v>1236</v>
      </c>
      <c r="R502">
        <f t="shared" si="7"/>
        <v>24</v>
      </c>
    </row>
    <row r="503" spans="1:18">
      <c r="A503" s="40">
        <v>502</v>
      </c>
      <c r="B503" s="18" t="s">
        <v>589</v>
      </c>
      <c r="C503" s="107" t="s">
        <v>4075</v>
      </c>
      <c r="D503" s="107" t="s">
        <v>4903</v>
      </c>
      <c r="E503" s="107" t="s">
        <v>407</v>
      </c>
      <c r="F503" s="122">
        <v>23</v>
      </c>
      <c r="G503" s="107" t="s">
        <v>1291</v>
      </c>
      <c r="H503" s="107" t="s">
        <v>229</v>
      </c>
      <c r="Q503" s="40" t="s">
        <v>407</v>
      </c>
      <c r="R503">
        <f t="shared" si="7"/>
        <v>23</v>
      </c>
    </row>
    <row r="504" spans="1:18">
      <c r="A504" s="40">
        <v>503</v>
      </c>
      <c r="B504" s="18" t="s">
        <v>590</v>
      </c>
      <c r="C504" s="107" t="s">
        <v>4076</v>
      </c>
      <c r="D504" s="107" t="s">
        <v>4904</v>
      </c>
      <c r="E504" s="107" t="s">
        <v>407</v>
      </c>
      <c r="F504" s="122">
        <v>23</v>
      </c>
      <c r="G504" s="107" t="s">
        <v>1291</v>
      </c>
      <c r="H504" s="107" t="s">
        <v>67</v>
      </c>
      <c r="Q504" s="40" t="s">
        <v>407</v>
      </c>
      <c r="R504">
        <f t="shared" si="7"/>
        <v>23</v>
      </c>
    </row>
    <row r="505" spans="1:18">
      <c r="A505" s="40">
        <v>504</v>
      </c>
      <c r="B505" s="18" t="s">
        <v>591</v>
      </c>
      <c r="C505" s="107" t="s">
        <v>4077</v>
      </c>
      <c r="D505" s="107" t="s">
        <v>4905</v>
      </c>
      <c r="E505" s="107" t="s">
        <v>407</v>
      </c>
      <c r="F505" s="122">
        <v>23</v>
      </c>
      <c r="G505" s="107" t="s">
        <v>1291</v>
      </c>
      <c r="H505" s="107" t="s">
        <v>67</v>
      </c>
      <c r="Q505" s="40" t="s">
        <v>407</v>
      </c>
      <c r="R505">
        <f t="shared" si="7"/>
        <v>23</v>
      </c>
    </row>
    <row r="506" spans="1:18">
      <c r="A506" s="40">
        <v>505</v>
      </c>
      <c r="B506" s="18" t="s">
        <v>592</v>
      </c>
      <c r="C506" s="107" t="s">
        <v>4078</v>
      </c>
      <c r="D506" s="107" t="s">
        <v>4906</v>
      </c>
      <c r="E506" s="107" t="s">
        <v>407</v>
      </c>
      <c r="F506" s="122">
        <v>23</v>
      </c>
      <c r="G506" s="107" t="s">
        <v>1291</v>
      </c>
      <c r="H506" s="107" t="s">
        <v>67</v>
      </c>
      <c r="Q506" s="40" t="s">
        <v>407</v>
      </c>
      <c r="R506">
        <f t="shared" si="7"/>
        <v>23</v>
      </c>
    </row>
    <row r="507" spans="1:18">
      <c r="A507" s="40">
        <v>506</v>
      </c>
      <c r="B507" s="18" t="s">
        <v>593</v>
      </c>
      <c r="C507" s="107" t="s">
        <v>4079</v>
      </c>
      <c r="D507" s="107" t="s">
        <v>4907</v>
      </c>
      <c r="E507" s="107" t="s">
        <v>407</v>
      </c>
      <c r="F507" s="122">
        <v>23</v>
      </c>
      <c r="G507" s="107" t="s">
        <v>1291</v>
      </c>
      <c r="H507" s="107" t="s">
        <v>67</v>
      </c>
      <c r="Q507" s="40" t="s">
        <v>407</v>
      </c>
      <c r="R507">
        <f t="shared" si="7"/>
        <v>23</v>
      </c>
    </row>
    <row r="508" spans="1:18">
      <c r="A508" s="40">
        <v>507</v>
      </c>
      <c r="B508" s="18" t="s">
        <v>594</v>
      </c>
      <c r="C508" s="107" t="s">
        <v>4080</v>
      </c>
      <c r="D508" s="107" t="s">
        <v>4908</v>
      </c>
      <c r="E508" s="107" t="s">
        <v>407</v>
      </c>
      <c r="F508" s="122">
        <v>23</v>
      </c>
      <c r="G508" s="107" t="s">
        <v>1291</v>
      </c>
      <c r="H508" s="107" t="s">
        <v>67</v>
      </c>
      <c r="Q508" s="40" t="s">
        <v>407</v>
      </c>
      <c r="R508">
        <f t="shared" si="7"/>
        <v>23</v>
      </c>
    </row>
    <row r="509" spans="1:18">
      <c r="A509" s="40">
        <v>508</v>
      </c>
      <c r="B509" s="18" t="s">
        <v>595</v>
      </c>
      <c r="C509" s="107" t="s">
        <v>2385</v>
      </c>
      <c r="D509" s="107" t="s">
        <v>2386</v>
      </c>
      <c r="E509" s="107" t="s">
        <v>407</v>
      </c>
      <c r="F509" s="122">
        <v>23</v>
      </c>
      <c r="G509" s="107" t="s">
        <v>1297</v>
      </c>
      <c r="H509" s="107" t="s">
        <v>278</v>
      </c>
      <c r="Q509" s="40" t="s">
        <v>407</v>
      </c>
      <c r="R509">
        <f t="shared" si="7"/>
        <v>23</v>
      </c>
    </row>
    <row r="510" spans="1:18">
      <c r="A510" s="40">
        <v>509</v>
      </c>
      <c r="B510" s="18" t="s">
        <v>596</v>
      </c>
      <c r="C510" s="107" t="s">
        <v>2389</v>
      </c>
      <c r="D510" s="107" t="s">
        <v>2390</v>
      </c>
      <c r="E510" s="107" t="s">
        <v>407</v>
      </c>
      <c r="F510" s="122">
        <v>23</v>
      </c>
      <c r="G510" s="107" t="s">
        <v>1297</v>
      </c>
      <c r="H510" s="107" t="s">
        <v>278</v>
      </c>
      <c r="Q510" s="40" t="s">
        <v>407</v>
      </c>
      <c r="R510">
        <f t="shared" si="7"/>
        <v>23</v>
      </c>
    </row>
    <row r="511" spans="1:18">
      <c r="A511" s="40">
        <v>510</v>
      </c>
      <c r="B511" s="18" t="s">
        <v>597</v>
      </c>
      <c r="C511" s="107" t="s">
        <v>2387</v>
      </c>
      <c r="D511" s="107" t="s">
        <v>2388</v>
      </c>
      <c r="E511" s="107" t="s">
        <v>407</v>
      </c>
      <c r="F511" s="122">
        <v>23</v>
      </c>
      <c r="G511" s="107" t="s">
        <v>1297</v>
      </c>
      <c r="H511" s="107" t="s">
        <v>278</v>
      </c>
      <c r="Q511" s="40" t="s">
        <v>407</v>
      </c>
      <c r="R511">
        <f t="shared" si="7"/>
        <v>23</v>
      </c>
    </row>
    <row r="512" spans="1:18">
      <c r="A512" s="40">
        <v>511</v>
      </c>
      <c r="B512" s="18" t="s">
        <v>598</v>
      </c>
      <c r="C512" s="107" t="s">
        <v>2383</v>
      </c>
      <c r="D512" s="107" t="s">
        <v>2384</v>
      </c>
      <c r="E512" s="107" t="s">
        <v>407</v>
      </c>
      <c r="F512" s="122">
        <v>23</v>
      </c>
      <c r="G512" s="107" t="s">
        <v>1297</v>
      </c>
      <c r="H512" s="107" t="s">
        <v>278</v>
      </c>
      <c r="Q512" s="40" t="s">
        <v>1494</v>
      </c>
      <c r="R512">
        <f t="shared" si="7"/>
        <v>21</v>
      </c>
    </row>
    <row r="513" spans="1:18">
      <c r="A513" s="40">
        <v>512</v>
      </c>
      <c r="B513" s="18" t="s">
        <v>599</v>
      </c>
      <c r="C513" s="107" t="s">
        <v>2391</v>
      </c>
      <c r="D513" s="107" t="s">
        <v>2392</v>
      </c>
      <c r="E513" s="107" t="s">
        <v>407</v>
      </c>
      <c r="F513" s="122">
        <v>23</v>
      </c>
      <c r="G513" s="107" t="s">
        <v>1297</v>
      </c>
      <c r="H513" s="107" t="s">
        <v>67</v>
      </c>
      <c r="Q513" s="40" t="s">
        <v>1494</v>
      </c>
      <c r="R513">
        <f t="shared" si="7"/>
        <v>21</v>
      </c>
    </row>
    <row r="514" spans="1:18">
      <c r="A514" s="40">
        <v>513</v>
      </c>
      <c r="B514" s="18" t="s">
        <v>600</v>
      </c>
      <c r="C514" s="107" t="s">
        <v>2393</v>
      </c>
      <c r="D514" s="107" t="s">
        <v>2394</v>
      </c>
      <c r="E514" s="107" t="s">
        <v>407</v>
      </c>
      <c r="F514" s="122">
        <v>23</v>
      </c>
      <c r="G514" s="107" t="s">
        <v>1297</v>
      </c>
      <c r="H514" s="107" t="s">
        <v>67</v>
      </c>
      <c r="Q514" s="40" t="s">
        <v>407</v>
      </c>
      <c r="R514">
        <f t="shared" si="7"/>
        <v>23</v>
      </c>
    </row>
    <row r="515" spans="1:18">
      <c r="A515" s="40">
        <v>514</v>
      </c>
      <c r="B515" s="18" t="s">
        <v>601</v>
      </c>
      <c r="C515" s="107" t="s">
        <v>2395</v>
      </c>
      <c r="D515" s="107" t="s">
        <v>2396</v>
      </c>
      <c r="E515" s="107" t="s">
        <v>407</v>
      </c>
      <c r="F515" s="122">
        <v>23</v>
      </c>
      <c r="G515" s="107" t="s">
        <v>1297</v>
      </c>
      <c r="H515" s="107" t="s">
        <v>67</v>
      </c>
      <c r="Q515" s="40" t="s">
        <v>1494</v>
      </c>
      <c r="R515">
        <f t="shared" ref="R515:R519" si="8">IF(Q515&gt;0,VLOOKUP(Q515,$N$2:$O$48,2,0),"")</f>
        <v>21</v>
      </c>
    </row>
    <row r="516" spans="1:18">
      <c r="A516" s="40">
        <v>515</v>
      </c>
      <c r="B516" s="18" t="s">
        <v>602</v>
      </c>
      <c r="C516" s="107" t="s">
        <v>2397</v>
      </c>
      <c r="D516" s="107" t="s">
        <v>2398</v>
      </c>
      <c r="E516" s="107" t="s">
        <v>407</v>
      </c>
      <c r="F516" s="122">
        <v>23</v>
      </c>
      <c r="G516" s="107" t="s">
        <v>1297</v>
      </c>
      <c r="H516" s="107" t="s">
        <v>67</v>
      </c>
      <c r="Q516" s="40" t="s">
        <v>1494</v>
      </c>
      <c r="R516">
        <f t="shared" si="8"/>
        <v>21</v>
      </c>
    </row>
    <row r="517" spans="1:18">
      <c r="A517" s="40">
        <v>516</v>
      </c>
      <c r="B517" s="18" t="s">
        <v>603</v>
      </c>
      <c r="C517" s="107" t="s">
        <v>2889</v>
      </c>
      <c r="D517" s="107" t="s">
        <v>2890</v>
      </c>
      <c r="E517" s="107" t="s">
        <v>407</v>
      </c>
      <c r="F517" s="122">
        <v>23</v>
      </c>
      <c r="G517" s="107" t="s">
        <v>1297</v>
      </c>
      <c r="H517" s="107" t="s">
        <v>54</v>
      </c>
      <c r="Q517" s="40" t="s">
        <v>407</v>
      </c>
      <c r="R517">
        <f t="shared" si="8"/>
        <v>23</v>
      </c>
    </row>
    <row r="518" spans="1:18">
      <c r="A518" s="40">
        <v>517</v>
      </c>
      <c r="B518" s="18" t="s">
        <v>604</v>
      </c>
      <c r="C518" s="107" t="s">
        <v>2891</v>
      </c>
      <c r="D518" s="107" t="s">
        <v>2892</v>
      </c>
      <c r="E518" s="107" t="s">
        <v>407</v>
      </c>
      <c r="F518" s="122">
        <v>23</v>
      </c>
      <c r="G518" s="107" t="s">
        <v>1297</v>
      </c>
      <c r="H518" s="107" t="s">
        <v>54</v>
      </c>
      <c r="Q518" s="40" t="s">
        <v>407</v>
      </c>
      <c r="R518">
        <f t="shared" si="8"/>
        <v>23</v>
      </c>
    </row>
    <row r="519" spans="1:18">
      <c r="A519" s="40">
        <v>518</v>
      </c>
      <c r="B519" s="18" t="s">
        <v>605</v>
      </c>
      <c r="C519" s="107" t="s">
        <v>3171</v>
      </c>
      <c r="D519" s="107" t="s">
        <v>3172</v>
      </c>
      <c r="E519" s="107" t="s">
        <v>407</v>
      </c>
      <c r="F519" s="122">
        <v>23</v>
      </c>
      <c r="G519" s="107" t="s">
        <v>1297</v>
      </c>
      <c r="H519" s="107" t="s">
        <v>54</v>
      </c>
      <c r="Q519" s="40" t="s">
        <v>1494</v>
      </c>
      <c r="R519">
        <f t="shared" si="8"/>
        <v>21</v>
      </c>
    </row>
    <row r="520" spans="1:18">
      <c r="A520" s="17">
        <v>519</v>
      </c>
      <c r="B520" s="18" t="s">
        <v>606</v>
      </c>
      <c r="C520" s="107" t="s">
        <v>4081</v>
      </c>
      <c r="D520" s="107" t="s">
        <v>4909</v>
      </c>
      <c r="E520" s="107" t="s">
        <v>407</v>
      </c>
      <c r="F520" s="122">
        <v>23</v>
      </c>
      <c r="G520" s="107" t="s">
        <v>1297</v>
      </c>
      <c r="H520" s="107" t="s">
        <v>54</v>
      </c>
    </row>
    <row r="521" spans="1:18">
      <c r="A521" s="17">
        <v>520</v>
      </c>
      <c r="B521" s="18" t="s">
        <v>607</v>
      </c>
      <c r="C521" s="107" t="s">
        <v>3045</v>
      </c>
      <c r="D521" s="107" t="s">
        <v>3046</v>
      </c>
      <c r="E521" s="107" t="s">
        <v>407</v>
      </c>
      <c r="F521" s="122">
        <v>23</v>
      </c>
      <c r="G521" s="107" t="s">
        <v>1297</v>
      </c>
      <c r="H521" s="107" t="s">
        <v>54</v>
      </c>
    </row>
    <row r="522" spans="1:18">
      <c r="A522" s="17">
        <v>521</v>
      </c>
      <c r="B522" s="18" t="s">
        <v>608</v>
      </c>
      <c r="C522" s="107" t="s">
        <v>4082</v>
      </c>
      <c r="D522" s="107" t="s">
        <v>4910</v>
      </c>
      <c r="E522" s="107" t="s">
        <v>407</v>
      </c>
      <c r="F522" s="122">
        <v>23</v>
      </c>
      <c r="G522" s="107" t="s">
        <v>1297</v>
      </c>
      <c r="H522" s="107" t="s">
        <v>51</v>
      </c>
    </row>
    <row r="523" spans="1:18">
      <c r="A523" s="17">
        <v>522</v>
      </c>
      <c r="B523" s="18" t="s">
        <v>609</v>
      </c>
      <c r="C523" s="107" t="s">
        <v>4083</v>
      </c>
      <c r="D523" s="107" t="s">
        <v>4911</v>
      </c>
      <c r="E523" s="107" t="s">
        <v>407</v>
      </c>
      <c r="F523" s="122">
        <v>23</v>
      </c>
      <c r="G523" s="107" t="s">
        <v>1297</v>
      </c>
      <c r="H523" s="107" t="s">
        <v>51</v>
      </c>
    </row>
    <row r="524" spans="1:18">
      <c r="A524" s="17">
        <v>523</v>
      </c>
      <c r="B524" s="18" t="s">
        <v>610</v>
      </c>
      <c r="C524" s="107" t="s">
        <v>4084</v>
      </c>
      <c r="D524" s="107" t="s">
        <v>4912</v>
      </c>
      <c r="E524" s="107" t="s">
        <v>407</v>
      </c>
      <c r="F524" s="122">
        <v>23</v>
      </c>
      <c r="G524" s="107" t="s">
        <v>1297</v>
      </c>
      <c r="H524" s="107" t="s">
        <v>51</v>
      </c>
    </row>
    <row r="525" spans="1:18">
      <c r="A525" s="17">
        <v>524</v>
      </c>
      <c r="B525" s="18" t="s">
        <v>611</v>
      </c>
      <c r="C525" s="107" t="s">
        <v>4085</v>
      </c>
      <c r="D525" s="107" t="s">
        <v>4913</v>
      </c>
      <c r="E525" s="107" t="s">
        <v>806</v>
      </c>
      <c r="F525" s="122">
        <v>22</v>
      </c>
      <c r="G525" s="107" t="s">
        <v>1297</v>
      </c>
      <c r="H525" s="107" t="s">
        <v>51</v>
      </c>
    </row>
    <row r="526" spans="1:18">
      <c r="A526" s="17">
        <v>525</v>
      </c>
      <c r="B526" s="18" t="s">
        <v>612</v>
      </c>
      <c r="C526" s="107" t="s">
        <v>4086</v>
      </c>
      <c r="D526" s="107" t="s">
        <v>4914</v>
      </c>
      <c r="E526" s="107" t="s">
        <v>407</v>
      </c>
      <c r="F526" s="122">
        <v>23</v>
      </c>
      <c r="G526" s="107" t="s">
        <v>1297</v>
      </c>
      <c r="H526" s="107" t="s">
        <v>51</v>
      </c>
    </row>
    <row r="527" spans="1:18">
      <c r="A527" s="17">
        <v>526</v>
      </c>
      <c r="B527" s="18" t="s">
        <v>613</v>
      </c>
      <c r="C527" s="107" t="s">
        <v>4087</v>
      </c>
      <c r="D527" s="107" t="s">
        <v>4915</v>
      </c>
      <c r="E527" s="107" t="s">
        <v>407</v>
      </c>
      <c r="F527" s="122">
        <v>23</v>
      </c>
      <c r="G527" s="107" t="s">
        <v>1297</v>
      </c>
      <c r="H527" s="107" t="s">
        <v>51</v>
      </c>
    </row>
    <row r="528" spans="1:18">
      <c r="A528" s="17">
        <v>527</v>
      </c>
      <c r="B528" s="18" t="s">
        <v>614</v>
      </c>
      <c r="C528" s="107" t="s">
        <v>4088</v>
      </c>
      <c r="D528" s="107" t="s">
        <v>4916</v>
      </c>
      <c r="E528" s="107" t="s">
        <v>407</v>
      </c>
      <c r="F528" s="122">
        <v>23</v>
      </c>
      <c r="G528" s="107" t="s">
        <v>1297</v>
      </c>
      <c r="H528" s="107" t="s">
        <v>51</v>
      </c>
    </row>
    <row r="529" spans="1:8">
      <c r="A529" s="17">
        <v>528</v>
      </c>
      <c r="B529" s="18" t="s">
        <v>615</v>
      </c>
      <c r="C529" s="107" t="s">
        <v>4089</v>
      </c>
      <c r="D529" s="107" t="s">
        <v>4917</v>
      </c>
      <c r="E529" s="107" t="s">
        <v>407</v>
      </c>
      <c r="F529" s="122">
        <v>23</v>
      </c>
      <c r="G529" s="107" t="s">
        <v>1297</v>
      </c>
      <c r="H529" s="107" t="s">
        <v>51</v>
      </c>
    </row>
    <row r="530" spans="1:8">
      <c r="A530" s="17">
        <v>529</v>
      </c>
      <c r="B530" s="18" t="s">
        <v>616</v>
      </c>
      <c r="C530" s="107" t="s">
        <v>4090</v>
      </c>
      <c r="D530" s="107" t="s">
        <v>4918</v>
      </c>
      <c r="E530" s="107" t="s">
        <v>407</v>
      </c>
      <c r="F530" s="122">
        <v>23</v>
      </c>
      <c r="G530" s="107" t="s">
        <v>1297</v>
      </c>
      <c r="H530" s="107" t="s">
        <v>51</v>
      </c>
    </row>
    <row r="531" spans="1:8">
      <c r="A531" s="17">
        <v>530</v>
      </c>
      <c r="B531" s="18" t="s">
        <v>617</v>
      </c>
      <c r="C531" s="107" t="s">
        <v>4091</v>
      </c>
      <c r="D531" s="107" t="s">
        <v>4919</v>
      </c>
      <c r="E531" s="107" t="s">
        <v>407</v>
      </c>
      <c r="F531" s="122">
        <v>23</v>
      </c>
      <c r="G531" s="107" t="s">
        <v>1297</v>
      </c>
      <c r="H531" s="107" t="s">
        <v>51</v>
      </c>
    </row>
    <row r="532" spans="1:8">
      <c r="A532" s="17">
        <v>531</v>
      </c>
      <c r="B532" s="18" t="s">
        <v>618</v>
      </c>
      <c r="C532" s="107" t="s">
        <v>4092</v>
      </c>
      <c r="D532" s="107" t="s">
        <v>4920</v>
      </c>
      <c r="E532" s="107" t="s">
        <v>407</v>
      </c>
      <c r="F532" s="122">
        <v>23</v>
      </c>
      <c r="G532" s="107" t="s">
        <v>1297</v>
      </c>
      <c r="H532" s="107" t="s">
        <v>51</v>
      </c>
    </row>
    <row r="533" spans="1:8">
      <c r="A533" s="17">
        <v>532</v>
      </c>
      <c r="B533" s="18" t="s">
        <v>619</v>
      </c>
      <c r="C533" s="107" t="s">
        <v>4093</v>
      </c>
      <c r="D533" s="107" t="s">
        <v>4921</v>
      </c>
      <c r="E533" s="107" t="s">
        <v>407</v>
      </c>
      <c r="F533" s="122">
        <v>23</v>
      </c>
      <c r="G533" s="107" t="s">
        <v>1297</v>
      </c>
      <c r="H533" s="107" t="s">
        <v>51</v>
      </c>
    </row>
    <row r="534" spans="1:8">
      <c r="A534" s="17">
        <v>533</v>
      </c>
      <c r="B534" s="18" t="s">
        <v>620</v>
      </c>
      <c r="C534" s="107" t="s">
        <v>4094</v>
      </c>
      <c r="D534" s="107" t="s">
        <v>4922</v>
      </c>
      <c r="E534" s="107" t="s">
        <v>407</v>
      </c>
      <c r="F534" s="122">
        <v>23</v>
      </c>
      <c r="G534" s="107" t="s">
        <v>1297</v>
      </c>
      <c r="H534" s="107" t="s">
        <v>51</v>
      </c>
    </row>
    <row r="535" spans="1:8">
      <c r="A535" s="17">
        <v>534</v>
      </c>
      <c r="B535" s="18" t="s">
        <v>621</v>
      </c>
      <c r="C535" s="107" t="s">
        <v>4095</v>
      </c>
      <c r="D535" s="107" t="s">
        <v>4923</v>
      </c>
      <c r="E535" s="107" t="s">
        <v>407</v>
      </c>
      <c r="F535" s="122">
        <v>23</v>
      </c>
      <c r="G535" s="107" t="s">
        <v>1297</v>
      </c>
      <c r="H535" s="107" t="s">
        <v>51</v>
      </c>
    </row>
    <row r="536" spans="1:8">
      <c r="A536" s="17">
        <v>535</v>
      </c>
      <c r="B536" s="18" t="s">
        <v>622</v>
      </c>
      <c r="C536" s="107" t="s">
        <v>2738</v>
      </c>
      <c r="D536" s="107" t="s">
        <v>2739</v>
      </c>
      <c r="E536" s="107" t="s">
        <v>407</v>
      </c>
      <c r="F536" s="122">
        <v>23</v>
      </c>
      <c r="G536" s="107" t="s">
        <v>1298</v>
      </c>
      <c r="H536" s="107" t="s">
        <v>227</v>
      </c>
    </row>
    <row r="537" spans="1:8">
      <c r="A537" s="17">
        <v>536</v>
      </c>
      <c r="B537" s="18" t="s">
        <v>623</v>
      </c>
      <c r="C537" s="107" t="s">
        <v>2399</v>
      </c>
      <c r="D537" s="107" t="s">
        <v>2400</v>
      </c>
      <c r="E537" s="107" t="s">
        <v>407</v>
      </c>
      <c r="F537" s="122">
        <v>23</v>
      </c>
      <c r="G537" s="107" t="s">
        <v>1298</v>
      </c>
      <c r="H537" s="107" t="s">
        <v>67</v>
      </c>
    </row>
    <row r="538" spans="1:8">
      <c r="A538" s="17">
        <v>537</v>
      </c>
      <c r="B538" s="18" t="s">
        <v>624</v>
      </c>
      <c r="C538" s="107" t="s">
        <v>2893</v>
      </c>
      <c r="D538" s="107" t="s">
        <v>2894</v>
      </c>
      <c r="E538" s="107" t="s">
        <v>407</v>
      </c>
      <c r="F538" s="122">
        <v>23</v>
      </c>
      <c r="G538" s="107" t="s">
        <v>1298</v>
      </c>
      <c r="H538" s="107" t="s">
        <v>54</v>
      </c>
    </row>
    <row r="539" spans="1:8">
      <c r="A539" s="17">
        <v>538</v>
      </c>
      <c r="B539" s="18" t="s">
        <v>625</v>
      </c>
      <c r="C539" s="107" t="s">
        <v>4096</v>
      </c>
      <c r="D539" s="107" t="s">
        <v>4924</v>
      </c>
      <c r="E539" s="107" t="s">
        <v>407</v>
      </c>
      <c r="F539" s="122">
        <v>23</v>
      </c>
      <c r="G539" s="107" t="s">
        <v>1298</v>
      </c>
      <c r="H539" s="107" t="s">
        <v>51</v>
      </c>
    </row>
    <row r="540" spans="1:8">
      <c r="A540" s="17">
        <v>539</v>
      </c>
      <c r="B540" s="18" t="s">
        <v>626</v>
      </c>
      <c r="C540" s="107" t="s">
        <v>4097</v>
      </c>
      <c r="D540" s="107" t="s">
        <v>4925</v>
      </c>
      <c r="E540" s="107" t="s">
        <v>407</v>
      </c>
      <c r="F540" s="122">
        <v>23</v>
      </c>
      <c r="G540" s="107" t="s">
        <v>1298</v>
      </c>
      <c r="H540" s="107" t="s">
        <v>51</v>
      </c>
    </row>
    <row r="541" spans="1:8">
      <c r="A541" s="17">
        <v>540</v>
      </c>
      <c r="B541" s="18" t="s">
        <v>627</v>
      </c>
      <c r="C541" s="107" t="s">
        <v>4098</v>
      </c>
      <c r="D541" s="107" t="s">
        <v>4926</v>
      </c>
      <c r="E541" s="107" t="s">
        <v>407</v>
      </c>
      <c r="F541" s="122">
        <v>23</v>
      </c>
      <c r="G541" s="107" t="s">
        <v>1298</v>
      </c>
      <c r="H541" s="107" t="s">
        <v>51</v>
      </c>
    </row>
    <row r="542" spans="1:8">
      <c r="A542" s="17">
        <v>541</v>
      </c>
      <c r="B542" s="18" t="s">
        <v>628</v>
      </c>
      <c r="C542" s="107" t="s">
        <v>4099</v>
      </c>
      <c r="D542" s="107" t="s">
        <v>4927</v>
      </c>
      <c r="E542" s="107" t="s">
        <v>407</v>
      </c>
      <c r="F542" s="122">
        <v>23</v>
      </c>
      <c r="G542" s="107" t="s">
        <v>1298</v>
      </c>
      <c r="H542" s="107" t="s">
        <v>51</v>
      </c>
    </row>
    <row r="543" spans="1:8">
      <c r="A543" s="17">
        <v>542</v>
      </c>
      <c r="B543" s="18" t="s">
        <v>629</v>
      </c>
      <c r="C543" s="107" t="s">
        <v>4100</v>
      </c>
      <c r="D543" s="107" t="s">
        <v>4928</v>
      </c>
      <c r="E543" s="107" t="s">
        <v>407</v>
      </c>
      <c r="F543" s="122">
        <v>23</v>
      </c>
      <c r="G543" s="107" t="s">
        <v>1298</v>
      </c>
      <c r="H543" s="107" t="s">
        <v>51</v>
      </c>
    </row>
    <row r="544" spans="1:8">
      <c r="A544" s="17">
        <v>543</v>
      </c>
      <c r="B544" s="18" t="s">
        <v>630</v>
      </c>
      <c r="C544" s="107" t="s">
        <v>2365</v>
      </c>
      <c r="D544" s="107" t="s">
        <v>2366</v>
      </c>
      <c r="E544" s="107" t="s">
        <v>407</v>
      </c>
      <c r="F544" s="122">
        <v>23</v>
      </c>
      <c r="G544" s="107" t="s">
        <v>1299</v>
      </c>
      <c r="H544" s="107" t="s">
        <v>67</v>
      </c>
    </row>
    <row r="545" spans="1:8">
      <c r="A545" s="17">
        <v>544</v>
      </c>
      <c r="B545" s="18" t="s">
        <v>631</v>
      </c>
      <c r="C545" s="107" t="s">
        <v>3033</v>
      </c>
      <c r="D545" s="107" t="s">
        <v>3034</v>
      </c>
      <c r="E545" s="107" t="s">
        <v>407</v>
      </c>
      <c r="F545" s="122">
        <v>23</v>
      </c>
      <c r="G545" s="107" t="s">
        <v>1299</v>
      </c>
      <c r="H545" s="107" t="s">
        <v>67</v>
      </c>
    </row>
    <row r="546" spans="1:8">
      <c r="A546" s="17">
        <v>545</v>
      </c>
      <c r="B546" s="18" t="s">
        <v>632</v>
      </c>
      <c r="C546" s="107" t="s">
        <v>2369</v>
      </c>
      <c r="D546" s="107" t="s">
        <v>2370</v>
      </c>
      <c r="E546" s="107" t="s">
        <v>407</v>
      </c>
      <c r="F546" s="122">
        <v>23</v>
      </c>
      <c r="G546" s="107" t="s">
        <v>1299</v>
      </c>
      <c r="H546" s="107" t="s">
        <v>67</v>
      </c>
    </row>
    <row r="547" spans="1:8">
      <c r="A547" s="17">
        <v>546</v>
      </c>
      <c r="B547" s="18" t="s">
        <v>633</v>
      </c>
      <c r="C547" s="107" t="s">
        <v>2367</v>
      </c>
      <c r="D547" s="107" t="s">
        <v>2368</v>
      </c>
      <c r="E547" s="107" t="s">
        <v>407</v>
      </c>
      <c r="F547" s="122">
        <v>23</v>
      </c>
      <c r="G547" s="107" t="s">
        <v>1299</v>
      </c>
      <c r="H547" s="107" t="s">
        <v>67</v>
      </c>
    </row>
    <row r="548" spans="1:8">
      <c r="A548" s="17">
        <v>547</v>
      </c>
      <c r="B548" s="18" t="s">
        <v>634</v>
      </c>
      <c r="C548" s="107" t="s">
        <v>4101</v>
      </c>
      <c r="D548" s="107" t="s">
        <v>4929</v>
      </c>
      <c r="E548" s="107" t="s">
        <v>407</v>
      </c>
      <c r="F548" s="122">
        <v>23</v>
      </c>
      <c r="G548" s="107" t="s">
        <v>1299</v>
      </c>
      <c r="H548" s="107" t="s">
        <v>54</v>
      </c>
    </row>
    <row r="549" spans="1:8">
      <c r="A549" s="17">
        <v>548</v>
      </c>
      <c r="B549" s="18" t="s">
        <v>635</v>
      </c>
      <c r="C549" s="107" t="s">
        <v>3035</v>
      </c>
      <c r="D549" s="107" t="s">
        <v>3036</v>
      </c>
      <c r="E549" s="107" t="s">
        <v>407</v>
      </c>
      <c r="F549" s="122">
        <v>23</v>
      </c>
      <c r="G549" s="107" t="s">
        <v>1299</v>
      </c>
      <c r="H549" s="107" t="s">
        <v>54</v>
      </c>
    </row>
    <row r="550" spans="1:8">
      <c r="A550" s="17">
        <v>549</v>
      </c>
      <c r="B550" s="18" t="s">
        <v>636</v>
      </c>
      <c r="C550" s="107" t="s">
        <v>3173</v>
      </c>
      <c r="D550" s="107" t="s">
        <v>3174</v>
      </c>
      <c r="E550" s="107" t="s">
        <v>407</v>
      </c>
      <c r="F550" s="122">
        <v>23</v>
      </c>
      <c r="G550" s="107" t="s">
        <v>1299</v>
      </c>
      <c r="H550" s="107" t="s">
        <v>54</v>
      </c>
    </row>
    <row r="551" spans="1:8">
      <c r="A551" s="17">
        <v>550</v>
      </c>
      <c r="B551" s="18" t="s">
        <v>637</v>
      </c>
      <c r="C551" s="107" t="s">
        <v>3037</v>
      </c>
      <c r="D551" s="107" t="s">
        <v>3038</v>
      </c>
      <c r="E551" s="107" t="s">
        <v>407</v>
      </c>
      <c r="F551" s="122">
        <v>23</v>
      </c>
      <c r="G551" s="107" t="s">
        <v>1299</v>
      </c>
      <c r="H551" s="107" t="s">
        <v>54</v>
      </c>
    </row>
    <row r="552" spans="1:8">
      <c r="A552" s="17">
        <v>551</v>
      </c>
      <c r="B552" s="18" t="s">
        <v>638</v>
      </c>
      <c r="C552" s="107" t="s">
        <v>3031</v>
      </c>
      <c r="D552" s="107" t="s">
        <v>3032</v>
      </c>
      <c r="E552" s="107" t="s">
        <v>407</v>
      </c>
      <c r="F552" s="122">
        <v>23</v>
      </c>
      <c r="G552" s="107" t="s">
        <v>1299</v>
      </c>
      <c r="H552" s="107" t="s">
        <v>54</v>
      </c>
    </row>
    <row r="553" spans="1:8">
      <c r="A553" s="17">
        <v>552</v>
      </c>
      <c r="B553" s="18" t="s">
        <v>639</v>
      </c>
      <c r="C553" s="107" t="s">
        <v>3041</v>
      </c>
      <c r="D553" s="107" t="s">
        <v>3042</v>
      </c>
      <c r="E553" s="107" t="s">
        <v>407</v>
      </c>
      <c r="F553" s="122">
        <v>23</v>
      </c>
      <c r="G553" s="107" t="s">
        <v>1299</v>
      </c>
      <c r="H553" s="107" t="s">
        <v>54</v>
      </c>
    </row>
    <row r="554" spans="1:8">
      <c r="A554" s="17">
        <v>553</v>
      </c>
      <c r="B554" s="18" t="s">
        <v>640</v>
      </c>
      <c r="C554" s="107" t="s">
        <v>3027</v>
      </c>
      <c r="D554" s="107" t="s">
        <v>3028</v>
      </c>
      <c r="E554" s="107" t="s">
        <v>407</v>
      </c>
      <c r="F554" s="122">
        <v>23</v>
      </c>
      <c r="G554" s="107" t="s">
        <v>1299</v>
      </c>
      <c r="H554" s="107" t="s">
        <v>54</v>
      </c>
    </row>
    <row r="555" spans="1:8">
      <c r="A555" s="17">
        <v>554</v>
      </c>
      <c r="B555" s="18" t="s">
        <v>641</v>
      </c>
      <c r="C555" s="107" t="s">
        <v>3039</v>
      </c>
      <c r="D555" s="107" t="s">
        <v>3040</v>
      </c>
      <c r="E555" s="107" t="s">
        <v>407</v>
      </c>
      <c r="F555" s="122">
        <v>23</v>
      </c>
      <c r="G555" s="107" t="s">
        <v>1299</v>
      </c>
      <c r="H555" s="107" t="s">
        <v>54</v>
      </c>
    </row>
    <row r="556" spans="1:8">
      <c r="A556" s="17">
        <v>555</v>
      </c>
      <c r="B556" s="18" t="s">
        <v>642</v>
      </c>
      <c r="C556" s="107" t="s">
        <v>3029</v>
      </c>
      <c r="D556" s="107" t="s">
        <v>3030</v>
      </c>
      <c r="E556" s="107" t="s">
        <v>407</v>
      </c>
      <c r="F556" s="122">
        <v>23</v>
      </c>
      <c r="G556" s="107" t="s">
        <v>1299</v>
      </c>
      <c r="H556" s="107" t="s">
        <v>54</v>
      </c>
    </row>
    <row r="557" spans="1:8">
      <c r="A557" s="17">
        <v>556</v>
      </c>
      <c r="B557" s="18" t="s">
        <v>643</v>
      </c>
      <c r="C557" s="107" t="s">
        <v>3025</v>
      </c>
      <c r="D557" s="107" t="s">
        <v>3026</v>
      </c>
      <c r="E557" s="107" t="s">
        <v>407</v>
      </c>
      <c r="F557" s="122">
        <v>23</v>
      </c>
      <c r="G557" s="107" t="s">
        <v>1299</v>
      </c>
      <c r="H557" s="107" t="s">
        <v>54</v>
      </c>
    </row>
    <row r="558" spans="1:8">
      <c r="A558" s="17">
        <v>557</v>
      </c>
      <c r="B558" s="18" t="s">
        <v>644</v>
      </c>
      <c r="C558" s="107" t="s">
        <v>4102</v>
      </c>
      <c r="D558" s="107" t="s">
        <v>4930</v>
      </c>
      <c r="E558" s="107" t="s">
        <v>121</v>
      </c>
      <c r="F558" s="122">
        <v>42</v>
      </c>
      <c r="G558" s="107" t="s">
        <v>1299</v>
      </c>
      <c r="H558" s="107" t="s">
        <v>51</v>
      </c>
    </row>
    <row r="559" spans="1:8">
      <c r="A559" s="17">
        <v>558</v>
      </c>
      <c r="B559" s="18" t="s">
        <v>645</v>
      </c>
      <c r="C559" s="107" t="s">
        <v>4103</v>
      </c>
      <c r="D559" s="107" t="s">
        <v>4931</v>
      </c>
      <c r="E559" s="107" t="s">
        <v>407</v>
      </c>
      <c r="F559" s="122">
        <v>23</v>
      </c>
      <c r="G559" s="107" t="s">
        <v>1299</v>
      </c>
      <c r="H559" s="107" t="s">
        <v>51</v>
      </c>
    </row>
    <row r="560" spans="1:8">
      <c r="A560" s="17">
        <v>559</v>
      </c>
      <c r="B560" s="18" t="s">
        <v>646</v>
      </c>
      <c r="C560" s="107" t="s">
        <v>4104</v>
      </c>
      <c r="D560" s="107" t="s">
        <v>2094</v>
      </c>
      <c r="E560" s="107" t="s">
        <v>806</v>
      </c>
      <c r="F560" s="122">
        <v>22</v>
      </c>
      <c r="G560" s="107" t="s">
        <v>1299</v>
      </c>
      <c r="H560" s="107" t="s">
        <v>51</v>
      </c>
    </row>
    <row r="561" spans="1:8">
      <c r="A561" s="17">
        <v>560</v>
      </c>
      <c r="B561" s="18" t="s">
        <v>647</v>
      </c>
      <c r="C561" s="107" t="s">
        <v>4105</v>
      </c>
      <c r="D561" s="107" t="s">
        <v>4932</v>
      </c>
      <c r="E561" s="107" t="s">
        <v>407</v>
      </c>
      <c r="F561" s="122">
        <v>23</v>
      </c>
      <c r="G561" s="107" t="s">
        <v>1299</v>
      </c>
      <c r="H561" s="107" t="s">
        <v>51</v>
      </c>
    </row>
    <row r="562" spans="1:8">
      <c r="A562" s="17">
        <v>561</v>
      </c>
      <c r="B562" s="18" t="s">
        <v>648</v>
      </c>
      <c r="C562" s="107" t="s">
        <v>4106</v>
      </c>
      <c r="D562" s="107" t="s">
        <v>4933</v>
      </c>
      <c r="E562" s="107" t="s">
        <v>407</v>
      </c>
      <c r="F562" s="122">
        <v>23</v>
      </c>
      <c r="G562" s="107" t="s">
        <v>1299</v>
      </c>
      <c r="H562" s="107" t="s">
        <v>51</v>
      </c>
    </row>
    <row r="563" spans="1:8">
      <c r="A563" s="17">
        <v>562</v>
      </c>
      <c r="B563" s="18" t="s">
        <v>649</v>
      </c>
      <c r="C563" s="107" t="s">
        <v>4107</v>
      </c>
      <c r="D563" s="107" t="s">
        <v>4934</v>
      </c>
      <c r="E563" s="107" t="s">
        <v>407</v>
      </c>
      <c r="F563" s="122">
        <v>23</v>
      </c>
      <c r="G563" s="107" t="s">
        <v>1299</v>
      </c>
      <c r="H563" s="107" t="s">
        <v>51</v>
      </c>
    </row>
    <row r="564" spans="1:8">
      <c r="A564" s="17">
        <v>563</v>
      </c>
      <c r="B564" s="18" t="s">
        <v>650</v>
      </c>
      <c r="C564" s="107" t="s">
        <v>4108</v>
      </c>
      <c r="D564" s="107" t="s">
        <v>4935</v>
      </c>
      <c r="E564" s="107" t="s">
        <v>407</v>
      </c>
      <c r="F564" s="122">
        <v>23</v>
      </c>
      <c r="G564" s="107" t="s">
        <v>1299</v>
      </c>
      <c r="H564" s="107" t="s">
        <v>51</v>
      </c>
    </row>
    <row r="565" spans="1:8">
      <c r="A565" s="17">
        <v>564</v>
      </c>
      <c r="B565" s="18" t="s">
        <v>651</v>
      </c>
      <c r="C565" s="107" t="s">
        <v>4109</v>
      </c>
      <c r="D565" s="107" t="s">
        <v>4936</v>
      </c>
      <c r="E565" s="107" t="s">
        <v>407</v>
      </c>
      <c r="F565" s="122">
        <v>23</v>
      </c>
      <c r="G565" s="107" t="s">
        <v>1299</v>
      </c>
      <c r="H565" s="107" t="s">
        <v>51</v>
      </c>
    </row>
    <row r="566" spans="1:8">
      <c r="A566" s="17">
        <v>565</v>
      </c>
      <c r="B566" s="18" t="s">
        <v>652</v>
      </c>
      <c r="C566" s="107" t="s">
        <v>4110</v>
      </c>
      <c r="D566" s="107" t="s">
        <v>4937</v>
      </c>
      <c r="E566" s="107" t="s">
        <v>407</v>
      </c>
      <c r="F566" s="122">
        <v>23</v>
      </c>
      <c r="G566" s="107" t="s">
        <v>1299</v>
      </c>
      <c r="H566" s="107" t="s">
        <v>51</v>
      </c>
    </row>
    <row r="567" spans="1:8">
      <c r="A567" s="17">
        <v>566</v>
      </c>
      <c r="B567" s="18" t="s">
        <v>653</v>
      </c>
      <c r="C567" s="107" t="s">
        <v>4111</v>
      </c>
      <c r="D567" s="107" t="s">
        <v>4938</v>
      </c>
      <c r="E567" s="107" t="s">
        <v>407</v>
      </c>
      <c r="F567" s="122">
        <v>23</v>
      </c>
      <c r="G567" s="107" t="s">
        <v>1299</v>
      </c>
      <c r="H567" s="107" t="s">
        <v>51</v>
      </c>
    </row>
    <row r="568" spans="1:8">
      <c r="A568" s="17">
        <v>567</v>
      </c>
      <c r="B568" s="18" t="s">
        <v>654</v>
      </c>
      <c r="C568" s="107" t="s">
        <v>2907</v>
      </c>
      <c r="D568" s="107" t="s">
        <v>2908</v>
      </c>
      <c r="E568" s="107" t="s">
        <v>407</v>
      </c>
      <c r="F568" s="122">
        <v>23</v>
      </c>
      <c r="G568" s="107" t="s">
        <v>1304</v>
      </c>
      <c r="H568" s="107" t="s">
        <v>5584</v>
      </c>
    </row>
    <row r="569" spans="1:8">
      <c r="A569" s="17">
        <v>568</v>
      </c>
      <c r="B569" s="18" t="s">
        <v>655</v>
      </c>
      <c r="C569" s="107" t="s">
        <v>2487</v>
      </c>
      <c r="D569" s="107" t="s">
        <v>2488</v>
      </c>
      <c r="E569" s="107" t="s">
        <v>407</v>
      </c>
      <c r="F569" s="122">
        <v>23</v>
      </c>
      <c r="G569" s="107" t="s">
        <v>1304</v>
      </c>
      <c r="H569" s="107" t="s">
        <v>67</v>
      </c>
    </row>
    <row r="570" spans="1:8">
      <c r="A570" s="17">
        <v>569</v>
      </c>
      <c r="B570" s="18" t="s">
        <v>656</v>
      </c>
      <c r="C570" s="107" t="s">
        <v>2483</v>
      </c>
      <c r="D570" s="107" t="s">
        <v>2484</v>
      </c>
      <c r="E570" s="107" t="s">
        <v>407</v>
      </c>
      <c r="F570" s="122">
        <v>23</v>
      </c>
      <c r="G570" s="107" t="s">
        <v>1304</v>
      </c>
      <c r="H570" s="107" t="s">
        <v>67</v>
      </c>
    </row>
    <row r="571" spans="1:8">
      <c r="A571" s="17">
        <v>570</v>
      </c>
      <c r="B571" s="18" t="s">
        <v>657</v>
      </c>
      <c r="C571" s="107" t="s">
        <v>2485</v>
      </c>
      <c r="D571" s="107" t="s">
        <v>2486</v>
      </c>
      <c r="E571" s="107" t="s">
        <v>407</v>
      </c>
      <c r="F571" s="122">
        <v>23</v>
      </c>
      <c r="G571" s="107" t="s">
        <v>1304</v>
      </c>
      <c r="H571" s="107" t="s">
        <v>67</v>
      </c>
    </row>
    <row r="572" spans="1:8">
      <c r="A572" s="17">
        <v>571</v>
      </c>
      <c r="B572" s="18" t="s">
        <v>658</v>
      </c>
      <c r="C572" s="107" t="s">
        <v>2489</v>
      </c>
      <c r="D572" s="107" t="s">
        <v>2490</v>
      </c>
      <c r="E572" s="107" t="s">
        <v>407</v>
      </c>
      <c r="F572" s="122">
        <v>23</v>
      </c>
      <c r="G572" s="107" t="s">
        <v>1304</v>
      </c>
      <c r="H572" s="107" t="s">
        <v>67</v>
      </c>
    </row>
    <row r="573" spans="1:8">
      <c r="A573" s="17">
        <v>572</v>
      </c>
      <c r="B573" s="18" t="s">
        <v>659</v>
      </c>
      <c r="C573" s="107" t="s">
        <v>2492</v>
      </c>
      <c r="D573" s="107" t="s">
        <v>2493</v>
      </c>
      <c r="E573" s="107" t="s">
        <v>407</v>
      </c>
      <c r="F573" s="122">
        <v>23</v>
      </c>
      <c r="G573" s="107" t="s">
        <v>1304</v>
      </c>
      <c r="H573" s="107" t="s">
        <v>67</v>
      </c>
    </row>
    <row r="574" spans="1:8">
      <c r="A574" s="17">
        <v>573</v>
      </c>
      <c r="B574" s="18" t="s">
        <v>660</v>
      </c>
      <c r="C574" s="107" t="s">
        <v>2491</v>
      </c>
      <c r="D574" s="107" t="s">
        <v>115</v>
      </c>
      <c r="E574" s="107" t="s">
        <v>407</v>
      </c>
      <c r="F574" s="122">
        <v>23</v>
      </c>
      <c r="G574" s="107" t="s">
        <v>1304</v>
      </c>
      <c r="H574" s="107" t="s">
        <v>67</v>
      </c>
    </row>
    <row r="575" spans="1:8">
      <c r="A575" s="17">
        <v>574</v>
      </c>
      <c r="B575" s="18" t="s">
        <v>661</v>
      </c>
      <c r="C575" s="107" t="s">
        <v>3183</v>
      </c>
      <c r="D575" s="107" t="s">
        <v>3184</v>
      </c>
      <c r="E575" s="107" t="s">
        <v>407</v>
      </c>
      <c r="F575" s="122">
        <v>23</v>
      </c>
      <c r="G575" s="107" t="s">
        <v>1304</v>
      </c>
      <c r="H575" s="107" t="s">
        <v>54</v>
      </c>
    </row>
    <row r="576" spans="1:8">
      <c r="A576" s="17">
        <v>575</v>
      </c>
      <c r="B576" s="18" t="s">
        <v>662</v>
      </c>
      <c r="C576" s="107" t="s">
        <v>2912</v>
      </c>
      <c r="D576" s="107" t="s">
        <v>2913</v>
      </c>
      <c r="E576" s="107" t="s">
        <v>407</v>
      </c>
      <c r="F576" s="122">
        <v>23</v>
      </c>
      <c r="G576" s="107" t="s">
        <v>1304</v>
      </c>
      <c r="H576" s="107" t="s">
        <v>54</v>
      </c>
    </row>
    <row r="577" spans="1:8">
      <c r="A577" s="17">
        <v>576</v>
      </c>
      <c r="B577" s="18" t="s">
        <v>663</v>
      </c>
      <c r="C577" s="107" t="s">
        <v>3049</v>
      </c>
      <c r="D577" s="107" t="s">
        <v>3050</v>
      </c>
      <c r="E577" s="107" t="s">
        <v>407</v>
      </c>
      <c r="F577" s="122">
        <v>23</v>
      </c>
      <c r="G577" s="107" t="s">
        <v>1304</v>
      </c>
      <c r="H577" s="107" t="s">
        <v>54</v>
      </c>
    </row>
    <row r="578" spans="1:8">
      <c r="A578" s="17">
        <v>577</v>
      </c>
      <c r="B578" s="18" t="s">
        <v>664</v>
      </c>
      <c r="C578" s="107" t="s">
        <v>2903</v>
      </c>
      <c r="D578" s="107" t="s">
        <v>2904</v>
      </c>
      <c r="E578" s="107" t="s">
        <v>1494</v>
      </c>
      <c r="F578" s="122">
        <v>21</v>
      </c>
      <c r="G578" s="107" t="s">
        <v>1304</v>
      </c>
      <c r="H578" s="107" t="s">
        <v>54</v>
      </c>
    </row>
    <row r="579" spans="1:8">
      <c r="A579" s="17">
        <v>578</v>
      </c>
      <c r="B579" s="18" t="s">
        <v>665</v>
      </c>
      <c r="C579" s="107" t="s">
        <v>3181</v>
      </c>
      <c r="D579" s="107" t="s">
        <v>3182</v>
      </c>
      <c r="E579" s="107" t="s">
        <v>407</v>
      </c>
      <c r="F579" s="122">
        <v>23</v>
      </c>
      <c r="G579" s="107" t="s">
        <v>1304</v>
      </c>
      <c r="H579" s="107" t="s">
        <v>54</v>
      </c>
    </row>
    <row r="580" spans="1:8">
      <c r="A580" s="17">
        <v>579</v>
      </c>
      <c r="B580" s="18" t="s">
        <v>666</v>
      </c>
      <c r="C580" s="107" t="s">
        <v>2914</v>
      </c>
      <c r="D580" s="107" t="s">
        <v>2915</v>
      </c>
      <c r="E580" s="107" t="s">
        <v>407</v>
      </c>
      <c r="F580" s="122">
        <v>23</v>
      </c>
      <c r="G580" s="107" t="s">
        <v>1304</v>
      </c>
      <c r="H580" s="107" t="s">
        <v>54</v>
      </c>
    </row>
    <row r="581" spans="1:8">
      <c r="A581" s="17">
        <v>580</v>
      </c>
      <c r="B581" s="18" t="s">
        <v>667</v>
      </c>
      <c r="C581" s="107" t="s">
        <v>3175</v>
      </c>
      <c r="D581" s="107" t="s">
        <v>3176</v>
      </c>
      <c r="E581" s="107" t="s">
        <v>1494</v>
      </c>
      <c r="F581" s="122">
        <v>21</v>
      </c>
      <c r="G581" s="107" t="s">
        <v>1304</v>
      </c>
      <c r="H581" s="107" t="s">
        <v>54</v>
      </c>
    </row>
    <row r="582" spans="1:8">
      <c r="A582" s="17">
        <v>581</v>
      </c>
      <c r="B582" s="18" t="s">
        <v>668</v>
      </c>
      <c r="C582" s="107" t="s">
        <v>2770</v>
      </c>
      <c r="D582" s="107" t="s">
        <v>2771</v>
      </c>
      <c r="E582" s="107" t="s">
        <v>407</v>
      </c>
      <c r="F582" s="122">
        <v>23</v>
      </c>
      <c r="G582" s="107" t="s">
        <v>1304</v>
      </c>
      <c r="H582" s="107" t="s">
        <v>54</v>
      </c>
    </row>
    <row r="583" spans="1:8">
      <c r="A583" s="17">
        <v>582</v>
      </c>
      <c r="B583" s="18" t="s">
        <v>669</v>
      </c>
      <c r="C583" s="107" t="s">
        <v>2905</v>
      </c>
      <c r="D583" s="107" t="s">
        <v>2906</v>
      </c>
      <c r="E583" s="107" t="s">
        <v>1236</v>
      </c>
      <c r="F583" s="122">
        <v>24</v>
      </c>
      <c r="G583" s="107" t="s">
        <v>1304</v>
      </c>
      <c r="H583" s="107" t="s">
        <v>54</v>
      </c>
    </row>
    <row r="584" spans="1:8">
      <c r="A584" s="17">
        <v>583</v>
      </c>
      <c r="B584" s="18" t="s">
        <v>670</v>
      </c>
      <c r="C584" s="107" t="s">
        <v>4112</v>
      </c>
      <c r="D584" s="107" t="s">
        <v>4939</v>
      </c>
      <c r="E584" s="107" t="s">
        <v>407</v>
      </c>
      <c r="F584" s="122">
        <v>23</v>
      </c>
      <c r="G584" s="107" t="s">
        <v>1304</v>
      </c>
      <c r="H584" s="107" t="s">
        <v>54</v>
      </c>
    </row>
    <row r="585" spans="1:8">
      <c r="A585" s="17">
        <v>584</v>
      </c>
      <c r="B585" s="18" t="s">
        <v>671</v>
      </c>
      <c r="C585" s="107" t="s">
        <v>2910</v>
      </c>
      <c r="D585" s="107" t="s">
        <v>2911</v>
      </c>
      <c r="E585" s="107" t="s">
        <v>407</v>
      </c>
      <c r="F585" s="122">
        <v>23</v>
      </c>
      <c r="G585" s="107" t="s">
        <v>1304</v>
      </c>
      <c r="H585" s="107" t="s">
        <v>54</v>
      </c>
    </row>
    <row r="586" spans="1:8">
      <c r="A586" s="17">
        <v>585</v>
      </c>
      <c r="B586" s="18" t="s">
        <v>672</v>
      </c>
      <c r="C586" s="107" t="s">
        <v>2916</v>
      </c>
      <c r="D586" s="107" t="s">
        <v>2917</v>
      </c>
      <c r="E586" s="107" t="s">
        <v>407</v>
      </c>
      <c r="F586" s="122">
        <v>23</v>
      </c>
      <c r="G586" s="107" t="s">
        <v>1304</v>
      </c>
      <c r="H586" s="107" t="s">
        <v>54</v>
      </c>
    </row>
    <row r="587" spans="1:8">
      <c r="A587" s="17">
        <v>586</v>
      </c>
      <c r="B587" s="18" t="s">
        <v>673</v>
      </c>
      <c r="C587" s="107" t="s">
        <v>4113</v>
      </c>
      <c r="D587" s="107" t="s">
        <v>2909</v>
      </c>
      <c r="E587" s="107" t="s">
        <v>407</v>
      </c>
      <c r="F587" s="122">
        <v>23</v>
      </c>
      <c r="G587" s="107" t="s">
        <v>1304</v>
      </c>
      <c r="H587" s="107" t="s">
        <v>54</v>
      </c>
    </row>
    <row r="588" spans="1:8">
      <c r="A588" s="17">
        <v>587</v>
      </c>
      <c r="B588" s="18" t="s">
        <v>674</v>
      </c>
      <c r="C588" s="107" t="s">
        <v>3179</v>
      </c>
      <c r="D588" s="107" t="s">
        <v>3180</v>
      </c>
      <c r="E588" s="107" t="s">
        <v>1494</v>
      </c>
      <c r="F588" s="122">
        <v>21</v>
      </c>
      <c r="G588" s="107" t="s">
        <v>1304</v>
      </c>
      <c r="H588" s="107" t="s">
        <v>54</v>
      </c>
    </row>
    <row r="589" spans="1:8">
      <c r="A589" s="17">
        <v>588</v>
      </c>
      <c r="B589" s="18" t="s">
        <v>675</v>
      </c>
      <c r="C589" s="107" t="s">
        <v>2772</v>
      </c>
      <c r="D589" s="107" t="s">
        <v>2773</v>
      </c>
      <c r="E589" s="107" t="s">
        <v>407</v>
      </c>
      <c r="F589" s="122">
        <v>23</v>
      </c>
      <c r="G589" s="107" t="s">
        <v>1304</v>
      </c>
      <c r="H589" s="107" t="s">
        <v>54</v>
      </c>
    </row>
    <row r="590" spans="1:8">
      <c r="A590" s="17">
        <v>589</v>
      </c>
      <c r="B590" s="18" t="s">
        <v>676</v>
      </c>
      <c r="C590" s="107" t="s">
        <v>3047</v>
      </c>
      <c r="D590" s="107" t="s">
        <v>3048</v>
      </c>
      <c r="E590" s="107" t="s">
        <v>1258</v>
      </c>
      <c r="F590" s="122">
        <v>20</v>
      </c>
      <c r="G590" s="107" t="s">
        <v>1304</v>
      </c>
      <c r="H590" s="107" t="s">
        <v>54</v>
      </c>
    </row>
    <row r="591" spans="1:8">
      <c r="A591" s="17">
        <v>590</v>
      </c>
      <c r="B591" s="18" t="s">
        <v>677</v>
      </c>
      <c r="C591" s="107" t="s">
        <v>4114</v>
      </c>
      <c r="D591" s="107" t="s">
        <v>4940</v>
      </c>
      <c r="E591" s="107" t="s">
        <v>407</v>
      </c>
      <c r="F591" s="122">
        <v>23</v>
      </c>
      <c r="G591" s="107" t="s">
        <v>1304</v>
      </c>
      <c r="H591" s="107" t="s">
        <v>54</v>
      </c>
    </row>
    <row r="592" spans="1:8">
      <c r="A592" s="17">
        <v>591</v>
      </c>
      <c r="B592" s="18" t="s">
        <v>678</v>
      </c>
      <c r="C592" s="107" t="s">
        <v>3177</v>
      </c>
      <c r="D592" s="107" t="s">
        <v>3178</v>
      </c>
      <c r="E592" s="107" t="s">
        <v>407</v>
      </c>
      <c r="F592" s="122">
        <v>23</v>
      </c>
      <c r="G592" s="107" t="s">
        <v>1304</v>
      </c>
      <c r="H592" s="107" t="s">
        <v>54</v>
      </c>
    </row>
    <row r="593" spans="1:8">
      <c r="A593" s="17">
        <v>592</v>
      </c>
      <c r="B593" s="18" t="s">
        <v>679</v>
      </c>
      <c r="C593" s="107" t="s">
        <v>1786</v>
      </c>
      <c r="D593" s="107" t="s">
        <v>1787</v>
      </c>
      <c r="E593" s="107" t="s">
        <v>407</v>
      </c>
      <c r="F593" s="122">
        <v>23</v>
      </c>
      <c r="G593" s="107" t="s">
        <v>1304</v>
      </c>
      <c r="H593" s="107" t="s">
        <v>54</v>
      </c>
    </row>
    <row r="594" spans="1:8">
      <c r="A594" s="17">
        <v>593</v>
      </c>
      <c r="B594" s="18" t="s">
        <v>680</v>
      </c>
      <c r="C594" s="107" t="s">
        <v>4115</v>
      </c>
      <c r="D594" s="107" t="s">
        <v>4941</v>
      </c>
      <c r="E594" s="107" t="s">
        <v>407</v>
      </c>
      <c r="F594" s="122">
        <v>23</v>
      </c>
      <c r="G594" s="107" t="s">
        <v>1304</v>
      </c>
      <c r="H594" s="107" t="s">
        <v>51</v>
      </c>
    </row>
    <row r="595" spans="1:8">
      <c r="A595" s="17">
        <v>594</v>
      </c>
      <c r="B595" s="18" t="s">
        <v>681</v>
      </c>
      <c r="C595" s="107" t="s">
        <v>4116</v>
      </c>
      <c r="D595" s="107" t="s">
        <v>4942</v>
      </c>
      <c r="E595" s="107" t="s">
        <v>407</v>
      </c>
      <c r="F595" s="122">
        <v>23</v>
      </c>
      <c r="G595" s="107" t="s">
        <v>1304</v>
      </c>
      <c r="H595" s="107" t="s">
        <v>51</v>
      </c>
    </row>
    <row r="596" spans="1:8">
      <c r="A596" s="17">
        <v>595</v>
      </c>
      <c r="B596" s="18" t="s">
        <v>682</v>
      </c>
      <c r="C596" s="107" t="s">
        <v>4117</v>
      </c>
      <c r="D596" s="107" t="s">
        <v>4943</v>
      </c>
      <c r="E596" s="107" t="s">
        <v>407</v>
      </c>
      <c r="F596" s="122">
        <v>23</v>
      </c>
      <c r="G596" s="107" t="s">
        <v>1304</v>
      </c>
      <c r="H596" s="107" t="s">
        <v>51</v>
      </c>
    </row>
    <row r="597" spans="1:8">
      <c r="A597" s="17">
        <v>596</v>
      </c>
      <c r="B597" s="18" t="s">
        <v>683</v>
      </c>
      <c r="C597" s="107" t="s">
        <v>4118</v>
      </c>
      <c r="D597" s="107" t="s">
        <v>4944</v>
      </c>
      <c r="E597" s="107" t="s">
        <v>407</v>
      </c>
      <c r="F597" s="122">
        <v>23</v>
      </c>
      <c r="G597" s="107" t="s">
        <v>1304</v>
      </c>
      <c r="H597" s="107" t="s">
        <v>51</v>
      </c>
    </row>
    <row r="598" spans="1:8">
      <c r="A598" s="17">
        <v>597</v>
      </c>
      <c r="B598" s="18" t="s">
        <v>684</v>
      </c>
      <c r="C598" s="107" t="s">
        <v>4119</v>
      </c>
      <c r="D598" s="107" t="s">
        <v>4945</v>
      </c>
      <c r="E598" s="107" t="s">
        <v>407</v>
      </c>
      <c r="F598" s="122">
        <v>23</v>
      </c>
      <c r="G598" s="107" t="s">
        <v>1304</v>
      </c>
      <c r="H598" s="107" t="s">
        <v>51</v>
      </c>
    </row>
    <row r="599" spans="1:8">
      <c r="A599" s="17">
        <v>598</v>
      </c>
      <c r="B599" s="18" t="s">
        <v>685</v>
      </c>
      <c r="C599" s="107" t="s">
        <v>4120</v>
      </c>
      <c r="D599" s="107" t="s">
        <v>4946</v>
      </c>
      <c r="E599" s="107" t="s">
        <v>407</v>
      </c>
      <c r="F599" s="122">
        <v>23</v>
      </c>
      <c r="G599" s="107" t="s">
        <v>1304</v>
      </c>
      <c r="H599" s="107" t="s">
        <v>51</v>
      </c>
    </row>
    <row r="600" spans="1:8">
      <c r="A600" s="17">
        <v>599</v>
      </c>
      <c r="B600" s="18" t="s">
        <v>686</v>
      </c>
      <c r="C600" s="107" t="s">
        <v>4121</v>
      </c>
      <c r="D600" s="107" t="s">
        <v>4947</v>
      </c>
      <c r="E600" s="107" t="s">
        <v>407</v>
      </c>
      <c r="F600" s="122">
        <v>23</v>
      </c>
      <c r="G600" s="107" t="s">
        <v>1304</v>
      </c>
      <c r="H600" s="107" t="s">
        <v>51</v>
      </c>
    </row>
    <row r="601" spans="1:8">
      <c r="A601" s="17">
        <v>600</v>
      </c>
      <c r="B601" s="18" t="s">
        <v>687</v>
      </c>
      <c r="C601" s="107" t="s">
        <v>4122</v>
      </c>
      <c r="D601" s="107" t="s">
        <v>4948</v>
      </c>
      <c r="E601" s="107" t="s">
        <v>407</v>
      </c>
      <c r="F601" s="122">
        <v>23</v>
      </c>
      <c r="G601" s="107" t="s">
        <v>1304</v>
      </c>
      <c r="H601" s="107" t="s">
        <v>51</v>
      </c>
    </row>
    <row r="602" spans="1:8">
      <c r="A602" s="17">
        <v>601</v>
      </c>
      <c r="B602" s="18" t="s">
        <v>688</v>
      </c>
      <c r="C602" s="107" t="s">
        <v>4123</v>
      </c>
      <c r="D602" s="107" t="s">
        <v>4949</v>
      </c>
      <c r="E602" s="107" t="s">
        <v>407</v>
      </c>
      <c r="F602" s="122">
        <v>23</v>
      </c>
      <c r="G602" s="107" t="s">
        <v>1304</v>
      </c>
      <c r="H602" s="107" t="s">
        <v>51</v>
      </c>
    </row>
    <row r="603" spans="1:8">
      <c r="A603" s="17">
        <v>602</v>
      </c>
      <c r="B603" s="18" t="s">
        <v>689</v>
      </c>
      <c r="C603" s="107" t="s">
        <v>4124</v>
      </c>
      <c r="D603" s="107" t="s">
        <v>4950</v>
      </c>
      <c r="E603" s="107" t="s">
        <v>407</v>
      </c>
      <c r="F603" s="122">
        <v>23</v>
      </c>
      <c r="G603" s="107" t="s">
        <v>1304</v>
      </c>
      <c r="H603" s="107" t="s">
        <v>51</v>
      </c>
    </row>
    <row r="604" spans="1:8">
      <c r="A604" s="17">
        <v>603</v>
      </c>
      <c r="B604" s="18" t="s">
        <v>690</v>
      </c>
      <c r="C604" s="107" t="s">
        <v>4125</v>
      </c>
      <c r="D604" s="107" t="s">
        <v>4951</v>
      </c>
      <c r="E604" s="107" t="s">
        <v>407</v>
      </c>
      <c r="F604" s="122">
        <v>23</v>
      </c>
      <c r="G604" s="107" t="s">
        <v>1304</v>
      </c>
      <c r="H604" s="107" t="s">
        <v>51</v>
      </c>
    </row>
    <row r="605" spans="1:8">
      <c r="A605" s="17">
        <v>604</v>
      </c>
      <c r="B605" s="18" t="s">
        <v>691</v>
      </c>
      <c r="C605" s="107" t="s">
        <v>4126</v>
      </c>
      <c r="D605" s="107" t="s">
        <v>4952</v>
      </c>
      <c r="E605" s="107" t="s">
        <v>1494</v>
      </c>
      <c r="F605" s="122">
        <v>21</v>
      </c>
      <c r="G605" s="107" t="s">
        <v>1304</v>
      </c>
      <c r="H605" s="107" t="s">
        <v>84</v>
      </c>
    </row>
    <row r="606" spans="1:8">
      <c r="A606" s="17">
        <v>605</v>
      </c>
      <c r="B606" s="18" t="s">
        <v>692</v>
      </c>
      <c r="C606" s="107" t="s">
        <v>2371</v>
      </c>
      <c r="D606" s="107" t="s">
        <v>2372</v>
      </c>
      <c r="E606" s="107" t="s">
        <v>407</v>
      </c>
      <c r="F606" s="122">
        <v>23</v>
      </c>
      <c r="G606" s="107" t="s">
        <v>1300</v>
      </c>
      <c r="H606" s="107" t="s">
        <v>67</v>
      </c>
    </row>
    <row r="607" spans="1:8">
      <c r="A607" s="17">
        <v>606</v>
      </c>
      <c r="B607" s="18" t="s">
        <v>693</v>
      </c>
      <c r="C607" s="107" t="s">
        <v>3043</v>
      </c>
      <c r="D607" s="107" t="s">
        <v>3044</v>
      </c>
      <c r="E607" s="107" t="s">
        <v>407</v>
      </c>
      <c r="F607" s="122">
        <v>23</v>
      </c>
      <c r="G607" s="107" t="s">
        <v>1300</v>
      </c>
      <c r="H607" s="107" t="s">
        <v>54</v>
      </c>
    </row>
    <row r="608" spans="1:8">
      <c r="A608" s="17">
        <v>607</v>
      </c>
      <c r="B608" s="18" t="s">
        <v>694</v>
      </c>
      <c r="C608" s="107" t="s">
        <v>2375</v>
      </c>
      <c r="D608" s="107" t="s">
        <v>2376</v>
      </c>
      <c r="E608" s="107" t="s">
        <v>407</v>
      </c>
      <c r="F608" s="122">
        <v>23</v>
      </c>
      <c r="G608" s="107" t="s">
        <v>1300</v>
      </c>
      <c r="H608" s="107" t="s">
        <v>54</v>
      </c>
    </row>
    <row r="609" spans="1:8">
      <c r="A609" s="17">
        <v>608</v>
      </c>
      <c r="B609" s="18" t="s">
        <v>695</v>
      </c>
      <c r="C609" s="107" t="s">
        <v>4127</v>
      </c>
      <c r="D609" s="107" t="s">
        <v>4953</v>
      </c>
      <c r="E609" s="107" t="s">
        <v>407</v>
      </c>
      <c r="F609" s="122">
        <v>23</v>
      </c>
      <c r="G609" s="107" t="s">
        <v>1300</v>
      </c>
      <c r="H609" s="107" t="s">
        <v>51</v>
      </c>
    </row>
    <row r="610" spans="1:8">
      <c r="A610" s="17">
        <v>609</v>
      </c>
      <c r="B610" s="18" t="s">
        <v>697</v>
      </c>
      <c r="C610" s="107" t="s">
        <v>4128</v>
      </c>
      <c r="D610" s="107" t="s">
        <v>4954</v>
      </c>
      <c r="E610" s="107" t="s">
        <v>407</v>
      </c>
      <c r="F610" s="122">
        <v>23</v>
      </c>
      <c r="G610" s="107" t="s">
        <v>1300</v>
      </c>
      <c r="H610" s="107" t="s">
        <v>51</v>
      </c>
    </row>
    <row r="611" spans="1:8">
      <c r="A611" s="17">
        <v>610</v>
      </c>
      <c r="B611" s="18" t="s">
        <v>698</v>
      </c>
      <c r="C611" s="107" t="s">
        <v>4129</v>
      </c>
      <c r="D611" s="107" t="s">
        <v>4955</v>
      </c>
      <c r="E611" s="107" t="s">
        <v>407</v>
      </c>
      <c r="F611" s="122">
        <v>23</v>
      </c>
      <c r="G611" s="107" t="s">
        <v>1300</v>
      </c>
      <c r="H611" s="107" t="s">
        <v>51</v>
      </c>
    </row>
    <row r="612" spans="1:8">
      <c r="A612" s="17">
        <v>611</v>
      </c>
      <c r="B612" s="18" t="s">
        <v>699</v>
      </c>
      <c r="C612" s="107" t="s">
        <v>4130</v>
      </c>
      <c r="D612" s="107" t="s">
        <v>4956</v>
      </c>
      <c r="E612" s="107" t="s">
        <v>407</v>
      </c>
      <c r="F612" s="122">
        <v>23</v>
      </c>
      <c r="G612" s="107" t="s">
        <v>1300</v>
      </c>
      <c r="H612" s="107" t="s">
        <v>51</v>
      </c>
    </row>
    <row r="613" spans="1:8">
      <c r="A613" s="17">
        <v>612</v>
      </c>
      <c r="B613" s="18" t="s">
        <v>700</v>
      </c>
      <c r="C613" s="107" t="s">
        <v>4131</v>
      </c>
      <c r="D613" s="107" t="s">
        <v>4957</v>
      </c>
      <c r="E613" s="107" t="s">
        <v>407</v>
      </c>
      <c r="F613" s="122">
        <v>23</v>
      </c>
      <c r="G613" s="107" t="s">
        <v>1300</v>
      </c>
      <c r="H613" s="107" t="s">
        <v>51</v>
      </c>
    </row>
    <row r="614" spans="1:8">
      <c r="A614" s="17">
        <v>613</v>
      </c>
      <c r="B614" s="18" t="s">
        <v>701</v>
      </c>
      <c r="C614" s="107" t="s">
        <v>2351</v>
      </c>
      <c r="D614" s="107" t="s">
        <v>2352</v>
      </c>
      <c r="E614" s="107" t="s">
        <v>407</v>
      </c>
      <c r="F614" s="122">
        <v>23</v>
      </c>
      <c r="G614" s="107" t="s">
        <v>1290</v>
      </c>
      <c r="H614" s="107" t="s">
        <v>67</v>
      </c>
    </row>
    <row r="615" spans="1:8">
      <c r="A615" s="17">
        <v>614</v>
      </c>
      <c r="B615" s="18" t="s">
        <v>702</v>
      </c>
      <c r="C615" s="107" t="s">
        <v>2355</v>
      </c>
      <c r="D615" s="107" t="s">
        <v>2356</v>
      </c>
      <c r="E615" s="107" t="s">
        <v>407</v>
      </c>
      <c r="F615" s="122">
        <v>23</v>
      </c>
      <c r="G615" s="107" t="s">
        <v>1290</v>
      </c>
      <c r="H615" s="107" t="s">
        <v>67</v>
      </c>
    </row>
    <row r="616" spans="1:8">
      <c r="A616" s="17">
        <v>615</v>
      </c>
      <c r="B616" s="18" t="s">
        <v>703</v>
      </c>
      <c r="C616" s="107" t="s">
        <v>2866</v>
      </c>
      <c r="D616" s="107" t="s">
        <v>2867</v>
      </c>
      <c r="E616" s="107" t="s">
        <v>1494</v>
      </c>
      <c r="F616" s="122">
        <v>21</v>
      </c>
      <c r="G616" s="107" t="s">
        <v>1290</v>
      </c>
      <c r="H616" s="107" t="s">
        <v>67</v>
      </c>
    </row>
    <row r="617" spans="1:8">
      <c r="A617" s="17">
        <v>616</v>
      </c>
      <c r="B617" s="18" t="s">
        <v>704</v>
      </c>
      <c r="C617" s="107" t="s">
        <v>2359</v>
      </c>
      <c r="D617" s="107" t="s">
        <v>2360</v>
      </c>
      <c r="E617" s="107" t="s">
        <v>407</v>
      </c>
      <c r="F617" s="122">
        <v>23</v>
      </c>
      <c r="G617" s="107" t="s">
        <v>1290</v>
      </c>
      <c r="H617" s="107" t="s">
        <v>67</v>
      </c>
    </row>
    <row r="618" spans="1:8">
      <c r="A618" s="17">
        <v>617</v>
      </c>
      <c r="B618" s="18" t="s">
        <v>705</v>
      </c>
      <c r="C618" s="107" t="s">
        <v>2363</v>
      </c>
      <c r="D618" s="107" t="s">
        <v>2364</v>
      </c>
      <c r="E618" s="107" t="s">
        <v>407</v>
      </c>
      <c r="F618" s="122">
        <v>23</v>
      </c>
      <c r="G618" s="107" t="s">
        <v>1290</v>
      </c>
      <c r="H618" s="107" t="s">
        <v>67</v>
      </c>
    </row>
    <row r="619" spans="1:8">
      <c r="A619" s="17">
        <v>618</v>
      </c>
      <c r="B619" s="18" t="s">
        <v>706</v>
      </c>
      <c r="C619" s="107" t="s">
        <v>2361</v>
      </c>
      <c r="D619" s="107" t="s">
        <v>2362</v>
      </c>
      <c r="E619" s="107" t="s">
        <v>407</v>
      </c>
      <c r="F619" s="122">
        <v>23</v>
      </c>
      <c r="G619" s="107" t="s">
        <v>1290</v>
      </c>
      <c r="H619" s="107" t="s">
        <v>67</v>
      </c>
    </row>
    <row r="620" spans="1:8">
      <c r="A620" s="17">
        <v>619</v>
      </c>
      <c r="B620" s="18" t="s">
        <v>707</v>
      </c>
      <c r="C620" s="107" t="s">
        <v>2357</v>
      </c>
      <c r="D620" s="107" t="s">
        <v>2358</v>
      </c>
      <c r="E620" s="107" t="s">
        <v>407</v>
      </c>
      <c r="F620" s="122">
        <v>23</v>
      </c>
      <c r="G620" s="107" t="s">
        <v>1290</v>
      </c>
      <c r="H620" s="107" t="s">
        <v>67</v>
      </c>
    </row>
    <row r="621" spans="1:8">
      <c r="A621" s="17">
        <v>620</v>
      </c>
      <c r="B621" s="18" t="s">
        <v>708</v>
      </c>
      <c r="C621" s="107" t="s">
        <v>2868</v>
      </c>
      <c r="D621" s="107" t="s">
        <v>2869</v>
      </c>
      <c r="E621" s="107" t="s">
        <v>407</v>
      </c>
      <c r="F621" s="122">
        <v>23</v>
      </c>
      <c r="G621" s="107" t="s">
        <v>1290</v>
      </c>
      <c r="H621" s="107" t="s">
        <v>54</v>
      </c>
    </row>
    <row r="622" spans="1:8">
      <c r="A622" s="17">
        <v>621</v>
      </c>
      <c r="B622" s="18" t="s">
        <v>709</v>
      </c>
      <c r="C622" s="107" t="s">
        <v>2870</v>
      </c>
      <c r="D622" s="107" t="s">
        <v>2871</v>
      </c>
      <c r="E622" s="107" t="s">
        <v>806</v>
      </c>
      <c r="F622" s="122">
        <v>22</v>
      </c>
      <c r="G622" s="107" t="s">
        <v>1290</v>
      </c>
      <c r="H622" s="107" t="s">
        <v>54</v>
      </c>
    </row>
    <row r="623" spans="1:8">
      <c r="A623" s="17">
        <v>622</v>
      </c>
      <c r="B623" s="18" t="s">
        <v>710</v>
      </c>
      <c r="C623" s="107" t="s">
        <v>2872</v>
      </c>
      <c r="D623" s="107" t="s">
        <v>2873</v>
      </c>
      <c r="E623" s="107" t="s">
        <v>407</v>
      </c>
      <c r="F623" s="122">
        <v>23</v>
      </c>
      <c r="G623" s="107" t="s">
        <v>1290</v>
      </c>
      <c r="H623" s="107" t="s">
        <v>54</v>
      </c>
    </row>
    <row r="624" spans="1:8">
      <c r="A624" s="17">
        <v>623</v>
      </c>
      <c r="B624" s="18" t="s">
        <v>711</v>
      </c>
      <c r="C624" s="107" t="s">
        <v>3021</v>
      </c>
      <c r="D624" s="107" t="s">
        <v>3022</v>
      </c>
      <c r="E624" s="107" t="s">
        <v>1236</v>
      </c>
      <c r="F624" s="122">
        <v>24</v>
      </c>
      <c r="G624" s="107" t="s">
        <v>1290</v>
      </c>
      <c r="H624" s="107" t="s">
        <v>54</v>
      </c>
    </row>
    <row r="625" spans="1:8">
      <c r="A625" s="17">
        <v>624</v>
      </c>
      <c r="B625" s="18" t="s">
        <v>712</v>
      </c>
      <c r="C625" s="107" t="s">
        <v>2874</v>
      </c>
      <c r="D625" s="107" t="s">
        <v>2875</v>
      </c>
      <c r="E625" s="107" t="s">
        <v>407</v>
      </c>
      <c r="F625" s="122">
        <v>23</v>
      </c>
      <c r="G625" s="107" t="s">
        <v>1290</v>
      </c>
      <c r="H625" s="107" t="s">
        <v>54</v>
      </c>
    </row>
    <row r="626" spans="1:8">
      <c r="A626" s="17">
        <v>625</v>
      </c>
      <c r="B626" s="18" t="s">
        <v>713</v>
      </c>
      <c r="C626" s="107" t="s">
        <v>2876</v>
      </c>
      <c r="D626" s="107" t="s">
        <v>2877</v>
      </c>
      <c r="E626" s="107" t="s">
        <v>407</v>
      </c>
      <c r="F626" s="122">
        <v>23</v>
      </c>
      <c r="G626" s="107" t="s">
        <v>1290</v>
      </c>
      <c r="H626" s="107" t="s">
        <v>54</v>
      </c>
    </row>
    <row r="627" spans="1:8">
      <c r="A627" s="17">
        <v>626</v>
      </c>
      <c r="B627" s="18" t="s">
        <v>714</v>
      </c>
      <c r="C627" s="107" t="s">
        <v>4132</v>
      </c>
      <c r="D627" s="107" t="s">
        <v>4958</v>
      </c>
      <c r="E627" s="107" t="s">
        <v>806</v>
      </c>
      <c r="F627" s="122">
        <v>22</v>
      </c>
      <c r="G627" s="107" t="s">
        <v>1290</v>
      </c>
      <c r="H627" s="107" t="s">
        <v>54</v>
      </c>
    </row>
    <row r="628" spans="1:8">
      <c r="A628" s="17">
        <v>627</v>
      </c>
      <c r="B628" s="18" t="s">
        <v>715</v>
      </c>
      <c r="C628" s="107" t="s">
        <v>2878</v>
      </c>
      <c r="D628" s="107" t="s">
        <v>2879</v>
      </c>
      <c r="E628" s="107" t="s">
        <v>407</v>
      </c>
      <c r="F628" s="122">
        <v>23</v>
      </c>
      <c r="G628" s="107" t="s">
        <v>1290</v>
      </c>
      <c r="H628" s="107" t="s">
        <v>54</v>
      </c>
    </row>
    <row r="629" spans="1:8">
      <c r="A629" s="17">
        <v>628</v>
      </c>
      <c r="B629" s="18" t="s">
        <v>716</v>
      </c>
      <c r="C629" s="107" t="s">
        <v>2880</v>
      </c>
      <c r="D629" s="107" t="s">
        <v>2881</v>
      </c>
      <c r="E629" s="107" t="s">
        <v>407</v>
      </c>
      <c r="F629" s="122">
        <v>23</v>
      </c>
      <c r="G629" s="107" t="s">
        <v>1290</v>
      </c>
      <c r="H629" s="107" t="s">
        <v>54</v>
      </c>
    </row>
    <row r="630" spans="1:8">
      <c r="A630" s="17">
        <v>629</v>
      </c>
      <c r="B630" s="18" t="s">
        <v>717</v>
      </c>
      <c r="C630" s="107" t="s">
        <v>3023</v>
      </c>
      <c r="D630" s="107" t="s">
        <v>3024</v>
      </c>
      <c r="E630" s="107" t="s">
        <v>407</v>
      </c>
      <c r="F630" s="122">
        <v>23</v>
      </c>
      <c r="G630" s="107" t="s">
        <v>1290</v>
      </c>
      <c r="H630" s="107" t="s">
        <v>54</v>
      </c>
    </row>
    <row r="631" spans="1:8">
      <c r="A631" s="17">
        <v>630</v>
      </c>
      <c r="B631" s="18" t="s">
        <v>718</v>
      </c>
      <c r="C631" s="107" t="s">
        <v>2882</v>
      </c>
      <c r="D631" s="107" t="s">
        <v>2883</v>
      </c>
      <c r="E631" s="107" t="s">
        <v>407</v>
      </c>
      <c r="F631" s="122">
        <v>23</v>
      </c>
      <c r="G631" s="107" t="s">
        <v>1290</v>
      </c>
      <c r="H631" s="107" t="s">
        <v>54</v>
      </c>
    </row>
    <row r="632" spans="1:8">
      <c r="A632" s="17">
        <v>631</v>
      </c>
      <c r="B632" s="18" t="s">
        <v>719</v>
      </c>
      <c r="C632" s="107" t="s">
        <v>2884</v>
      </c>
      <c r="D632" s="107" t="s">
        <v>2885</v>
      </c>
      <c r="E632" s="107" t="s">
        <v>407</v>
      </c>
      <c r="F632" s="122">
        <v>23</v>
      </c>
      <c r="G632" s="107" t="s">
        <v>1290</v>
      </c>
      <c r="H632" s="107" t="s">
        <v>54</v>
      </c>
    </row>
    <row r="633" spans="1:8">
      <c r="A633" s="17">
        <v>632</v>
      </c>
      <c r="B633" s="18" t="s">
        <v>720</v>
      </c>
      <c r="C633" s="107" t="s">
        <v>2886</v>
      </c>
      <c r="D633" s="107" t="s">
        <v>2887</v>
      </c>
      <c r="E633" s="107" t="s">
        <v>407</v>
      </c>
      <c r="F633" s="122">
        <v>23</v>
      </c>
      <c r="G633" s="107" t="s">
        <v>1290</v>
      </c>
      <c r="H633" s="107" t="s">
        <v>54</v>
      </c>
    </row>
    <row r="634" spans="1:8">
      <c r="A634" s="17">
        <v>633</v>
      </c>
      <c r="B634" s="18" t="s">
        <v>721</v>
      </c>
      <c r="C634" s="107" t="s">
        <v>4133</v>
      </c>
      <c r="D634" s="107" t="s">
        <v>4959</v>
      </c>
      <c r="E634" s="107" t="s">
        <v>407</v>
      </c>
      <c r="F634" s="122">
        <v>23</v>
      </c>
      <c r="G634" s="107" t="s">
        <v>1290</v>
      </c>
      <c r="H634" s="107" t="s">
        <v>51</v>
      </c>
    </row>
    <row r="635" spans="1:8">
      <c r="A635" s="17">
        <v>634</v>
      </c>
      <c r="B635" s="18" t="s">
        <v>722</v>
      </c>
      <c r="C635" s="107" t="s">
        <v>4134</v>
      </c>
      <c r="D635" s="107" t="s">
        <v>4960</v>
      </c>
      <c r="E635" s="107" t="s">
        <v>1236</v>
      </c>
      <c r="F635" s="122">
        <v>24</v>
      </c>
      <c r="G635" s="107" t="s">
        <v>1290</v>
      </c>
      <c r="H635" s="107" t="s">
        <v>51</v>
      </c>
    </row>
    <row r="636" spans="1:8">
      <c r="A636" s="17">
        <v>635</v>
      </c>
      <c r="B636" s="18" t="s">
        <v>723</v>
      </c>
      <c r="C636" s="107" t="s">
        <v>4135</v>
      </c>
      <c r="D636" s="107" t="s">
        <v>4961</v>
      </c>
      <c r="E636" s="107" t="s">
        <v>407</v>
      </c>
      <c r="F636" s="122">
        <v>23</v>
      </c>
      <c r="G636" s="107" t="s">
        <v>1290</v>
      </c>
      <c r="H636" s="107" t="s">
        <v>51</v>
      </c>
    </row>
    <row r="637" spans="1:8">
      <c r="A637" s="17">
        <v>636</v>
      </c>
      <c r="B637" s="18" t="s">
        <v>724</v>
      </c>
      <c r="C637" s="107" t="s">
        <v>4136</v>
      </c>
      <c r="D637" s="107" t="s">
        <v>4962</v>
      </c>
      <c r="E637" s="107" t="s">
        <v>407</v>
      </c>
      <c r="F637" s="122">
        <v>23</v>
      </c>
      <c r="G637" s="107" t="s">
        <v>1290</v>
      </c>
      <c r="H637" s="107" t="s">
        <v>51</v>
      </c>
    </row>
    <row r="638" spans="1:8">
      <c r="A638" s="17">
        <v>637</v>
      </c>
      <c r="B638" s="18" t="s">
        <v>725</v>
      </c>
      <c r="C638" s="107" t="s">
        <v>4137</v>
      </c>
      <c r="D638" s="107" t="s">
        <v>4963</v>
      </c>
      <c r="E638" s="107" t="s">
        <v>1236</v>
      </c>
      <c r="F638" s="122">
        <v>24</v>
      </c>
      <c r="G638" s="107" t="s">
        <v>1290</v>
      </c>
      <c r="H638" s="107" t="s">
        <v>51</v>
      </c>
    </row>
    <row r="639" spans="1:8">
      <c r="A639" s="17">
        <v>638</v>
      </c>
      <c r="B639" s="18" t="s">
        <v>726</v>
      </c>
      <c r="C639" s="107" t="s">
        <v>4138</v>
      </c>
      <c r="D639" s="107" t="s">
        <v>4964</v>
      </c>
      <c r="E639" s="107" t="s">
        <v>407</v>
      </c>
      <c r="F639" s="122">
        <v>23</v>
      </c>
      <c r="G639" s="107" t="s">
        <v>1290</v>
      </c>
      <c r="H639" s="107" t="s">
        <v>51</v>
      </c>
    </row>
    <row r="640" spans="1:8">
      <c r="A640" s="17">
        <v>639</v>
      </c>
      <c r="B640" s="18" t="s">
        <v>727</v>
      </c>
      <c r="C640" s="107" t="s">
        <v>4139</v>
      </c>
      <c r="D640" s="107" t="s">
        <v>2236</v>
      </c>
      <c r="E640" s="107" t="s">
        <v>407</v>
      </c>
      <c r="F640" s="122">
        <v>23</v>
      </c>
      <c r="G640" s="107" t="s">
        <v>1290</v>
      </c>
      <c r="H640" s="107" t="s">
        <v>51</v>
      </c>
    </row>
    <row r="641" spans="1:8">
      <c r="A641" s="17">
        <v>640</v>
      </c>
      <c r="B641" s="18" t="s">
        <v>728</v>
      </c>
      <c r="C641" s="107" t="s">
        <v>2173</v>
      </c>
      <c r="D641" s="107" t="s">
        <v>2174</v>
      </c>
      <c r="E641" s="107" t="s">
        <v>407</v>
      </c>
      <c r="F641" s="122">
        <v>23</v>
      </c>
      <c r="G641" s="107" t="s">
        <v>1290</v>
      </c>
      <c r="H641" s="107" t="s">
        <v>51</v>
      </c>
    </row>
    <row r="642" spans="1:8">
      <c r="A642" s="17">
        <v>641</v>
      </c>
      <c r="B642" s="18" t="s">
        <v>729</v>
      </c>
      <c r="C642" s="107" t="s">
        <v>4140</v>
      </c>
      <c r="D642" s="107" t="s">
        <v>4965</v>
      </c>
      <c r="E642" s="107" t="s">
        <v>407</v>
      </c>
      <c r="F642" s="122">
        <v>23</v>
      </c>
      <c r="G642" s="107" t="s">
        <v>1290</v>
      </c>
      <c r="H642" s="107" t="s">
        <v>51</v>
      </c>
    </row>
    <row r="643" spans="1:8">
      <c r="A643" s="17">
        <v>642</v>
      </c>
      <c r="B643" s="18" t="s">
        <v>730</v>
      </c>
      <c r="C643" s="107" t="s">
        <v>4141</v>
      </c>
      <c r="D643" s="107" t="s">
        <v>4966</v>
      </c>
      <c r="E643" s="107" t="s">
        <v>407</v>
      </c>
      <c r="F643" s="122">
        <v>23</v>
      </c>
      <c r="G643" s="107" t="s">
        <v>1290</v>
      </c>
      <c r="H643" s="107" t="s">
        <v>51</v>
      </c>
    </row>
    <row r="644" spans="1:8">
      <c r="A644" s="17">
        <v>643</v>
      </c>
      <c r="B644" s="18" t="s">
        <v>731</v>
      </c>
      <c r="C644" s="107" t="s">
        <v>4142</v>
      </c>
      <c r="D644" s="107" t="s">
        <v>4967</v>
      </c>
      <c r="E644" s="107" t="s">
        <v>407</v>
      </c>
      <c r="F644" s="122">
        <v>23</v>
      </c>
      <c r="G644" s="107" t="s">
        <v>1290</v>
      </c>
      <c r="H644" s="107" t="s">
        <v>51</v>
      </c>
    </row>
    <row r="645" spans="1:8">
      <c r="A645" s="17">
        <v>644</v>
      </c>
      <c r="B645" s="18" t="s">
        <v>732</v>
      </c>
      <c r="C645" s="107" t="s">
        <v>4143</v>
      </c>
      <c r="D645" s="107" t="s">
        <v>4968</v>
      </c>
      <c r="E645" s="107" t="s">
        <v>407</v>
      </c>
      <c r="F645" s="122">
        <v>23</v>
      </c>
      <c r="G645" s="107" t="s">
        <v>1290</v>
      </c>
      <c r="H645" s="107" t="s">
        <v>51</v>
      </c>
    </row>
    <row r="646" spans="1:8">
      <c r="A646" s="17">
        <v>645</v>
      </c>
      <c r="B646" s="18" t="s">
        <v>733</v>
      </c>
      <c r="C646" s="107" t="s">
        <v>4144</v>
      </c>
      <c r="D646" s="107" t="s">
        <v>4969</v>
      </c>
      <c r="E646" s="107" t="s">
        <v>407</v>
      </c>
      <c r="F646" s="122">
        <v>23</v>
      </c>
      <c r="G646" s="107" t="s">
        <v>1290</v>
      </c>
      <c r="H646" s="107" t="s">
        <v>51</v>
      </c>
    </row>
    <row r="647" spans="1:8">
      <c r="A647" s="17">
        <v>646</v>
      </c>
      <c r="B647" s="18" t="s">
        <v>734</v>
      </c>
      <c r="C647" s="107" t="s">
        <v>4145</v>
      </c>
      <c r="D647" s="107" t="s">
        <v>4970</v>
      </c>
      <c r="E647" s="107" t="s">
        <v>407</v>
      </c>
      <c r="F647" s="122">
        <v>23</v>
      </c>
      <c r="G647" s="107" t="s">
        <v>1290</v>
      </c>
      <c r="H647" s="107" t="s">
        <v>51</v>
      </c>
    </row>
    <row r="648" spans="1:8">
      <c r="A648" s="17">
        <v>647</v>
      </c>
      <c r="B648" s="18" t="s">
        <v>735</v>
      </c>
      <c r="C648" s="107" t="s">
        <v>2059</v>
      </c>
      <c r="D648" s="107" t="s">
        <v>2060</v>
      </c>
      <c r="E648" s="107" t="s">
        <v>407</v>
      </c>
      <c r="F648" s="122">
        <v>23</v>
      </c>
      <c r="G648" s="107" t="s">
        <v>1290</v>
      </c>
      <c r="H648" s="107" t="s">
        <v>51</v>
      </c>
    </row>
    <row r="649" spans="1:8">
      <c r="A649" s="17">
        <v>648</v>
      </c>
      <c r="B649" s="18" t="s">
        <v>736</v>
      </c>
      <c r="C649" s="107" t="s">
        <v>4146</v>
      </c>
      <c r="D649" s="107" t="s">
        <v>4971</v>
      </c>
      <c r="E649" s="107" t="s">
        <v>407</v>
      </c>
      <c r="F649" s="122">
        <v>23</v>
      </c>
      <c r="G649" s="107" t="s">
        <v>1290</v>
      </c>
      <c r="H649" s="107" t="s">
        <v>51</v>
      </c>
    </row>
    <row r="650" spans="1:8">
      <c r="A650" s="17">
        <v>649</v>
      </c>
      <c r="B650" s="18" t="s">
        <v>737</v>
      </c>
      <c r="C650" s="107" t="s">
        <v>4147</v>
      </c>
      <c r="D650" s="107" t="s">
        <v>4972</v>
      </c>
      <c r="E650" s="107" t="s">
        <v>407</v>
      </c>
      <c r="F650" s="122">
        <v>23</v>
      </c>
      <c r="G650" s="107" t="s">
        <v>1290</v>
      </c>
      <c r="H650" s="107" t="s">
        <v>51</v>
      </c>
    </row>
    <row r="651" spans="1:8">
      <c r="A651" s="17">
        <v>650</v>
      </c>
      <c r="B651" s="18" t="s">
        <v>738</v>
      </c>
      <c r="C651" s="107" t="s">
        <v>4148</v>
      </c>
      <c r="D651" s="107" t="s">
        <v>4973</v>
      </c>
      <c r="E651" s="107" t="s">
        <v>407</v>
      </c>
      <c r="F651" s="122">
        <v>23</v>
      </c>
      <c r="G651" s="107" t="s">
        <v>1290</v>
      </c>
      <c r="H651" s="107" t="s">
        <v>51</v>
      </c>
    </row>
    <row r="652" spans="1:8">
      <c r="A652" s="17">
        <v>651</v>
      </c>
      <c r="B652" s="18" t="s">
        <v>739</v>
      </c>
      <c r="C652" s="107" t="s">
        <v>2932</v>
      </c>
      <c r="D652" s="107" t="s">
        <v>2933</v>
      </c>
      <c r="E652" s="107" t="s">
        <v>407</v>
      </c>
      <c r="F652" s="122">
        <v>23</v>
      </c>
      <c r="G652" s="107" t="s">
        <v>1306</v>
      </c>
      <c r="H652" s="107" t="s">
        <v>54</v>
      </c>
    </row>
    <row r="653" spans="1:8">
      <c r="A653" s="17">
        <v>652</v>
      </c>
      <c r="B653" s="18" t="s">
        <v>740</v>
      </c>
      <c r="C653" s="107" t="s">
        <v>2930</v>
      </c>
      <c r="D653" s="107" t="s">
        <v>2931</v>
      </c>
      <c r="E653" s="107" t="s">
        <v>407</v>
      </c>
      <c r="F653" s="122">
        <v>23</v>
      </c>
      <c r="G653" s="107" t="s">
        <v>1306</v>
      </c>
      <c r="H653" s="107" t="s">
        <v>54</v>
      </c>
    </row>
    <row r="654" spans="1:8">
      <c r="A654" s="17">
        <v>653</v>
      </c>
      <c r="B654" s="18" t="s">
        <v>741</v>
      </c>
      <c r="C654" s="107" t="s">
        <v>2928</v>
      </c>
      <c r="D654" s="107" t="s">
        <v>2929</v>
      </c>
      <c r="E654" s="107" t="s">
        <v>407</v>
      </c>
      <c r="F654" s="122">
        <v>23</v>
      </c>
      <c r="G654" s="107" t="s">
        <v>1306</v>
      </c>
      <c r="H654" s="107" t="s">
        <v>54</v>
      </c>
    </row>
    <row r="655" spans="1:8">
      <c r="A655" s="17">
        <v>654</v>
      </c>
      <c r="B655" s="18" t="s">
        <v>742</v>
      </c>
      <c r="C655" s="107" t="s">
        <v>2504</v>
      </c>
      <c r="D655" s="107" t="s">
        <v>2505</v>
      </c>
      <c r="E655" s="107" t="s">
        <v>407</v>
      </c>
      <c r="F655" s="122">
        <v>23</v>
      </c>
      <c r="G655" s="107" t="s">
        <v>1306</v>
      </c>
      <c r="H655" s="107" t="s">
        <v>229</v>
      </c>
    </row>
    <row r="656" spans="1:8">
      <c r="A656" s="17">
        <v>655</v>
      </c>
      <c r="B656" s="18" t="s">
        <v>743</v>
      </c>
      <c r="C656" s="107" t="s">
        <v>2510</v>
      </c>
      <c r="D656" s="107" t="s">
        <v>2511</v>
      </c>
      <c r="E656" s="107" t="s">
        <v>407</v>
      </c>
      <c r="F656" s="122">
        <v>23</v>
      </c>
      <c r="G656" s="107" t="s">
        <v>1306</v>
      </c>
      <c r="H656" s="107" t="s">
        <v>67</v>
      </c>
    </row>
    <row r="657" spans="1:8">
      <c r="A657" s="17">
        <v>656</v>
      </c>
      <c r="B657" s="18" t="s">
        <v>744</v>
      </c>
      <c r="C657" s="107" t="s">
        <v>2502</v>
      </c>
      <c r="D657" s="107" t="s">
        <v>2503</v>
      </c>
      <c r="E657" s="107" t="s">
        <v>407</v>
      </c>
      <c r="F657" s="122">
        <v>23</v>
      </c>
      <c r="G657" s="107" t="s">
        <v>1306</v>
      </c>
      <c r="H657" s="107" t="s">
        <v>229</v>
      </c>
    </row>
    <row r="658" spans="1:8">
      <c r="A658" s="17">
        <v>657</v>
      </c>
      <c r="B658" s="18" t="s">
        <v>745</v>
      </c>
      <c r="C658" s="107" t="s">
        <v>2506</v>
      </c>
      <c r="D658" s="107" t="s">
        <v>2507</v>
      </c>
      <c r="E658" s="107" t="s">
        <v>407</v>
      </c>
      <c r="F658" s="122">
        <v>23</v>
      </c>
      <c r="G658" s="107" t="s">
        <v>1306</v>
      </c>
      <c r="H658" s="107" t="s">
        <v>67</v>
      </c>
    </row>
    <row r="659" spans="1:8">
      <c r="A659" s="17">
        <v>658</v>
      </c>
      <c r="B659" s="18" t="s">
        <v>746</v>
      </c>
      <c r="C659" s="107" t="s">
        <v>2500</v>
      </c>
      <c r="D659" s="107" t="s">
        <v>2501</v>
      </c>
      <c r="E659" s="107" t="s">
        <v>407</v>
      </c>
      <c r="F659" s="122">
        <v>23</v>
      </c>
      <c r="G659" s="107" t="s">
        <v>1306</v>
      </c>
      <c r="H659" s="107" t="s">
        <v>227</v>
      </c>
    </row>
    <row r="660" spans="1:8">
      <c r="A660" s="17">
        <v>659</v>
      </c>
      <c r="B660" s="18" t="s">
        <v>747</v>
      </c>
      <c r="C660" s="107" t="s">
        <v>2934</v>
      </c>
      <c r="D660" s="107" t="s">
        <v>2935</v>
      </c>
      <c r="E660" s="107" t="s">
        <v>407</v>
      </c>
      <c r="F660" s="122">
        <v>23</v>
      </c>
      <c r="G660" s="107" t="s">
        <v>1306</v>
      </c>
      <c r="H660" s="107" t="s">
        <v>54</v>
      </c>
    </row>
    <row r="661" spans="1:8">
      <c r="A661" s="17">
        <v>660</v>
      </c>
      <c r="B661" s="18" t="s">
        <v>748</v>
      </c>
      <c r="C661" s="107" t="s">
        <v>2508</v>
      </c>
      <c r="D661" s="107" t="s">
        <v>2509</v>
      </c>
      <c r="E661" s="107" t="s">
        <v>407</v>
      </c>
      <c r="F661" s="122">
        <v>23</v>
      </c>
      <c r="G661" s="107" t="s">
        <v>1306</v>
      </c>
      <c r="H661" s="107" t="s">
        <v>67</v>
      </c>
    </row>
    <row r="662" spans="1:8">
      <c r="A662" s="17">
        <v>661</v>
      </c>
      <c r="B662" s="18" t="s">
        <v>749</v>
      </c>
      <c r="C662" s="107" t="s">
        <v>4149</v>
      </c>
      <c r="D662" s="107" t="s">
        <v>4974</v>
      </c>
      <c r="E662" s="107" t="s">
        <v>407</v>
      </c>
      <c r="F662" s="122">
        <v>23</v>
      </c>
      <c r="G662" s="107" t="s">
        <v>1306</v>
      </c>
      <c r="H662" s="107" t="s">
        <v>51</v>
      </c>
    </row>
    <row r="663" spans="1:8">
      <c r="A663" s="17">
        <v>662</v>
      </c>
      <c r="B663" s="18" t="s">
        <v>750</v>
      </c>
      <c r="C663" s="107" t="s">
        <v>2941</v>
      </c>
      <c r="D663" s="107" t="s">
        <v>2942</v>
      </c>
      <c r="E663" s="107" t="s">
        <v>407</v>
      </c>
      <c r="F663" s="122">
        <v>23</v>
      </c>
      <c r="G663" s="107" t="s">
        <v>1267</v>
      </c>
      <c r="H663" s="107" t="s">
        <v>54</v>
      </c>
    </row>
    <row r="664" spans="1:8">
      <c r="A664" s="17">
        <v>663</v>
      </c>
      <c r="B664" s="18" t="s">
        <v>751</v>
      </c>
      <c r="C664" s="107" t="s">
        <v>2961</v>
      </c>
      <c r="D664" s="107" t="s">
        <v>2066</v>
      </c>
      <c r="E664" s="107" t="s">
        <v>407</v>
      </c>
      <c r="F664" s="122">
        <v>23</v>
      </c>
      <c r="G664" s="107" t="s">
        <v>1268</v>
      </c>
      <c r="H664" s="107" t="s">
        <v>54</v>
      </c>
    </row>
    <row r="665" spans="1:8">
      <c r="A665" s="17">
        <v>664</v>
      </c>
      <c r="B665" s="18" t="s">
        <v>752</v>
      </c>
      <c r="C665" s="107" t="s">
        <v>4150</v>
      </c>
      <c r="D665" s="107" t="s">
        <v>4975</v>
      </c>
      <c r="E665" s="107" t="s">
        <v>1494</v>
      </c>
      <c r="F665" s="122">
        <v>21</v>
      </c>
      <c r="G665" s="107" t="s">
        <v>1268</v>
      </c>
      <c r="H665" s="107" t="s">
        <v>51</v>
      </c>
    </row>
    <row r="666" spans="1:8">
      <c r="A666" s="17">
        <v>665</v>
      </c>
      <c r="B666" s="18" t="s">
        <v>753</v>
      </c>
      <c r="C666" s="107" t="s">
        <v>4151</v>
      </c>
      <c r="D666" s="107" t="s">
        <v>4976</v>
      </c>
      <c r="E666" s="107" t="s">
        <v>1236</v>
      </c>
      <c r="F666" s="122">
        <v>24</v>
      </c>
      <c r="G666" s="107" t="s">
        <v>1268</v>
      </c>
      <c r="H666" s="107" t="s">
        <v>51</v>
      </c>
    </row>
    <row r="667" spans="1:8">
      <c r="A667" s="17">
        <v>666</v>
      </c>
      <c r="B667" s="18" t="s">
        <v>754</v>
      </c>
      <c r="C667" s="107" t="s">
        <v>2962</v>
      </c>
      <c r="D667" s="107" t="s">
        <v>2963</v>
      </c>
      <c r="E667" s="107" t="s">
        <v>407</v>
      </c>
      <c r="F667" s="122">
        <v>23</v>
      </c>
      <c r="G667" s="107" t="s">
        <v>1268</v>
      </c>
      <c r="H667" s="107" t="s">
        <v>54</v>
      </c>
    </row>
    <row r="668" spans="1:8">
      <c r="A668" s="17">
        <v>667</v>
      </c>
      <c r="B668" s="18" t="s">
        <v>755</v>
      </c>
      <c r="C668" s="107" t="s">
        <v>2041</v>
      </c>
      <c r="D668" s="107" t="s">
        <v>2042</v>
      </c>
      <c r="E668" s="107" t="s">
        <v>407</v>
      </c>
      <c r="F668" s="122">
        <v>23</v>
      </c>
      <c r="G668" s="107" t="s">
        <v>1269</v>
      </c>
      <c r="H668" s="107" t="s">
        <v>272</v>
      </c>
    </row>
    <row r="669" spans="1:8">
      <c r="A669" s="17">
        <v>668</v>
      </c>
      <c r="B669" s="18" t="s">
        <v>756</v>
      </c>
      <c r="C669" s="107" t="s">
        <v>2043</v>
      </c>
      <c r="D669" s="107" t="s">
        <v>2044</v>
      </c>
      <c r="E669" s="107" t="s">
        <v>1236</v>
      </c>
      <c r="F669" s="122">
        <v>24</v>
      </c>
      <c r="G669" s="107" t="s">
        <v>1269</v>
      </c>
      <c r="H669" s="107" t="s">
        <v>67</v>
      </c>
    </row>
    <row r="670" spans="1:8">
      <c r="A670" s="17">
        <v>669</v>
      </c>
      <c r="B670" s="18" t="s">
        <v>757</v>
      </c>
      <c r="C670" s="107" t="s">
        <v>2045</v>
      </c>
      <c r="D670" s="107" t="s">
        <v>2046</v>
      </c>
      <c r="E670" s="107" t="s">
        <v>407</v>
      </c>
      <c r="F670" s="122">
        <v>23</v>
      </c>
      <c r="G670" s="107" t="s">
        <v>1269</v>
      </c>
      <c r="H670" s="107" t="s">
        <v>67</v>
      </c>
    </row>
    <row r="671" spans="1:8">
      <c r="A671" s="17">
        <v>670</v>
      </c>
      <c r="B671" s="18" t="s">
        <v>758</v>
      </c>
      <c r="C671" s="107" t="s">
        <v>2047</v>
      </c>
      <c r="D671" s="107" t="s">
        <v>2048</v>
      </c>
      <c r="E671" s="107" t="s">
        <v>407</v>
      </c>
      <c r="F671" s="122">
        <v>23</v>
      </c>
      <c r="G671" s="107" t="s">
        <v>1269</v>
      </c>
      <c r="H671" s="107" t="s">
        <v>67</v>
      </c>
    </row>
    <row r="672" spans="1:8">
      <c r="A672" s="17">
        <v>671</v>
      </c>
      <c r="B672" s="18" t="s">
        <v>759</v>
      </c>
      <c r="C672" s="107" t="s">
        <v>2049</v>
      </c>
      <c r="D672" s="107" t="s">
        <v>2050</v>
      </c>
      <c r="E672" s="107" t="s">
        <v>1236</v>
      </c>
      <c r="F672" s="122">
        <v>24</v>
      </c>
      <c r="G672" s="107" t="s">
        <v>1269</v>
      </c>
      <c r="H672" s="107" t="s">
        <v>67</v>
      </c>
    </row>
    <row r="673" spans="1:8">
      <c r="A673" s="17">
        <v>672</v>
      </c>
      <c r="B673" s="18" t="s">
        <v>760</v>
      </c>
      <c r="C673" s="107" t="s">
        <v>2051</v>
      </c>
      <c r="D673" s="107" t="s">
        <v>2052</v>
      </c>
      <c r="E673" s="107" t="s">
        <v>407</v>
      </c>
      <c r="F673" s="122">
        <v>23</v>
      </c>
      <c r="G673" s="107" t="s">
        <v>1269</v>
      </c>
      <c r="H673" s="107" t="s">
        <v>67</v>
      </c>
    </row>
    <row r="674" spans="1:8">
      <c r="A674" s="17">
        <v>673</v>
      </c>
      <c r="B674" s="18" t="s">
        <v>761</v>
      </c>
      <c r="C674" s="107" t="s">
        <v>2053</v>
      </c>
      <c r="D674" s="107" t="s">
        <v>2054</v>
      </c>
      <c r="E674" s="107" t="s">
        <v>407</v>
      </c>
      <c r="F674" s="122">
        <v>23</v>
      </c>
      <c r="G674" s="107" t="s">
        <v>1269</v>
      </c>
      <c r="H674" s="107" t="s">
        <v>54</v>
      </c>
    </row>
    <row r="675" spans="1:8">
      <c r="A675" s="17">
        <v>674</v>
      </c>
      <c r="B675" s="18" t="s">
        <v>762</v>
      </c>
      <c r="C675" s="107" t="s">
        <v>2055</v>
      </c>
      <c r="D675" s="107" t="s">
        <v>2056</v>
      </c>
      <c r="E675" s="107" t="s">
        <v>407</v>
      </c>
      <c r="F675" s="122">
        <v>23</v>
      </c>
      <c r="G675" s="107" t="s">
        <v>1269</v>
      </c>
      <c r="H675" s="107" t="s">
        <v>54</v>
      </c>
    </row>
    <row r="676" spans="1:8">
      <c r="A676" s="17">
        <v>675</v>
      </c>
      <c r="B676" s="18" t="s">
        <v>763</v>
      </c>
      <c r="C676" s="107" t="s">
        <v>2057</v>
      </c>
      <c r="D676" s="107" t="s">
        <v>2058</v>
      </c>
      <c r="E676" s="107" t="s">
        <v>407</v>
      </c>
      <c r="F676" s="122">
        <v>23</v>
      </c>
      <c r="G676" s="107" t="s">
        <v>1269</v>
      </c>
      <c r="H676" s="107" t="s">
        <v>54</v>
      </c>
    </row>
    <row r="677" spans="1:8">
      <c r="A677" s="17">
        <v>676</v>
      </c>
      <c r="B677" s="18" t="s">
        <v>764</v>
      </c>
      <c r="C677" s="107" t="s">
        <v>4152</v>
      </c>
      <c r="D677" s="107" t="s">
        <v>4977</v>
      </c>
      <c r="E677" s="107" t="s">
        <v>407</v>
      </c>
      <c r="F677" s="122">
        <v>23</v>
      </c>
      <c r="G677" s="107" t="s">
        <v>1269</v>
      </c>
      <c r="H677" s="107" t="s">
        <v>51</v>
      </c>
    </row>
    <row r="678" spans="1:8">
      <c r="A678" s="17">
        <v>677</v>
      </c>
      <c r="B678" s="18" t="s">
        <v>765</v>
      </c>
      <c r="C678" s="107" t="s">
        <v>4153</v>
      </c>
      <c r="D678" s="107" t="s">
        <v>4978</v>
      </c>
      <c r="E678" s="107" t="s">
        <v>407</v>
      </c>
      <c r="F678" s="122">
        <v>23</v>
      </c>
      <c r="G678" s="107" t="s">
        <v>1269</v>
      </c>
      <c r="H678" s="107" t="s">
        <v>51</v>
      </c>
    </row>
    <row r="679" spans="1:8">
      <c r="A679" s="17">
        <v>678</v>
      </c>
      <c r="B679" s="18" t="s">
        <v>766</v>
      </c>
      <c r="C679" s="107" t="s">
        <v>4154</v>
      </c>
      <c r="D679" s="107" t="s">
        <v>4979</v>
      </c>
      <c r="E679" s="107" t="s">
        <v>1236</v>
      </c>
      <c r="F679" s="122">
        <v>24</v>
      </c>
      <c r="G679" s="107" t="s">
        <v>1269</v>
      </c>
      <c r="H679" s="107" t="s">
        <v>51</v>
      </c>
    </row>
    <row r="680" spans="1:8">
      <c r="A680" s="17">
        <v>679</v>
      </c>
      <c r="B680" s="18" t="s">
        <v>767</v>
      </c>
      <c r="C680" s="107" t="s">
        <v>4155</v>
      </c>
      <c r="D680" s="107" t="s">
        <v>4980</v>
      </c>
      <c r="E680" s="107" t="s">
        <v>407</v>
      </c>
      <c r="F680" s="122">
        <v>23</v>
      </c>
      <c r="G680" s="107" t="s">
        <v>1269</v>
      </c>
      <c r="H680" s="107" t="s">
        <v>51</v>
      </c>
    </row>
    <row r="681" spans="1:8">
      <c r="A681" s="17">
        <v>680</v>
      </c>
      <c r="B681" s="18" t="s">
        <v>768</v>
      </c>
      <c r="C681" s="107" t="s">
        <v>4156</v>
      </c>
      <c r="D681" s="107" t="s">
        <v>4981</v>
      </c>
      <c r="E681" s="107" t="s">
        <v>407</v>
      </c>
      <c r="F681" s="122">
        <v>23</v>
      </c>
      <c r="G681" s="107" t="s">
        <v>1269</v>
      </c>
      <c r="H681" s="107" t="s">
        <v>51</v>
      </c>
    </row>
    <row r="682" spans="1:8">
      <c r="A682" s="17">
        <v>681</v>
      </c>
      <c r="B682" s="18" t="s">
        <v>769</v>
      </c>
      <c r="C682" s="107" t="s">
        <v>4157</v>
      </c>
      <c r="D682" s="107" t="s">
        <v>4982</v>
      </c>
      <c r="E682" s="107" t="s">
        <v>407</v>
      </c>
      <c r="F682" s="122">
        <v>23</v>
      </c>
      <c r="G682" s="107" t="s">
        <v>1269</v>
      </c>
      <c r="H682" s="107" t="s">
        <v>51</v>
      </c>
    </row>
    <row r="683" spans="1:8">
      <c r="A683" s="17">
        <v>682</v>
      </c>
      <c r="B683" s="18" t="s">
        <v>770</v>
      </c>
      <c r="C683" s="107" t="s">
        <v>4158</v>
      </c>
      <c r="D683" s="107" t="s">
        <v>4983</v>
      </c>
      <c r="E683" s="107" t="s">
        <v>407</v>
      </c>
      <c r="F683" s="122">
        <v>23</v>
      </c>
      <c r="G683" s="107" t="s">
        <v>1269</v>
      </c>
      <c r="H683" s="107" t="s">
        <v>84</v>
      </c>
    </row>
    <row r="684" spans="1:8">
      <c r="A684" s="17">
        <v>683</v>
      </c>
      <c r="B684" s="18" t="s">
        <v>771</v>
      </c>
      <c r="C684" s="107" t="s">
        <v>4159</v>
      </c>
      <c r="D684" s="107" t="s">
        <v>4984</v>
      </c>
      <c r="E684" s="107" t="s">
        <v>407</v>
      </c>
      <c r="F684" s="122">
        <v>23</v>
      </c>
      <c r="G684" s="107" t="s">
        <v>1269</v>
      </c>
      <c r="H684" s="107" t="s">
        <v>84</v>
      </c>
    </row>
    <row r="685" spans="1:8">
      <c r="A685" s="17">
        <v>684</v>
      </c>
      <c r="B685" s="18" t="s">
        <v>772</v>
      </c>
      <c r="C685" s="107" t="s">
        <v>4160</v>
      </c>
      <c r="D685" s="107" t="s">
        <v>4985</v>
      </c>
      <c r="E685" s="107" t="s">
        <v>407</v>
      </c>
      <c r="F685" s="122">
        <v>23</v>
      </c>
      <c r="G685" s="107" t="s">
        <v>1269</v>
      </c>
      <c r="H685" s="107" t="s">
        <v>84</v>
      </c>
    </row>
    <row r="686" spans="1:8">
      <c r="A686" s="17">
        <v>685</v>
      </c>
      <c r="B686" s="18" t="s">
        <v>773</v>
      </c>
      <c r="C686" s="107" t="s">
        <v>4161</v>
      </c>
      <c r="D686" s="107" t="s">
        <v>4986</v>
      </c>
      <c r="E686" s="107" t="s">
        <v>407</v>
      </c>
      <c r="F686" s="122">
        <v>23</v>
      </c>
      <c r="G686" s="107" t="s">
        <v>1269</v>
      </c>
      <c r="H686" s="107" t="s">
        <v>84</v>
      </c>
    </row>
    <row r="687" spans="1:8">
      <c r="A687" s="17">
        <v>686</v>
      </c>
      <c r="B687" s="18" t="s">
        <v>774</v>
      </c>
      <c r="C687" s="107" t="s">
        <v>4162</v>
      </c>
      <c r="D687" s="107" t="s">
        <v>4987</v>
      </c>
      <c r="E687" s="107" t="s">
        <v>407</v>
      </c>
      <c r="F687" s="122">
        <v>23</v>
      </c>
      <c r="G687" s="107" t="s">
        <v>1269</v>
      </c>
      <c r="H687" s="107" t="s">
        <v>84</v>
      </c>
    </row>
    <row r="688" spans="1:8">
      <c r="A688" s="17">
        <v>687</v>
      </c>
      <c r="B688" s="18" t="s">
        <v>775</v>
      </c>
      <c r="C688" s="107" t="s">
        <v>4163</v>
      </c>
      <c r="D688" s="107" t="s">
        <v>3109</v>
      </c>
      <c r="E688" s="107" t="s">
        <v>407</v>
      </c>
      <c r="F688" s="122">
        <v>23</v>
      </c>
      <c r="G688" s="107" t="s">
        <v>1269</v>
      </c>
      <c r="H688" s="107" t="s">
        <v>54</v>
      </c>
    </row>
    <row r="689" spans="1:8">
      <c r="A689" s="17">
        <v>688</v>
      </c>
      <c r="B689" s="18" t="s">
        <v>776</v>
      </c>
      <c r="C689" s="107" t="s">
        <v>3110</v>
      </c>
      <c r="D689" s="107" t="s">
        <v>3111</v>
      </c>
      <c r="E689" s="107" t="s">
        <v>407</v>
      </c>
      <c r="F689" s="122">
        <v>23</v>
      </c>
      <c r="G689" s="107" t="s">
        <v>1269</v>
      </c>
      <c r="H689" s="107" t="s">
        <v>54</v>
      </c>
    </row>
    <row r="690" spans="1:8">
      <c r="A690" s="17">
        <v>689</v>
      </c>
      <c r="B690" s="18" t="s">
        <v>777</v>
      </c>
      <c r="C690" s="107" t="s">
        <v>3112</v>
      </c>
      <c r="D690" s="107" t="s">
        <v>3113</v>
      </c>
      <c r="E690" s="107" t="s">
        <v>407</v>
      </c>
      <c r="F690" s="122">
        <v>23</v>
      </c>
      <c r="G690" s="107" t="s">
        <v>1269</v>
      </c>
      <c r="H690" s="107" t="s">
        <v>54</v>
      </c>
    </row>
    <row r="691" spans="1:8">
      <c r="A691" s="17">
        <v>690</v>
      </c>
      <c r="B691" s="18" t="s">
        <v>778</v>
      </c>
      <c r="C691" s="107" t="s">
        <v>3114</v>
      </c>
      <c r="D691" s="107" t="s">
        <v>3115</v>
      </c>
      <c r="E691" s="107" t="s">
        <v>407</v>
      </c>
      <c r="F691" s="122">
        <v>23</v>
      </c>
      <c r="G691" s="107" t="s">
        <v>1269</v>
      </c>
      <c r="H691" s="107" t="s">
        <v>54</v>
      </c>
    </row>
    <row r="692" spans="1:8">
      <c r="A692" s="17">
        <v>691</v>
      </c>
      <c r="B692" s="18" t="s">
        <v>779</v>
      </c>
      <c r="C692" s="107" t="s">
        <v>3116</v>
      </c>
      <c r="D692" s="107" t="s">
        <v>3117</v>
      </c>
      <c r="E692" s="107" t="s">
        <v>407</v>
      </c>
      <c r="F692" s="122">
        <v>23</v>
      </c>
      <c r="G692" s="107" t="s">
        <v>1269</v>
      </c>
      <c r="H692" s="107" t="s">
        <v>54</v>
      </c>
    </row>
    <row r="693" spans="1:8">
      <c r="A693" s="17">
        <v>692</v>
      </c>
      <c r="B693" s="18" t="s">
        <v>780</v>
      </c>
      <c r="C693" s="107" t="s">
        <v>3118</v>
      </c>
      <c r="D693" s="107" t="s">
        <v>3119</v>
      </c>
      <c r="E693" s="107" t="s">
        <v>407</v>
      </c>
      <c r="F693" s="122">
        <v>23</v>
      </c>
      <c r="G693" s="107" t="s">
        <v>1269</v>
      </c>
      <c r="H693" s="107" t="s">
        <v>54</v>
      </c>
    </row>
    <row r="694" spans="1:8">
      <c r="A694" s="17">
        <v>693</v>
      </c>
      <c r="B694" s="18" t="s">
        <v>781</v>
      </c>
      <c r="C694" s="107" t="s">
        <v>4164</v>
      </c>
      <c r="D694" s="107" t="s">
        <v>4988</v>
      </c>
      <c r="E694" s="107" t="s">
        <v>1236</v>
      </c>
      <c r="F694" s="122">
        <v>24</v>
      </c>
      <c r="G694" s="107" t="s">
        <v>1269</v>
      </c>
      <c r="H694" s="107" t="s">
        <v>51</v>
      </c>
    </row>
    <row r="695" spans="1:8">
      <c r="A695" s="17">
        <v>694</v>
      </c>
      <c r="B695" s="18" t="s">
        <v>782</v>
      </c>
      <c r="C695" s="107" t="s">
        <v>4165</v>
      </c>
      <c r="D695" s="107" t="s">
        <v>4989</v>
      </c>
      <c r="E695" s="107" t="s">
        <v>407</v>
      </c>
      <c r="F695" s="122">
        <v>23</v>
      </c>
      <c r="G695" s="107" t="s">
        <v>1269</v>
      </c>
      <c r="H695" s="107" t="s">
        <v>51</v>
      </c>
    </row>
    <row r="696" spans="1:8">
      <c r="A696" s="17">
        <v>695</v>
      </c>
      <c r="B696" s="18" t="s">
        <v>783</v>
      </c>
      <c r="C696" s="107" t="s">
        <v>4166</v>
      </c>
      <c r="D696" s="107" t="s">
        <v>4990</v>
      </c>
      <c r="E696" s="107" t="s">
        <v>407</v>
      </c>
      <c r="F696" s="122">
        <v>23</v>
      </c>
      <c r="G696" s="107" t="s">
        <v>1269</v>
      </c>
      <c r="H696" s="107" t="s">
        <v>51</v>
      </c>
    </row>
    <row r="697" spans="1:8">
      <c r="A697" s="17">
        <v>696</v>
      </c>
      <c r="B697" s="18" t="s">
        <v>784</v>
      </c>
      <c r="C697" s="107" t="s">
        <v>4167</v>
      </c>
      <c r="D697" s="107" t="s">
        <v>4991</v>
      </c>
      <c r="E697" s="107" t="s">
        <v>407</v>
      </c>
      <c r="F697" s="122">
        <v>23</v>
      </c>
      <c r="G697" s="107" t="s">
        <v>1269</v>
      </c>
      <c r="H697" s="107" t="s">
        <v>51</v>
      </c>
    </row>
    <row r="698" spans="1:8">
      <c r="A698" s="17">
        <v>697</v>
      </c>
      <c r="B698" s="18" t="s">
        <v>787</v>
      </c>
      <c r="C698" s="107" t="s">
        <v>4168</v>
      </c>
      <c r="D698" s="107" t="s">
        <v>4992</v>
      </c>
      <c r="E698" s="107" t="s">
        <v>407</v>
      </c>
      <c r="F698" s="122">
        <v>23</v>
      </c>
      <c r="G698" s="107" t="s">
        <v>1270</v>
      </c>
      <c r="H698" s="107" t="s">
        <v>51</v>
      </c>
    </row>
    <row r="699" spans="1:8">
      <c r="A699" s="17">
        <v>698</v>
      </c>
      <c r="B699" s="18" t="s">
        <v>788</v>
      </c>
      <c r="C699" s="107" t="s">
        <v>4169</v>
      </c>
      <c r="D699" s="107" t="s">
        <v>4993</v>
      </c>
      <c r="E699" s="107" t="s">
        <v>407</v>
      </c>
      <c r="F699" s="122">
        <v>23</v>
      </c>
      <c r="G699" s="107" t="s">
        <v>1270</v>
      </c>
      <c r="H699" s="107" t="s">
        <v>51</v>
      </c>
    </row>
    <row r="700" spans="1:8">
      <c r="A700" s="17">
        <v>699</v>
      </c>
      <c r="B700" s="18" t="s">
        <v>789</v>
      </c>
      <c r="C700" s="107" t="s">
        <v>3124</v>
      </c>
      <c r="D700" s="107" t="s">
        <v>3125</v>
      </c>
      <c r="E700" s="107" t="s">
        <v>407</v>
      </c>
      <c r="F700" s="122">
        <v>23</v>
      </c>
      <c r="G700" s="107" t="s">
        <v>1270</v>
      </c>
      <c r="H700" s="107" t="s">
        <v>54</v>
      </c>
    </row>
    <row r="701" spans="1:8">
      <c r="A701" s="17">
        <v>700</v>
      </c>
      <c r="B701" s="18" t="s">
        <v>790</v>
      </c>
      <c r="C701" s="107" t="s">
        <v>2972</v>
      </c>
      <c r="D701" s="107" t="s">
        <v>2973</v>
      </c>
      <c r="E701" s="107" t="s">
        <v>1494</v>
      </c>
      <c r="F701" s="122">
        <v>21</v>
      </c>
      <c r="G701" s="107" t="s">
        <v>1305</v>
      </c>
      <c r="H701" s="107" t="s">
        <v>54</v>
      </c>
    </row>
    <row r="702" spans="1:8">
      <c r="A702" s="17">
        <v>701</v>
      </c>
      <c r="B702" s="18" t="s">
        <v>791</v>
      </c>
      <c r="C702" s="107" t="s">
        <v>2070</v>
      </c>
      <c r="D702" s="107" t="s">
        <v>2071</v>
      </c>
      <c r="E702" s="107" t="s">
        <v>1494</v>
      </c>
      <c r="F702" s="122">
        <v>21</v>
      </c>
      <c r="G702" s="107" t="s">
        <v>1274</v>
      </c>
      <c r="H702" s="107" t="s">
        <v>67</v>
      </c>
    </row>
    <row r="703" spans="1:8">
      <c r="A703" s="17">
        <v>702</v>
      </c>
      <c r="B703" s="18" t="s">
        <v>792</v>
      </c>
      <c r="C703" s="107" t="s">
        <v>2072</v>
      </c>
      <c r="D703" s="107" t="s">
        <v>2073</v>
      </c>
      <c r="E703" s="107" t="s">
        <v>1495</v>
      </c>
      <c r="F703" s="122">
        <v>16</v>
      </c>
      <c r="G703" s="107" t="s">
        <v>1274</v>
      </c>
      <c r="H703" s="107" t="s">
        <v>67</v>
      </c>
    </row>
    <row r="704" spans="1:8">
      <c r="A704" s="17">
        <v>703</v>
      </c>
      <c r="B704" s="18" t="s">
        <v>793</v>
      </c>
      <c r="C704" s="107" t="s">
        <v>2074</v>
      </c>
      <c r="D704" s="107" t="s">
        <v>583</v>
      </c>
      <c r="E704" s="107" t="s">
        <v>1494</v>
      </c>
      <c r="F704" s="122">
        <v>21</v>
      </c>
      <c r="G704" s="107" t="s">
        <v>1274</v>
      </c>
      <c r="H704" s="107" t="s">
        <v>67</v>
      </c>
    </row>
    <row r="705" spans="1:8">
      <c r="A705" s="17">
        <v>704</v>
      </c>
      <c r="B705" s="18" t="s">
        <v>794</v>
      </c>
      <c r="C705" s="107" t="s">
        <v>2075</v>
      </c>
      <c r="D705" s="107" t="s">
        <v>2076</v>
      </c>
      <c r="E705" s="107" t="s">
        <v>1494</v>
      </c>
      <c r="F705" s="122">
        <v>21</v>
      </c>
      <c r="G705" s="107" t="s">
        <v>1274</v>
      </c>
      <c r="H705" s="107" t="s">
        <v>67</v>
      </c>
    </row>
    <row r="706" spans="1:8">
      <c r="A706" s="17">
        <v>705</v>
      </c>
      <c r="B706" s="18" t="s">
        <v>795</v>
      </c>
      <c r="C706" s="107" t="s">
        <v>2077</v>
      </c>
      <c r="D706" s="107" t="s">
        <v>2078</v>
      </c>
      <c r="E706" s="107" t="s">
        <v>381</v>
      </c>
      <c r="F706" s="122">
        <v>39</v>
      </c>
      <c r="G706" s="107" t="s">
        <v>1274</v>
      </c>
      <c r="H706" s="107" t="s">
        <v>67</v>
      </c>
    </row>
    <row r="707" spans="1:8">
      <c r="A707" s="17">
        <v>706</v>
      </c>
      <c r="B707" s="18" t="s">
        <v>796</v>
      </c>
      <c r="C707" s="107" t="s">
        <v>2079</v>
      </c>
      <c r="D707" s="107" t="s">
        <v>2080</v>
      </c>
      <c r="E707" s="107" t="s">
        <v>816</v>
      </c>
      <c r="F707" s="122">
        <v>37</v>
      </c>
      <c r="G707" s="107" t="s">
        <v>1274</v>
      </c>
      <c r="H707" s="107" t="s">
        <v>67</v>
      </c>
    </row>
    <row r="708" spans="1:8">
      <c r="A708" s="17">
        <v>707</v>
      </c>
      <c r="B708" s="18" t="s">
        <v>797</v>
      </c>
      <c r="C708" s="107" t="s">
        <v>2081</v>
      </c>
      <c r="D708" s="107" t="s">
        <v>2082</v>
      </c>
      <c r="E708" s="107" t="s">
        <v>816</v>
      </c>
      <c r="F708" s="122">
        <v>37</v>
      </c>
      <c r="G708" s="107" t="s">
        <v>1274</v>
      </c>
      <c r="H708" s="107" t="s">
        <v>67</v>
      </c>
    </row>
    <row r="709" spans="1:8">
      <c r="A709" s="17">
        <v>708</v>
      </c>
      <c r="B709" s="18" t="s">
        <v>798</v>
      </c>
      <c r="C709" s="107" t="s">
        <v>2083</v>
      </c>
      <c r="D709" s="107" t="s">
        <v>2084</v>
      </c>
      <c r="E709" s="107" t="s">
        <v>1494</v>
      </c>
      <c r="F709" s="122">
        <v>21</v>
      </c>
      <c r="G709" s="107" t="s">
        <v>1274</v>
      </c>
      <c r="H709" s="107" t="s">
        <v>67</v>
      </c>
    </row>
    <row r="710" spans="1:8">
      <c r="A710" s="17">
        <v>709</v>
      </c>
      <c r="B710" s="18" t="s">
        <v>799</v>
      </c>
      <c r="C710" s="107" t="s">
        <v>2085</v>
      </c>
      <c r="D710" s="107" t="s">
        <v>2086</v>
      </c>
      <c r="E710" s="107" t="s">
        <v>1494</v>
      </c>
      <c r="F710" s="122">
        <v>21</v>
      </c>
      <c r="G710" s="107" t="s">
        <v>1274</v>
      </c>
      <c r="H710" s="107" t="s">
        <v>67</v>
      </c>
    </row>
    <row r="711" spans="1:8">
      <c r="A711" s="17">
        <v>710</v>
      </c>
      <c r="B711" s="18" t="s">
        <v>800</v>
      </c>
      <c r="C711" s="107" t="s">
        <v>2087</v>
      </c>
      <c r="D711" s="107" t="s">
        <v>2088</v>
      </c>
      <c r="E711" s="107" t="s">
        <v>381</v>
      </c>
      <c r="F711" s="122">
        <v>39</v>
      </c>
      <c r="G711" s="107" t="s">
        <v>1274</v>
      </c>
      <c r="H711" s="107" t="s">
        <v>67</v>
      </c>
    </row>
    <row r="712" spans="1:8">
      <c r="A712" s="17">
        <v>711</v>
      </c>
      <c r="B712" s="18" t="s">
        <v>801</v>
      </c>
      <c r="C712" s="107" t="s">
        <v>2089</v>
      </c>
      <c r="D712" s="107" t="s">
        <v>2090</v>
      </c>
      <c r="E712" s="107" t="s">
        <v>1494</v>
      </c>
      <c r="F712" s="122">
        <v>21</v>
      </c>
      <c r="G712" s="107" t="s">
        <v>1274</v>
      </c>
      <c r="H712" s="107" t="s">
        <v>67</v>
      </c>
    </row>
    <row r="713" spans="1:8">
      <c r="A713" s="17">
        <v>712</v>
      </c>
      <c r="B713" s="18" t="s">
        <v>802</v>
      </c>
      <c r="C713" s="107" t="s">
        <v>2093</v>
      </c>
      <c r="D713" s="107" t="s">
        <v>2094</v>
      </c>
      <c r="E713" s="107" t="s">
        <v>381</v>
      </c>
      <c r="F713" s="122">
        <v>39</v>
      </c>
      <c r="G713" s="107" t="s">
        <v>1274</v>
      </c>
      <c r="H713" s="107" t="s">
        <v>67</v>
      </c>
    </row>
    <row r="714" spans="1:8">
      <c r="A714" s="17">
        <v>713</v>
      </c>
      <c r="B714" s="18" t="s">
        <v>803</v>
      </c>
      <c r="C714" s="107" t="s">
        <v>2095</v>
      </c>
      <c r="D714" s="107" t="s">
        <v>2096</v>
      </c>
      <c r="E714" s="107" t="s">
        <v>1494</v>
      </c>
      <c r="F714" s="122">
        <v>21</v>
      </c>
      <c r="G714" s="107" t="s">
        <v>1274</v>
      </c>
      <c r="H714" s="107" t="s">
        <v>67</v>
      </c>
    </row>
    <row r="715" spans="1:8">
      <c r="A715" s="17">
        <v>714</v>
      </c>
      <c r="B715" s="18" t="s">
        <v>804</v>
      </c>
      <c r="C715" s="107" t="s">
        <v>2097</v>
      </c>
      <c r="D715" s="107" t="s">
        <v>2098</v>
      </c>
      <c r="E715" s="107" t="s">
        <v>1494</v>
      </c>
      <c r="F715" s="122">
        <v>21</v>
      </c>
      <c r="G715" s="107" t="s">
        <v>1274</v>
      </c>
      <c r="H715" s="107" t="s">
        <v>67</v>
      </c>
    </row>
    <row r="716" spans="1:8">
      <c r="A716" s="17">
        <v>715</v>
      </c>
      <c r="B716" s="18" t="s">
        <v>805</v>
      </c>
      <c r="C716" s="107" t="s">
        <v>2099</v>
      </c>
      <c r="D716" s="107" t="s">
        <v>2100</v>
      </c>
      <c r="E716" s="107" t="s">
        <v>1494</v>
      </c>
      <c r="F716" s="122">
        <v>21</v>
      </c>
      <c r="G716" s="107" t="s">
        <v>1274</v>
      </c>
      <c r="H716" s="107" t="s">
        <v>67</v>
      </c>
    </row>
    <row r="717" spans="1:8">
      <c r="A717" s="17">
        <v>716</v>
      </c>
      <c r="B717" s="18" t="s">
        <v>807</v>
      </c>
      <c r="C717" s="107" t="s">
        <v>2101</v>
      </c>
      <c r="D717" s="107" t="s">
        <v>2102</v>
      </c>
      <c r="E717" s="107" t="s">
        <v>392</v>
      </c>
      <c r="F717" s="122">
        <v>28</v>
      </c>
      <c r="G717" s="107" t="s">
        <v>1274</v>
      </c>
      <c r="H717" s="107" t="s">
        <v>67</v>
      </c>
    </row>
    <row r="718" spans="1:8">
      <c r="A718" s="17">
        <v>717</v>
      </c>
      <c r="B718" s="18" t="s">
        <v>808</v>
      </c>
      <c r="C718" s="107" t="s">
        <v>2103</v>
      </c>
      <c r="D718" s="107" t="s">
        <v>2104</v>
      </c>
      <c r="E718" s="107" t="s">
        <v>1494</v>
      </c>
      <c r="F718" s="122">
        <v>21</v>
      </c>
      <c r="G718" s="107" t="s">
        <v>1274</v>
      </c>
      <c r="H718" s="107" t="s">
        <v>67</v>
      </c>
    </row>
    <row r="719" spans="1:8">
      <c r="A719" s="17">
        <v>718</v>
      </c>
      <c r="B719" s="18" t="s">
        <v>809</v>
      </c>
      <c r="C719" s="107" t="s">
        <v>2105</v>
      </c>
      <c r="D719" s="107" t="s">
        <v>2106</v>
      </c>
      <c r="E719" s="107" t="s">
        <v>1494</v>
      </c>
      <c r="F719" s="122">
        <v>21</v>
      </c>
      <c r="G719" s="107" t="s">
        <v>1274</v>
      </c>
      <c r="H719" s="107" t="s">
        <v>67</v>
      </c>
    </row>
    <row r="720" spans="1:8">
      <c r="A720" s="17">
        <v>719</v>
      </c>
      <c r="B720" s="18" t="s">
        <v>810</v>
      </c>
      <c r="C720" s="107" t="s">
        <v>2107</v>
      </c>
      <c r="D720" s="107" t="s">
        <v>2108</v>
      </c>
      <c r="E720" s="107" t="s">
        <v>1494</v>
      </c>
      <c r="F720" s="122">
        <v>21</v>
      </c>
      <c r="G720" s="107" t="s">
        <v>1274</v>
      </c>
      <c r="H720" s="107" t="s">
        <v>67</v>
      </c>
    </row>
    <row r="721" spans="1:8">
      <c r="A721" s="17">
        <v>720</v>
      </c>
      <c r="B721" s="18" t="s">
        <v>811</v>
      </c>
      <c r="C721" s="107" t="s">
        <v>2109</v>
      </c>
      <c r="D721" s="107" t="s">
        <v>2110</v>
      </c>
      <c r="E721" s="107" t="s">
        <v>1494</v>
      </c>
      <c r="F721" s="122">
        <v>21</v>
      </c>
      <c r="G721" s="107" t="s">
        <v>1274</v>
      </c>
      <c r="H721" s="107" t="s">
        <v>67</v>
      </c>
    </row>
    <row r="722" spans="1:8">
      <c r="A722" s="17">
        <v>721</v>
      </c>
      <c r="B722" s="18" t="s">
        <v>812</v>
      </c>
      <c r="C722" s="107" t="s">
        <v>2117</v>
      </c>
      <c r="D722" s="107" t="s">
        <v>2118</v>
      </c>
      <c r="E722" s="107" t="s">
        <v>135</v>
      </c>
      <c r="F722" s="122">
        <v>27</v>
      </c>
      <c r="G722" s="107" t="s">
        <v>1274</v>
      </c>
      <c r="H722" s="107" t="s">
        <v>67</v>
      </c>
    </row>
    <row r="723" spans="1:8">
      <c r="A723" s="17">
        <v>722</v>
      </c>
      <c r="B723" s="18" t="s">
        <v>813</v>
      </c>
      <c r="C723" s="107" t="s">
        <v>4170</v>
      </c>
      <c r="D723" s="107" t="s">
        <v>4994</v>
      </c>
      <c r="E723" s="107" t="s">
        <v>1494</v>
      </c>
      <c r="F723" s="122">
        <v>21</v>
      </c>
      <c r="G723" s="107" t="s">
        <v>1274</v>
      </c>
      <c r="H723" s="107" t="s">
        <v>67</v>
      </c>
    </row>
    <row r="724" spans="1:8">
      <c r="A724" s="17">
        <v>723</v>
      </c>
      <c r="B724" s="18" t="s">
        <v>814</v>
      </c>
      <c r="C724" s="107" t="s">
        <v>2119</v>
      </c>
      <c r="D724" s="107" t="s">
        <v>2120</v>
      </c>
      <c r="E724" s="107" t="s">
        <v>1494</v>
      </c>
      <c r="F724" s="122">
        <v>21</v>
      </c>
      <c r="G724" s="107" t="s">
        <v>1274</v>
      </c>
      <c r="H724" s="107" t="s">
        <v>67</v>
      </c>
    </row>
    <row r="725" spans="1:8">
      <c r="A725" s="17">
        <v>724</v>
      </c>
      <c r="B725" s="18" t="s">
        <v>815</v>
      </c>
      <c r="C725" s="107" t="s">
        <v>2123</v>
      </c>
      <c r="D725" s="107" t="s">
        <v>2124</v>
      </c>
      <c r="E725" s="107" t="s">
        <v>145</v>
      </c>
      <c r="F725" s="122">
        <v>45</v>
      </c>
      <c r="G725" s="107" t="s">
        <v>1274</v>
      </c>
      <c r="H725" s="107" t="s">
        <v>67</v>
      </c>
    </row>
    <row r="726" spans="1:8">
      <c r="A726" s="17">
        <v>725</v>
      </c>
      <c r="B726" s="18" t="s">
        <v>817</v>
      </c>
      <c r="C726" s="107" t="s">
        <v>2125</v>
      </c>
      <c r="D726" s="107" t="s">
        <v>2126</v>
      </c>
      <c r="E726" s="107" t="s">
        <v>1494</v>
      </c>
      <c r="F726" s="122">
        <v>21</v>
      </c>
      <c r="G726" s="107" t="s">
        <v>1274</v>
      </c>
      <c r="H726" s="107" t="s">
        <v>67</v>
      </c>
    </row>
    <row r="727" spans="1:8">
      <c r="A727" s="17">
        <v>726</v>
      </c>
      <c r="B727" s="18" t="s">
        <v>818</v>
      </c>
      <c r="C727" s="107" t="s">
        <v>2128</v>
      </c>
      <c r="D727" s="107" t="s">
        <v>2129</v>
      </c>
      <c r="E727" s="107" t="s">
        <v>407</v>
      </c>
      <c r="F727" s="122">
        <v>23</v>
      </c>
      <c r="G727" s="107" t="s">
        <v>1274</v>
      </c>
      <c r="H727" s="107" t="s">
        <v>67</v>
      </c>
    </row>
    <row r="728" spans="1:8">
      <c r="A728" s="17">
        <v>727</v>
      </c>
      <c r="B728" s="18" t="s">
        <v>819</v>
      </c>
      <c r="C728" s="107" t="s">
        <v>2134</v>
      </c>
      <c r="D728" s="107" t="s">
        <v>2135</v>
      </c>
      <c r="E728" s="107" t="s">
        <v>1494</v>
      </c>
      <c r="F728" s="122">
        <v>21</v>
      </c>
      <c r="G728" s="107" t="s">
        <v>1274</v>
      </c>
      <c r="H728" s="107" t="s">
        <v>67</v>
      </c>
    </row>
    <row r="729" spans="1:8">
      <c r="A729" s="17">
        <v>728</v>
      </c>
      <c r="B729" s="18" t="s">
        <v>820</v>
      </c>
      <c r="C729" s="107" t="s">
        <v>2136</v>
      </c>
      <c r="D729" s="107" t="s">
        <v>2137</v>
      </c>
      <c r="E729" s="107" t="s">
        <v>1261</v>
      </c>
      <c r="F729" s="122">
        <v>18</v>
      </c>
      <c r="G729" s="107" t="s">
        <v>1274</v>
      </c>
      <c r="H729" s="107" t="s">
        <v>67</v>
      </c>
    </row>
    <row r="730" spans="1:8">
      <c r="A730" s="17">
        <v>729</v>
      </c>
      <c r="B730" s="18" t="s">
        <v>821</v>
      </c>
      <c r="C730" s="107" t="s">
        <v>2138</v>
      </c>
      <c r="D730" s="107" t="s">
        <v>4995</v>
      </c>
      <c r="E730" s="107" t="s">
        <v>407</v>
      </c>
      <c r="F730" s="122">
        <v>23</v>
      </c>
      <c r="G730" s="107" t="s">
        <v>1274</v>
      </c>
      <c r="H730" s="107" t="s">
        <v>67</v>
      </c>
    </row>
    <row r="731" spans="1:8">
      <c r="A731" s="17">
        <v>730</v>
      </c>
      <c r="B731" s="18" t="s">
        <v>822</v>
      </c>
      <c r="C731" s="107" t="s">
        <v>2141</v>
      </c>
      <c r="D731" s="107" t="s">
        <v>2142</v>
      </c>
      <c r="E731" s="107" t="s">
        <v>1494</v>
      </c>
      <c r="F731" s="122">
        <v>21</v>
      </c>
      <c r="G731" s="107" t="s">
        <v>1274</v>
      </c>
      <c r="H731" s="107" t="s">
        <v>67</v>
      </c>
    </row>
    <row r="732" spans="1:8">
      <c r="A732" s="17">
        <v>731</v>
      </c>
      <c r="B732" s="18" t="s">
        <v>823</v>
      </c>
      <c r="C732" s="107" t="s">
        <v>2145</v>
      </c>
      <c r="D732" s="107" t="s">
        <v>2146</v>
      </c>
      <c r="E732" s="107" t="s">
        <v>165</v>
      </c>
      <c r="F732" s="122">
        <v>25</v>
      </c>
      <c r="G732" s="107" t="s">
        <v>1274</v>
      </c>
      <c r="H732" s="107" t="s">
        <v>67</v>
      </c>
    </row>
    <row r="733" spans="1:8">
      <c r="A733" s="17">
        <v>732</v>
      </c>
      <c r="B733" s="18" t="s">
        <v>824</v>
      </c>
      <c r="C733" s="107" t="s">
        <v>2149</v>
      </c>
      <c r="D733" s="107" t="s">
        <v>2150</v>
      </c>
      <c r="E733" s="107" t="s">
        <v>165</v>
      </c>
      <c r="F733" s="122">
        <v>25</v>
      </c>
      <c r="G733" s="107" t="s">
        <v>1274</v>
      </c>
      <c r="H733" s="107" t="s">
        <v>67</v>
      </c>
    </row>
    <row r="734" spans="1:8">
      <c r="A734" s="17">
        <v>733</v>
      </c>
      <c r="B734" s="18" t="s">
        <v>825</v>
      </c>
      <c r="C734" s="107" t="s">
        <v>2512</v>
      </c>
      <c r="D734" s="107" t="s">
        <v>2513</v>
      </c>
      <c r="E734" s="107" t="s">
        <v>135</v>
      </c>
      <c r="F734" s="122">
        <v>27</v>
      </c>
      <c r="G734" s="107" t="s">
        <v>1274</v>
      </c>
      <c r="H734" s="107" t="s">
        <v>54</v>
      </c>
    </row>
    <row r="735" spans="1:8">
      <c r="A735" s="17">
        <v>734</v>
      </c>
      <c r="B735" s="18" t="s">
        <v>826</v>
      </c>
      <c r="C735" s="107" t="s">
        <v>2514</v>
      </c>
      <c r="D735" s="107" t="s">
        <v>2515</v>
      </c>
      <c r="E735" s="107" t="s">
        <v>696</v>
      </c>
      <c r="F735" s="122">
        <v>15</v>
      </c>
      <c r="G735" s="107" t="s">
        <v>1274</v>
      </c>
      <c r="H735" s="107" t="s">
        <v>54</v>
      </c>
    </row>
    <row r="736" spans="1:8">
      <c r="A736" s="17">
        <v>735</v>
      </c>
      <c r="B736" s="18" t="s">
        <v>827</v>
      </c>
      <c r="C736" s="107" t="s">
        <v>2516</v>
      </c>
      <c r="D736" s="107" t="s">
        <v>2517</v>
      </c>
      <c r="E736" s="107" t="s">
        <v>407</v>
      </c>
      <c r="F736" s="122">
        <v>23</v>
      </c>
      <c r="G736" s="107" t="s">
        <v>1274</v>
      </c>
      <c r="H736" s="107" t="s">
        <v>54</v>
      </c>
    </row>
    <row r="737" spans="1:8">
      <c r="A737" s="17">
        <v>736</v>
      </c>
      <c r="B737" s="18" t="s">
        <v>828</v>
      </c>
      <c r="C737" s="107" t="s">
        <v>4171</v>
      </c>
      <c r="D737" s="107" t="s">
        <v>2518</v>
      </c>
      <c r="E737" s="107" t="s">
        <v>1236</v>
      </c>
      <c r="F737" s="122">
        <v>24</v>
      </c>
      <c r="G737" s="107" t="s">
        <v>1274</v>
      </c>
      <c r="H737" s="107" t="s">
        <v>54</v>
      </c>
    </row>
    <row r="738" spans="1:8">
      <c r="A738" s="17">
        <v>737</v>
      </c>
      <c r="B738" s="18" t="s">
        <v>829</v>
      </c>
      <c r="C738" s="107" t="s">
        <v>2521</v>
      </c>
      <c r="D738" s="107" t="s">
        <v>2522</v>
      </c>
      <c r="E738" s="107" t="s">
        <v>165</v>
      </c>
      <c r="F738" s="122">
        <v>25</v>
      </c>
      <c r="G738" s="107" t="s">
        <v>1274</v>
      </c>
      <c r="H738" s="107" t="s">
        <v>54</v>
      </c>
    </row>
    <row r="739" spans="1:8">
      <c r="A739" s="17">
        <v>738</v>
      </c>
      <c r="B739" s="18" t="s">
        <v>830</v>
      </c>
      <c r="C739" s="107" t="s">
        <v>2523</v>
      </c>
      <c r="D739" s="107" t="s">
        <v>2524</v>
      </c>
      <c r="E739" s="107" t="s">
        <v>1494</v>
      </c>
      <c r="F739" s="122">
        <v>21</v>
      </c>
      <c r="G739" s="107" t="s">
        <v>1274</v>
      </c>
      <c r="H739" s="107" t="s">
        <v>54</v>
      </c>
    </row>
    <row r="740" spans="1:8">
      <c r="A740" s="17">
        <v>739</v>
      </c>
      <c r="B740" s="18" t="s">
        <v>831</v>
      </c>
      <c r="C740" s="107" t="s">
        <v>2527</v>
      </c>
      <c r="D740" s="107" t="s">
        <v>2528</v>
      </c>
      <c r="E740" s="107" t="s">
        <v>407</v>
      </c>
      <c r="F740" s="122">
        <v>23</v>
      </c>
      <c r="G740" s="107" t="s">
        <v>1274</v>
      </c>
      <c r="H740" s="107" t="s">
        <v>54</v>
      </c>
    </row>
    <row r="741" spans="1:8">
      <c r="A741" s="17">
        <v>740</v>
      </c>
      <c r="B741" s="18" t="s">
        <v>832</v>
      </c>
      <c r="C741" s="107" t="s">
        <v>2529</v>
      </c>
      <c r="D741" s="107" t="s">
        <v>2530</v>
      </c>
      <c r="E741" s="107" t="s">
        <v>1494</v>
      </c>
      <c r="F741" s="122">
        <v>21</v>
      </c>
      <c r="G741" s="107" t="s">
        <v>1274</v>
      </c>
      <c r="H741" s="107" t="s">
        <v>54</v>
      </c>
    </row>
    <row r="742" spans="1:8">
      <c r="A742" s="17">
        <v>741</v>
      </c>
      <c r="B742" s="18" t="s">
        <v>833</v>
      </c>
      <c r="C742" s="107" t="s">
        <v>2812</v>
      </c>
      <c r="D742" s="107" t="s">
        <v>2813</v>
      </c>
      <c r="E742" s="107" t="s">
        <v>1495</v>
      </c>
      <c r="F742" s="122">
        <v>16</v>
      </c>
      <c r="G742" s="107" t="s">
        <v>1274</v>
      </c>
      <c r="H742" s="107" t="s">
        <v>54</v>
      </c>
    </row>
    <row r="743" spans="1:8">
      <c r="A743" s="17">
        <v>742</v>
      </c>
      <c r="B743" s="18" t="s">
        <v>834</v>
      </c>
      <c r="C743" s="107" t="s">
        <v>2531</v>
      </c>
      <c r="D743" s="107" t="s">
        <v>2532</v>
      </c>
      <c r="E743" s="107" t="s">
        <v>1494</v>
      </c>
      <c r="F743" s="122">
        <v>21</v>
      </c>
      <c r="G743" s="107" t="s">
        <v>1274</v>
      </c>
      <c r="H743" s="107" t="s">
        <v>54</v>
      </c>
    </row>
    <row r="744" spans="1:8">
      <c r="A744" s="17">
        <v>743</v>
      </c>
      <c r="B744" s="18" t="s">
        <v>835</v>
      </c>
      <c r="C744" s="107" t="s">
        <v>2533</v>
      </c>
      <c r="D744" s="107" t="s">
        <v>2534</v>
      </c>
      <c r="E744" s="107" t="s">
        <v>1494</v>
      </c>
      <c r="F744" s="122">
        <v>21</v>
      </c>
      <c r="G744" s="107" t="s">
        <v>1274</v>
      </c>
      <c r="H744" s="107" t="s">
        <v>54</v>
      </c>
    </row>
    <row r="745" spans="1:8">
      <c r="A745" s="17">
        <v>744</v>
      </c>
      <c r="B745" s="18" t="s">
        <v>836</v>
      </c>
      <c r="C745" s="107" t="s">
        <v>2535</v>
      </c>
      <c r="D745" s="107" t="s">
        <v>2536</v>
      </c>
      <c r="E745" s="107" t="s">
        <v>1494</v>
      </c>
      <c r="F745" s="122">
        <v>21</v>
      </c>
      <c r="G745" s="107" t="s">
        <v>1274</v>
      </c>
      <c r="H745" s="107" t="s">
        <v>54</v>
      </c>
    </row>
    <row r="746" spans="1:8">
      <c r="A746" s="17">
        <v>745</v>
      </c>
      <c r="B746" s="18" t="s">
        <v>837</v>
      </c>
      <c r="C746" s="107" t="s">
        <v>2537</v>
      </c>
      <c r="D746" s="107" t="s">
        <v>2538</v>
      </c>
      <c r="E746" s="107" t="s">
        <v>66</v>
      </c>
      <c r="F746" s="122">
        <v>47</v>
      </c>
      <c r="G746" s="107" t="s">
        <v>1274</v>
      </c>
      <c r="H746" s="107" t="s">
        <v>54</v>
      </c>
    </row>
    <row r="747" spans="1:8">
      <c r="A747" s="17">
        <v>746</v>
      </c>
      <c r="B747" s="18" t="s">
        <v>838</v>
      </c>
      <c r="C747" s="107" t="s">
        <v>2545</v>
      </c>
      <c r="D747" s="107" t="s">
        <v>2546</v>
      </c>
      <c r="E747" s="107" t="s">
        <v>3204</v>
      </c>
      <c r="F747" s="123">
        <v>4</v>
      </c>
      <c r="G747" s="107" t="s">
        <v>1274</v>
      </c>
      <c r="H747" s="107" t="s">
        <v>54</v>
      </c>
    </row>
    <row r="748" spans="1:8">
      <c r="A748" s="17">
        <v>747</v>
      </c>
      <c r="B748" s="18" t="s">
        <v>839</v>
      </c>
      <c r="C748" s="107" t="s">
        <v>2555</v>
      </c>
      <c r="D748" s="107" t="s">
        <v>2556</v>
      </c>
      <c r="E748" s="107" t="s">
        <v>381</v>
      </c>
      <c r="F748" s="122">
        <v>39</v>
      </c>
      <c r="G748" s="107" t="s">
        <v>1274</v>
      </c>
      <c r="H748" s="107" t="s">
        <v>54</v>
      </c>
    </row>
    <row r="749" spans="1:8">
      <c r="A749" s="17">
        <v>748</v>
      </c>
      <c r="B749" s="18" t="s">
        <v>841</v>
      </c>
      <c r="C749" s="107" t="s">
        <v>2557</v>
      </c>
      <c r="D749" s="107" t="s">
        <v>2558</v>
      </c>
      <c r="E749" s="107" t="s">
        <v>66</v>
      </c>
      <c r="F749" s="122">
        <v>47</v>
      </c>
      <c r="G749" s="107" t="s">
        <v>1274</v>
      </c>
      <c r="H749" s="107" t="s">
        <v>54</v>
      </c>
    </row>
    <row r="750" spans="1:8">
      <c r="A750" s="17">
        <v>749</v>
      </c>
      <c r="B750" s="18" t="s">
        <v>842</v>
      </c>
      <c r="C750" s="107" t="s">
        <v>2559</v>
      </c>
      <c r="D750" s="107" t="s">
        <v>2560</v>
      </c>
      <c r="E750" s="107" t="s">
        <v>407</v>
      </c>
      <c r="F750" s="122">
        <v>23</v>
      </c>
      <c r="G750" s="107" t="s">
        <v>1274</v>
      </c>
      <c r="H750" s="107" t="s">
        <v>54</v>
      </c>
    </row>
    <row r="751" spans="1:8">
      <c r="A751" s="17">
        <v>750</v>
      </c>
      <c r="B751" s="18" t="s">
        <v>843</v>
      </c>
      <c r="C751" s="107" t="s">
        <v>2561</v>
      </c>
      <c r="D751" s="107" t="s">
        <v>2562</v>
      </c>
      <c r="E751" s="107" t="s">
        <v>165</v>
      </c>
      <c r="F751" s="122">
        <v>25</v>
      </c>
      <c r="G751" s="107" t="s">
        <v>1274</v>
      </c>
      <c r="H751" s="107" t="s">
        <v>54</v>
      </c>
    </row>
    <row r="752" spans="1:8">
      <c r="A752" s="17">
        <v>751</v>
      </c>
      <c r="B752" s="18" t="s">
        <v>844</v>
      </c>
      <c r="C752" s="107" t="s">
        <v>2814</v>
      </c>
      <c r="D752" s="107" t="s">
        <v>2815</v>
      </c>
      <c r="E752" s="107" t="s">
        <v>392</v>
      </c>
      <c r="F752" s="122">
        <v>28</v>
      </c>
      <c r="G752" s="107" t="s">
        <v>1274</v>
      </c>
      <c r="H752" s="107" t="s">
        <v>54</v>
      </c>
    </row>
    <row r="753" spans="1:8">
      <c r="A753" s="17">
        <v>752</v>
      </c>
      <c r="B753" s="18" t="s">
        <v>845</v>
      </c>
      <c r="C753" s="107" t="s">
        <v>2569</v>
      </c>
      <c r="D753" s="107" t="s">
        <v>2570</v>
      </c>
      <c r="E753" s="107" t="s">
        <v>165</v>
      </c>
      <c r="F753" s="122">
        <v>25</v>
      </c>
      <c r="G753" s="107" t="s">
        <v>1274</v>
      </c>
      <c r="H753" s="107" t="s">
        <v>54</v>
      </c>
    </row>
    <row r="754" spans="1:8">
      <c r="A754" s="17">
        <v>753</v>
      </c>
      <c r="B754" s="18" t="s">
        <v>846</v>
      </c>
      <c r="C754" s="107" t="s">
        <v>2571</v>
      </c>
      <c r="D754" s="107" t="s">
        <v>2572</v>
      </c>
      <c r="E754" s="107" t="s">
        <v>407</v>
      </c>
      <c r="F754" s="122">
        <v>23</v>
      </c>
      <c r="G754" s="107" t="s">
        <v>1274</v>
      </c>
      <c r="H754" s="107" t="s">
        <v>54</v>
      </c>
    </row>
    <row r="755" spans="1:8">
      <c r="A755" s="17">
        <v>754</v>
      </c>
      <c r="B755" s="18" t="s">
        <v>847</v>
      </c>
      <c r="C755" s="107" t="s">
        <v>2573</v>
      </c>
      <c r="D755" s="107" t="s">
        <v>2574</v>
      </c>
      <c r="E755" s="107" t="s">
        <v>1494</v>
      </c>
      <c r="F755" s="122">
        <v>21</v>
      </c>
      <c r="G755" s="107" t="s">
        <v>1274</v>
      </c>
      <c r="H755" s="107" t="s">
        <v>54</v>
      </c>
    </row>
    <row r="756" spans="1:8">
      <c r="A756" s="17">
        <v>755</v>
      </c>
      <c r="B756" s="18" t="s">
        <v>848</v>
      </c>
      <c r="C756" s="107" t="s">
        <v>2577</v>
      </c>
      <c r="D756" s="107" t="s">
        <v>2578</v>
      </c>
      <c r="E756" s="107" t="s">
        <v>420</v>
      </c>
      <c r="F756" s="122">
        <v>30</v>
      </c>
      <c r="G756" s="107" t="s">
        <v>1274</v>
      </c>
      <c r="H756" s="107" t="s">
        <v>54</v>
      </c>
    </row>
    <row r="757" spans="1:8">
      <c r="A757" s="17">
        <v>756</v>
      </c>
      <c r="B757" s="18" t="s">
        <v>849</v>
      </c>
      <c r="C757" s="107" t="s">
        <v>2579</v>
      </c>
      <c r="D757" s="107" t="s">
        <v>786</v>
      </c>
      <c r="E757" s="107" t="s">
        <v>1494</v>
      </c>
      <c r="F757" s="122">
        <v>21</v>
      </c>
      <c r="G757" s="107" t="s">
        <v>1274</v>
      </c>
      <c r="H757" s="107" t="s">
        <v>54</v>
      </c>
    </row>
    <row r="758" spans="1:8">
      <c r="A758" s="17">
        <v>757</v>
      </c>
      <c r="B758" s="18" t="s">
        <v>850</v>
      </c>
      <c r="C758" s="107" t="s">
        <v>4172</v>
      </c>
      <c r="D758" s="107" t="s">
        <v>4996</v>
      </c>
      <c r="E758" s="107" t="s">
        <v>1261</v>
      </c>
      <c r="F758" s="122">
        <v>18</v>
      </c>
      <c r="G758" s="107" t="s">
        <v>1274</v>
      </c>
      <c r="H758" s="107" t="s">
        <v>51</v>
      </c>
    </row>
    <row r="759" spans="1:8">
      <c r="A759" s="17">
        <v>758</v>
      </c>
      <c r="B759" s="18" t="s">
        <v>851</v>
      </c>
      <c r="C759" s="107" t="s">
        <v>4173</v>
      </c>
      <c r="D759" s="107" t="s">
        <v>4997</v>
      </c>
      <c r="E759" s="107" t="s">
        <v>66</v>
      </c>
      <c r="F759" s="122">
        <v>47</v>
      </c>
      <c r="G759" s="107" t="s">
        <v>1274</v>
      </c>
      <c r="H759" s="107" t="s">
        <v>51</v>
      </c>
    </row>
    <row r="760" spans="1:8">
      <c r="A760" s="17">
        <v>759</v>
      </c>
      <c r="B760" s="18" t="s">
        <v>852</v>
      </c>
      <c r="C760" s="107" t="s">
        <v>4174</v>
      </c>
      <c r="D760" s="107" t="s">
        <v>4998</v>
      </c>
      <c r="E760" s="107" t="s">
        <v>1494</v>
      </c>
      <c r="F760" s="122">
        <v>21</v>
      </c>
      <c r="G760" s="107" t="s">
        <v>1274</v>
      </c>
      <c r="H760" s="107" t="s">
        <v>51</v>
      </c>
    </row>
    <row r="761" spans="1:8">
      <c r="A761" s="17">
        <v>760</v>
      </c>
      <c r="B761" s="18" t="s">
        <v>853</v>
      </c>
      <c r="C761" s="107" t="s">
        <v>4175</v>
      </c>
      <c r="D761" s="107" t="s">
        <v>4999</v>
      </c>
      <c r="E761" s="107" t="s">
        <v>407</v>
      </c>
      <c r="F761" s="122">
        <v>23</v>
      </c>
      <c r="G761" s="107" t="s">
        <v>1274</v>
      </c>
      <c r="H761" s="107" t="s">
        <v>51</v>
      </c>
    </row>
    <row r="762" spans="1:8">
      <c r="A762" s="17">
        <v>761</v>
      </c>
      <c r="B762" s="18" t="s">
        <v>854</v>
      </c>
      <c r="C762" s="107" t="s">
        <v>4176</v>
      </c>
      <c r="D762" s="107" t="s">
        <v>5000</v>
      </c>
      <c r="E762" s="107" t="s">
        <v>135</v>
      </c>
      <c r="F762" s="122">
        <v>27</v>
      </c>
      <c r="G762" s="107" t="s">
        <v>1274</v>
      </c>
      <c r="H762" s="107" t="s">
        <v>51</v>
      </c>
    </row>
    <row r="763" spans="1:8">
      <c r="A763" s="17">
        <v>762</v>
      </c>
      <c r="B763" s="18" t="s">
        <v>855</v>
      </c>
      <c r="C763" s="107" t="s">
        <v>4177</v>
      </c>
      <c r="D763" s="107" t="s">
        <v>5001</v>
      </c>
      <c r="E763" s="107" t="s">
        <v>1494</v>
      </c>
      <c r="F763" s="122">
        <v>21</v>
      </c>
      <c r="G763" s="107" t="s">
        <v>1274</v>
      </c>
      <c r="H763" s="107" t="s">
        <v>51</v>
      </c>
    </row>
    <row r="764" spans="1:8">
      <c r="A764" s="17">
        <v>763</v>
      </c>
      <c r="B764" s="18" t="s">
        <v>856</v>
      </c>
      <c r="C764" s="107" t="s">
        <v>4178</v>
      </c>
      <c r="D764" s="107" t="s">
        <v>5002</v>
      </c>
      <c r="E764" s="107" t="s">
        <v>381</v>
      </c>
      <c r="F764" s="122">
        <v>39</v>
      </c>
      <c r="G764" s="107" t="s">
        <v>1274</v>
      </c>
      <c r="H764" s="107" t="s">
        <v>51</v>
      </c>
    </row>
    <row r="765" spans="1:8">
      <c r="A765" s="17">
        <v>764</v>
      </c>
      <c r="B765" s="18" t="s">
        <v>857</v>
      </c>
      <c r="C765" s="107" t="s">
        <v>4179</v>
      </c>
      <c r="D765" s="107" t="s">
        <v>5003</v>
      </c>
      <c r="E765" s="107" t="s">
        <v>1494</v>
      </c>
      <c r="F765" s="122">
        <v>21</v>
      </c>
      <c r="G765" s="107" t="s">
        <v>1274</v>
      </c>
      <c r="H765" s="107" t="s">
        <v>51</v>
      </c>
    </row>
    <row r="766" spans="1:8">
      <c r="A766" s="17">
        <v>765</v>
      </c>
      <c r="B766" s="18" t="s">
        <v>858</v>
      </c>
      <c r="C766" s="107" t="s">
        <v>4180</v>
      </c>
      <c r="D766" s="107" t="s">
        <v>5004</v>
      </c>
      <c r="E766" s="107" t="s">
        <v>1261</v>
      </c>
      <c r="F766" s="122">
        <v>18</v>
      </c>
      <c r="G766" s="107" t="s">
        <v>1274</v>
      </c>
      <c r="H766" s="107" t="s">
        <v>51</v>
      </c>
    </row>
    <row r="767" spans="1:8">
      <c r="A767" s="17">
        <v>766</v>
      </c>
      <c r="B767" s="18" t="s">
        <v>859</v>
      </c>
      <c r="C767" s="107" t="s">
        <v>4181</v>
      </c>
      <c r="D767" s="107" t="s">
        <v>5005</v>
      </c>
      <c r="E767" s="107" t="s">
        <v>696</v>
      </c>
      <c r="F767" s="122">
        <v>15</v>
      </c>
      <c r="G767" s="107" t="s">
        <v>1274</v>
      </c>
      <c r="H767" s="107" t="s">
        <v>51</v>
      </c>
    </row>
    <row r="768" spans="1:8">
      <c r="A768" s="17">
        <v>767</v>
      </c>
      <c r="B768" s="18" t="s">
        <v>860</v>
      </c>
      <c r="C768" s="107" t="s">
        <v>4182</v>
      </c>
      <c r="D768" s="107" t="s">
        <v>5006</v>
      </c>
      <c r="E768" s="107" t="s">
        <v>1494</v>
      </c>
      <c r="F768" s="122">
        <v>21</v>
      </c>
      <c r="G768" s="107" t="s">
        <v>1274</v>
      </c>
      <c r="H768" s="107" t="s">
        <v>51</v>
      </c>
    </row>
    <row r="769" spans="1:8">
      <c r="A769" s="17">
        <v>768</v>
      </c>
      <c r="B769" s="18" t="s">
        <v>861</v>
      </c>
      <c r="C769" s="107" t="s">
        <v>4183</v>
      </c>
      <c r="D769" s="107" t="s">
        <v>5007</v>
      </c>
      <c r="E769" s="107" t="s">
        <v>135</v>
      </c>
      <c r="F769" s="122">
        <v>27</v>
      </c>
      <c r="G769" s="107" t="s">
        <v>1274</v>
      </c>
      <c r="H769" s="107" t="s">
        <v>51</v>
      </c>
    </row>
    <row r="770" spans="1:8">
      <c r="A770" s="17">
        <v>769</v>
      </c>
      <c r="B770" s="18" t="s">
        <v>862</v>
      </c>
      <c r="C770" s="107" t="s">
        <v>4184</v>
      </c>
      <c r="D770" s="107" t="s">
        <v>5008</v>
      </c>
      <c r="E770" s="107" t="s">
        <v>66</v>
      </c>
      <c r="F770" s="122">
        <v>47</v>
      </c>
      <c r="G770" s="107" t="s">
        <v>1274</v>
      </c>
      <c r="H770" s="107" t="s">
        <v>51</v>
      </c>
    </row>
    <row r="771" spans="1:8">
      <c r="A771" s="17">
        <v>770</v>
      </c>
      <c r="B771" s="18" t="s">
        <v>863</v>
      </c>
      <c r="C771" s="107" t="s">
        <v>4185</v>
      </c>
      <c r="D771" s="107" t="s">
        <v>5009</v>
      </c>
      <c r="E771" s="107" t="s">
        <v>1494</v>
      </c>
      <c r="F771" s="122">
        <v>21</v>
      </c>
      <c r="G771" s="107" t="s">
        <v>1274</v>
      </c>
      <c r="H771" s="107" t="s">
        <v>51</v>
      </c>
    </row>
    <row r="772" spans="1:8">
      <c r="A772" s="17">
        <v>771</v>
      </c>
      <c r="B772" s="18" t="s">
        <v>864</v>
      </c>
      <c r="C772" s="107" t="s">
        <v>4186</v>
      </c>
      <c r="D772" s="107" t="s">
        <v>5010</v>
      </c>
      <c r="E772" s="107" t="s">
        <v>1494</v>
      </c>
      <c r="F772" s="122">
        <v>21</v>
      </c>
      <c r="G772" s="107" t="s">
        <v>1274</v>
      </c>
      <c r="H772" s="107" t="s">
        <v>51</v>
      </c>
    </row>
    <row r="773" spans="1:8">
      <c r="A773" s="17">
        <v>772</v>
      </c>
      <c r="B773" s="18" t="s">
        <v>865</v>
      </c>
      <c r="C773" s="107" t="s">
        <v>4187</v>
      </c>
      <c r="D773" s="107" t="s">
        <v>5011</v>
      </c>
      <c r="E773" s="107" t="s">
        <v>1494</v>
      </c>
      <c r="F773" s="122">
        <v>21</v>
      </c>
      <c r="G773" s="107" t="s">
        <v>1274</v>
      </c>
      <c r="H773" s="107" t="s">
        <v>51</v>
      </c>
    </row>
    <row r="774" spans="1:8">
      <c r="A774" s="17">
        <v>773</v>
      </c>
      <c r="B774" s="18" t="s">
        <v>866</v>
      </c>
      <c r="C774" s="107" t="s">
        <v>4188</v>
      </c>
      <c r="D774" s="107" t="s">
        <v>5012</v>
      </c>
      <c r="E774" s="107" t="s">
        <v>1494</v>
      </c>
      <c r="F774" s="122">
        <v>21</v>
      </c>
      <c r="G774" s="107" t="s">
        <v>1274</v>
      </c>
      <c r="H774" s="107" t="s">
        <v>51</v>
      </c>
    </row>
    <row r="775" spans="1:8">
      <c r="A775" s="17">
        <v>774</v>
      </c>
      <c r="B775" s="18" t="s">
        <v>867</v>
      </c>
      <c r="C775" s="107" t="s">
        <v>4189</v>
      </c>
      <c r="D775" s="107" t="s">
        <v>5013</v>
      </c>
      <c r="E775" s="107" t="s">
        <v>1494</v>
      </c>
      <c r="F775" s="122">
        <v>21</v>
      </c>
      <c r="G775" s="107" t="s">
        <v>1274</v>
      </c>
      <c r="H775" s="107" t="s">
        <v>51</v>
      </c>
    </row>
    <row r="776" spans="1:8">
      <c r="A776" s="17">
        <v>775</v>
      </c>
      <c r="B776" s="18" t="s">
        <v>868</v>
      </c>
      <c r="C776" s="107" t="s">
        <v>4190</v>
      </c>
      <c r="D776" s="107" t="s">
        <v>5014</v>
      </c>
      <c r="E776" s="107" t="s">
        <v>135</v>
      </c>
      <c r="F776" s="122">
        <v>27</v>
      </c>
      <c r="G776" s="107" t="s">
        <v>1274</v>
      </c>
      <c r="H776" s="107" t="s">
        <v>51</v>
      </c>
    </row>
    <row r="777" spans="1:8">
      <c r="A777" s="17">
        <v>776</v>
      </c>
      <c r="B777" s="18" t="s">
        <v>869</v>
      </c>
      <c r="C777" s="107" t="s">
        <v>4191</v>
      </c>
      <c r="D777" s="107" t="s">
        <v>5015</v>
      </c>
      <c r="E777" s="107" t="s">
        <v>1494</v>
      </c>
      <c r="F777" s="122">
        <v>21</v>
      </c>
      <c r="G777" s="107" t="s">
        <v>1274</v>
      </c>
      <c r="H777" s="107" t="s">
        <v>51</v>
      </c>
    </row>
    <row r="778" spans="1:8">
      <c r="A778" s="17">
        <v>777</v>
      </c>
      <c r="B778" s="18" t="s">
        <v>870</v>
      </c>
      <c r="C778" s="107" t="s">
        <v>4192</v>
      </c>
      <c r="D778" s="107" t="s">
        <v>5016</v>
      </c>
      <c r="E778" s="107" t="s">
        <v>407</v>
      </c>
      <c r="F778" s="122">
        <v>23</v>
      </c>
      <c r="G778" s="107" t="s">
        <v>1274</v>
      </c>
      <c r="H778" s="107" t="s">
        <v>51</v>
      </c>
    </row>
    <row r="779" spans="1:8">
      <c r="A779" s="17">
        <v>778</v>
      </c>
      <c r="B779" s="18" t="s">
        <v>871</v>
      </c>
      <c r="C779" s="107" t="s">
        <v>4193</v>
      </c>
      <c r="D779" s="107" t="s">
        <v>5017</v>
      </c>
      <c r="E779" s="107" t="s">
        <v>66</v>
      </c>
      <c r="F779" s="122">
        <v>47</v>
      </c>
      <c r="G779" s="107" t="s">
        <v>1274</v>
      </c>
      <c r="H779" s="107" t="s">
        <v>51</v>
      </c>
    </row>
    <row r="780" spans="1:8">
      <c r="A780" s="17">
        <v>779</v>
      </c>
      <c r="B780" s="18" t="s">
        <v>872</v>
      </c>
      <c r="C780" s="107" t="s">
        <v>4194</v>
      </c>
      <c r="D780" s="107" t="s">
        <v>5018</v>
      </c>
      <c r="E780" s="107" t="s">
        <v>1236</v>
      </c>
      <c r="F780" s="122">
        <v>24</v>
      </c>
      <c r="G780" s="107" t="s">
        <v>1274</v>
      </c>
      <c r="H780" s="107" t="s">
        <v>51</v>
      </c>
    </row>
    <row r="781" spans="1:8">
      <c r="A781" s="17">
        <v>780</v>
      </c>
      <c r="B781" s="18" t="s">
        <v>873</v>
      </c>
      <c r="C781" s="107" t="s">
        <v>4195</v>
      </c>
      <c r="D781" s="107" t="s">
        <v>5019</v>
      </c>
      <c r="E781" s="107" t="s">
        <v>407</v>
      </c>
      <c r="F781" s="122">
        <v>23</v>
      </c>
      <c r="G781" s="107" t="s">
        <v>1274</v>
      </c>
      <c r="H781" s="107" t="s">
        <v>51</v>
      </c>
    </row>
    <row r="782" spans="1:8">
      <c r="A782" s="17">
        <v>781</v>
      </c>
      <c r="B782" s="18" t="s">
        <v>874</v>
      </c>
      <c r="C782" s="107" t="s">
        <v>4196</v>
      </c>
      <c r="D782" s="107" t="s">
        <v>5020</v>
      </c>
      <c r="E782" s="107" t="s">
        <v>165</v>
      </c>
      <c r="F782" s="122">
        <v>25</v>
      </c>
      <c r="G782" s="107" t="s">
        <v>1274</v>
      </c>
      <c r="H782" s="107" t="s">
        <v>51</v>
      </c>
    </row>
    <row r="783" spans="1:8">
      <c r="A783" s="17">
        <v>782</v>
      </c>
      <c r="B783" s="18" t="s">
        <v>875</v>
      </c>
      <c r="C783" s="107" t="s">
        <v>4197</v>
      </c>
      <c r="D783" s="107" t="s">
        <v>5021</v>
      </c>
      <c r="E783" s="107" t="s">
        <v>135</v>
      </c>
      <c r="F783" s="122">
        <v>27</v>
      </c>
      <c r="G783" s="107" t="s">
        <v>1274</v>
      </c>
      <c r="H783" s="107" t="s">
        <v>51</v>
      </c>
    </row>
    <row r="784" spans="1:8">
      <c r="A784" s="17">
        <v>783</v>
      </c>
      <c r="B784" s="18" t="s">
        <v>876</v>
      </c>
      <c r="C784" s="107" t="s">
        <v>4198</v>
      </c>
      <c r="D784" s="107" t="s">
        <v>5022</v>
      </c>
      <c r="E784" s="107" t="s">
        <v>420</v>
      </c>
      <c r="F784" s="122">
        <v>30</v>
      </c>
      <c r="G784" s="107" t="s">
        <v>1274</v>
      </c>
      <c r="H784" s="107" t="s">
        <v>51</v>
      </c>
    </row>
    <row r="785" spans="1:8">
      <c r="A785" s="17">
        <v>784</v>
      </c>
      <c r="B785" s="18" t="s">
        <v>877</v>
      </c>
      <c r="C785" s="107" t="s">
        <v>4199</v>
      </c>
      <c r="D785" s="107" t="s">
        <v>5023</v>
      </c>
      <c r="E785" s="107" t="s">
        <v>696</v>
      </c>
      <c r="F785" s="122">
        <v>15</v>
      </c>
      <c r="G785" s="107" t="s">
        <v>1274</v>
      </c>
      <c r="H785" s="107" t="s">
        <v>51</v>
      </c>
    </row>
    <row r="786" spans="1:8">
      <c r="A786" s="17">
        <v>785</v>
      </c>
      <c r="B786" s="18" t="s">
        <v>878</v>
      </c>
      <c r="C786" s="107" t="s">
        <v>4200</v>
      </c>
      <c r="D786" s="107" t="s">
        <v>5024</v>
      </c>
      <c r="E786" s="107" t="s">
        <v>73</v>
      </c>
      <c r="F786" s="122">
        <v>46</v>
      </c>
      <c r="G786" s="107" t="s">
        <v>1274</v>
      </c>
      <c r="H786" s="107" t="s">
        <v>51</v>
      </c>
    </row>
    <row r="787" spans="1:8">
      <c r="A787" s="17">
        <v>786</v>
      </c>
      <c r="B787" s="18" t="s">
        <v>879</v>
      </c>
      <c r="C787" s="107" t="s">
        <v>4201</v>
      </c>
      <c r="D787" s="107" t="s">
        <v>5025</v>
      </c>
      <c r="E787" s="107" t="s">
        <v>1236</v>
      </c>
      <c r="F787" s="122">
        <v>24</v>
      </c>
      <c r="G787" s="107" t="s">
        <v>1274</v>
      </c>
      <c r="H787" s="107" t="s">
        <v>51</v>
      </c>
    </row>
    <row r="788" spans="1:8">
      <c r="A788" s="17">
        <v>787</v>
      </c>
      <c r="B788" s="18" t="s">
        <v>880</v>
      </c>
      <c r="C788" s="107" t="s">
        <v>4202</v>
      </c>
      <c r="D788" s="107" t="s">
        <v>5026</v>
      </c>
      <c r="E788" s="107" t="s">
        <v>143</v>
      </c>
      <c r="F788" s="122">
        <v>38</v>
      </c>
      <c r="G788" s="107" t="s">
        <v>1274</v>
      </c>
      <c r="H788" s="107" t="s">
        <v>51</v>
      </c>
    </row>
    <row r="789" spans="1:8">
      <c r="A789" s="17">
        <v>788</v>
      </c>
      <c r="B789" s="18" t="s">
        <v>881</v>
      </c>
      <c r="C789" s="107" t="s">
        <v>4203</v>
      </c>
      <c r="D789" s="107" t="s">
        <v>1968</v>
      </c>
      <c r="E789" s="107" t="s">
        <v>1494</v>
      </c>
      <c r="F789" s="122">
        <v>21</v>
      </c>
      <c r="G789" s="107" t="s">
        <v>1274</v>
      </c>
      <c r="H789" s="107" t="s">
        <v>51</v>
      </c>
    </row>
    <row r="790" spans="1:8">
      <c r="A790" s="17">
        <v>789</v>
      </c>
      <c r="B790" s="18" t="s">
        <v>882</v>
      </c>
      <c r="C790" s="107" t="s">
        <v>4204</v>
      </c>
      <c r="D790" s="107" t="s">
        <v>5027</v>
      </c>
      <c r="E790" s="107" t="s">
        <v>1494</v>
      </c>
      <c r="F790" s="122">
        <v>21</v>
      </c>
      <c r="G790" s="107" t="s">
        <v>1274</v>
      </c>
      <c r="H790" s="107" t="s">
        <v>51</v>
      </c>
    </row>
    <row r="791" spans="1:8">
      <c r="A791" s="17">
        <v>790</v>
      </c>
      <c r="B791" s="18" t="s">
        <v>883</v>
      </c>
      <c r="C791" s="107" t="s">
        <v>4205</v>
      </c>
      <c r="D791" s="107" t="s">
        <v>5028</v>
      </c>
      <c r="E791" s="107" t="s">
        <v>135</v>
      </c>
      <c r="F791" s="122">
        <v>27</v>
      </c>
      <c r="G791" s="107" t="s">
        <v>1274</v>
      </c>
      <c r="H791" s="107" t="s">
        <v>51</v>
      </c>
    </row>
    <row r="792" spans="1:8">
      <c r="A792" s="17">
        <v>791</v>
      </c>
      <c r="B792" s="18" t="s">
        <v>884</v>
      </c>
      <c r="C792" s="107" t="s">
        <v>4206</v>
      </c>
      <c r="D792" s="107" t="s">
        <v>5029</v>
      </c>
      <c r="E792" s="107" t="s">
        <v>1495</v>
      </c>
      <c r="F792" s="122">
        <v>16</v>
      </c>
      <c r="G792" s="107" t="s">
        <v>1274</v>
      </c>
      <c r="H792" s="107" t="s">
        <v>51</v>
      </c>
    </row>
    <row r="793" spans="1:8">
      <c r="A793" s="17">
        <v>792</v>
      </c>
      <c r="B793" s="18" t="s">
        <v>885</v>
      </c>
      <c r="C793" s="107" t="s">
        <v>4207</v>
      </c>
      <c r="D793" s="107" t="s">
        <v>5030</v>
      </c>
      <c r="E793" s="107" t="s">
        <v>1494</v>
      </c>
      <c r="F793" s="122">
        <v>21</v>
      </c>
      <c r="G793" s="107" t="s">
        <v>1274</v>
      </c>
      <c r="H793" s="107" t="s">
        <v>51</v>
      </c>
    </row>
    <row r="794" spans="1:8">
      <c r="A794" s="17">
        <v>793</v>
      </c>
      <c r="B794" s="18" t="s">
        <v>886</v>
      </c>
      <c r="C794" s="107" t="s">
        <v>4208</v>
      </c>
      <c r="D794" s="107" t="s">
        <v>5031</v>
      </c>
      <c r="E794" s="107" t="s">
        <v>1494</v>
      </c>
      <c r="F794" s="122">
        <v>21</v>
      </c>
      <c r="G794" s="107" t="s">
        <v>1274</v>
      </c>
      <c r="H794" s="107" t="s">
        <v>51</v>
      </c>
    </row>
    <row r="795" spans="1:8">
      <c r="A795" s="17">
        <v>794</v>
      </c>
      <c r="B795" s="18" t="s">
        <v>887</v>
      </c>
      <c r="C795" s="107" t="s">
        <v>4209</v>
      </c>
      <c r="D795" s="107" t="s">
        <v>5032</v>
      </c>
      <c r="E795" s="107" t="s">
        <v>407</v>
      </c>
      <c r="F795" s="122">
        <v>23</v>
      </c>
      <c r="G795" s="107" t="s">
        <v>1274</v>
      </c>
      <c r="H795" s="107" t="s">
        <v>51</v>
      </c>
    </row>
    <row r="796" spans="1:8">
      <c r="A796" s="17">
        <v>795</v>
      </c>
      <c r="B796" s="18" t="s">
        <v>888</v>
      </c>
      <c r="C796" s="107" t="s">
        <v>4210</v>
      </c>
      <c r="D796" s="107" t="s">
        <v>5033</v>
      </c>
      <c r="E796" s="107" t="s">
        <v>420</v>
      </c>
      <c r="F796" s="122">
        <v>30</v>
      </c>
      <c r="G796" s="107" t="s">
        <v>1274</v>
      </c>
      <c r="H796" s="107" t="s">
        <v>51</v>
      </c>
    </row>
    <row r="797" spans="1:8">
      <c r="A797" s="17">
        <v>796</v>
      </c>
      <c r="B797" s="18" t="s">
        <v>889</v>
      </c>
      <c r="C797" s="107" t="s">
        <v>4211</v>
      </c>
      <c r="D797" s="107" t="s">
        <v>5034</v>
      </c>
      <c r="E797" s="107" t="s">
        <v>1495</v>
      </c>
      <c r="F797" s="122">
        <v>16</v>
      </c>
      <c r="G797" s="107" t="s">
        <v>1274</v>
      </c>
      <c r="H797" s="107" t="s">
        <v>51</v>
      </c>
    </row>
    <row r="798" spans="1:8">
      <c r="A798" s="17">
        <v>797</v>
      </c>
      <c r="B798" s="18" t="s">
        <v>890</v>
      </c>
      <c r="C798" s="107" t="s">
        <v>4212</v>
      </c>
      <c r="D798" s="107" t="s">
        <v>5035</v>
      </c>
      <c r="E798" s="107" t="s">
        <v>1494</v>
      </c>
      <c r="F798" s="122">
        <v>21</v>
      </c>
      <c r="G798" s="107" t="s">
        <v>1274</v>
      </c>
      <c r="H798" s="107" t="s">
        <v>51</v>
      </c>
    </row>
    <row r="799" spans="1:8">
      <c r="A799" s="17">
        <v>798</v>
      </c>
      <c r="B799" s="18" t="s">
        <v>891</v>
      </c>
      <c r="C799" s="107" t="s">
        <v>4213</v>
      </c>
      <c r="D799" s="107" t="s">
        <v>5036</v>
      </c>
      <c r="E799" s="107" t="s">
        <v>1494</v>
      </c>
      <c r="F799" s="122">
        <v>21</v>
      </c>
      <c r="G799" s="107" t="s">
        <v>1274</v>
      </c>
      <c r="H799" s="107" t="s">
        <v>51</v>
      </c>
    </row>
    <row r="800" spans="1:8">
      <c r="A800" s="17">
        <v>799</v>
      </c>
      <c r="B800" s="18" t="s">
        <v>892</v>
      </c>
      <c r="C800" s="107" t="s">
        <v>4214</v>
      </c>
      <c r="D800" s="107" t="s">
        <v>5037</v>
      </c>
      <c r="E800" s="107" t="s">
        <v>806</v>
      </c>
      <c r="F800" s="122">
        <v>22</v>
      </c>
      <c r="G800" s="107" t="s">
        <v>1274</v>
      </c>
      <c r="H800" s="107" t="s">
        <v>51</v>
      </c>
    </row>
    <row r="801" spans="1:8">
      <c r="A801" s="17">
        <v>800</v>
      </c>
      <c r="B801" s="18" t="s">
        <v>893</v>
      </c>
      <c r="C801" s="107" t="s">
        <v>4215</v>
      </c>
      <c r="D801" s="107" t="s">
        <v>5038</v>
      </c>
      <c r="E801" s="107" t="s">
        <v>407</v>
      </c>
      <c r="F801" s="122">
        <v>23</v>
      </c>
      <c r="G801" s="107" t="s">
        <v>1274</v>
      </c>
      <c r="H801" s="107" t="s">
        <v>51</v>
      </c>
    </row>
    <row r="802" spans="1:8">
      <c r="A802" s="17">
        <v>801</v>
      </c>
      <c r="B802" s="18" t="s">
        <v>894</v>
      </c>
      <c r="C802" s="107" t="s">
        <v>4216</v>
      </c>
      <c r="D802" s="107" t="s">
        <v>5039</v>
      </c>
      <c r="E802" s="107" t="s">
        <v>135</v>
      </c>
      <c r="F802" s="122">
        <v>27</v>
      </c>
      <c r="G802" s="107" t="s">
        <v>1274</v>
      </c>
      <c r="H802" s="107" t="s">
        <v>51</v>
      </c>
    </row>
    <row r="803" spans="1:8">
      <c r="A803" s="17">
        <v>802</v>
      </c>
      <c r="B803" s="18" t="s">
        <v>895</v>
      </c>
      <c r="C803" s="107" t="s">
        <v>4217</v>
      </c>
      <c r="D803" s="107" t="s">
        <v>5040</v>
      </c>
      <c r="E803" s="107" t="s">
        <v>1495</v>
      </c>
      <c r="F803" s="122">
        <v>16</v>
      </c>
      <c r="G803" s="107" t="s">
        <v>1274</v>
      </c>
      <c r="H803" s="107" t="s">
        <v>84</v>
      </c>
    </row>
    <row r="804" spans="1:8">
      <c r="A804" s="17">
        <v>803</v>
      </c>
      <c r="B804" s="18" t="s">
        <v>896</v>
      </c>
      <c r="C804" s="107" t="s">
        <v>4218</v>
      </c>
      <c r="D804" s="107" t="s">
        <v>5041</v>
      </c>
      <c r="E804" s="107" t="s">
        <v>1495</v>
      </c>
      <c r="F804" s="122">
        <v>16</v>
      </c>
      <c r="G804" s="107" t="s">
        <v>1274</v>
      </c>
      <c r="H804" s="107" t="s">
        <v>84</v>
      </c>
    </row>
    <row r="805" spans="1:8">
      <c r="A805" s="17">
        <v>804</v>
      </c>
      <c r="B805" s="18" t="s">
        <v>897</v>
      </c>
      <c r="C805" s="107" t="s">
        <v>4219</v>
      </c>
      <c r="D805" s="107" t="s">
        <v>5042</v>
      </c>
      <c r="E805" s="107" t="s">
        <v>398</v>
      </c>
      <c r="F805" s="122">
        <v>26</v>
      </c>
      <c r="G805" s="107" t="s">
        <v>1274</v>
      </c>
      <c r="H805" s="107" t="s">
        <v>84</v>
      </c>
    </row>
    <row r="806" spans="1:8">
      <c r="A806" s="17">
        <v>805</v>
      </c>
      <c r="B806" s="18" t="s">
        <v>898</v>
      </c>
      <c r="C806" s="107" t="s">
        <v>4220</v>
      </c>
      <c r="D806" s="107" t="s">
        <v>5043</v>
      </c>
      <c r="E806" s="107" t="s">
        <v>135</v>
      </c>
      <c r="F806" s="122">
        <v>27</v>
      </c>
      <c r="G806" s="107" t="s">
        <v>1274</v>
      </c>
      <c r="H806" s="107" t="s">
        <v>84</v>
      </c>
    </row>
    <row r="807" spans="1:8">
      <c r="A807" s="17">
        <v>806</v>
      </c>
      <c r="B807" s="18" t="s">
        <v>899</v>
      </c>
      <c r="C807" s="107" t="s">
        <v>4221</v>
      </c>
      <c r="D807" s="107" t="s">
        <v>5044</v>
      </c>
      <c r="E807" s="107" t="s">
        <v>137</v>
      </c>
      <c r="F807" s="122">
        <v>32</v>
      </c>
      <c r="G807" s="107" t="s">
        <v>1274</v>
      </c>
      <c r="H807" s="107" t="s">
        <v>84</v>
      </c>
    </row>
    <row r="808" spans="1:8">
      <c r="A808" s="17">
        <v>807</v>
      </c>
      <c r="B808" s="18" t="s">
        <v>900</v>
      </c>
      <c r="C808" s="107" t="s">
        <v>4222</v>
      </c>
      <c r="D808" s="107" t="s">
        <v>5045</v>
      </c>
      <c r="E808" s="107" t="s">
        <v>5578</v>
      </c>
      <c r="F808" s="123">
        <v>5</v>
      </c>
      <c r="G808" s="107" t="s">
        <v>1274</v>
      </c>
      <c r="H808" s="107" t="s">
        <v>84</v>
      </c>
    </row>
    <row r="809" spans="1:8">
      <c r="A809" s="17">
        <v>808</v>
      </c>
      <c r="B809" s="18" t="s">
        <v>901</v>
      </c>
      <c r="C809" s="107" t="s">
        <v>4223</v>
      </c>
      <c r="D809" s="107" t="s">
        <v>5046</v>
      </c>
      <c r="E809" s="107" t="s">
        <v>316</v>
      </c>
      <c r="F809" s="123">
        <v>1</v>
      </c>
      <c r="G809" s="107" t="s">
        <v>1274</v>
      </c>
      <c r="H809" s="107" t="s">
        <v>84</v>
      </c>
    </row>
    <row r="810" spans="1:8">
      <c r="A810" s="17">
        <v>809</v>
      </c>
      <c r="B810" s="18" t="s">
        <v>902</v>
      </c>
      <c r="C810" s="107" t="s">
        <v>4224</v>
      </c>
      <c r="D810" s="107" t="s">
        <v>5047</v>
      </c>
      <c r="E810" s="107" t="s">
        <v>407</v>
      </c>
      <c r="F810" s="122">
        <v>23</v>
      </c>
      <c r="G810" s="107" t="s">
        <v>1274</v>
      </c>
      <c r="H810" s="107" t="s">
        <v>84</v>
      </c>
    </row>
    <row r="811" spans="1:8">
      <c r="A811" s="17">
        <v>810</v>
      </c>
      <c r="B811" s="18" t="s">
        <v>903</v>
      </c>
      <c r="C811" s="107" t="s">
        <v>4225</v>
      </c>
      <c r="D811" s="107" t="s">
        <v>5048</v>
      </c>
      <c r="E811" s="107" t="s">
        <v>405</v>
      </c>
      <c r="F811" s="122">
        <v>14</v>
      </c>
      <c r="G811" s="107" t="s">
        <v>1274</v>
      </c>
      <c r="H811" s="107" t="s">
        <v>84</v>
      </c>
    </row>
    <row r="812" spans="1:8">
      <c r="A812" s="17">
        <v>811</v>
      </c>
      <c r="B812" s="18" t="s">
        <v>904</v>
      </c>
      <c r="C812" s="107" t="s">
        <v>4226</v>
      </c>
      <c r="D812" s="107" t="s">
        <v>5049</v>
      </c>
      <c r="E812" s="107" t="s">
        <v>137</v>
      </c>
      <c r="F812" s="122">
        <v>32</v>
      </c>
      <c r="G812" s="107" t="s">
        <v>1274</v>
      </c>
      <c r="H812" s="107" t="s">
        <v>84</v>
      </c>
    </row>
    <row r="813" spans="1:8">
      <c r="A813" s="17">
        <v>812</v>
      </c>
      <c r="B813" s="18" t="s">
        <v>905</v>
      </c>
      <c r="C813" s="107" t="s">
        <v>4227</v>
      </c>
      <c r="D813" s="107" t="s">
        <v>5050</v>
      </c>
      <c r="E813" s="107" t="s">
        <v>1494</v>
      </c>
      <c r="F813" s="122">
        <v>21</v>
      </c>
      <c r="G813" s="107" t="s">
        <v>1274</v>
      </c>
      <c r="H813" s="107" t="s">
        <v>84</v>
      </c>
    </row>
    <row r="814" spans="1:8">
      <c r="A814" s="17">
        <v>813</v>
      </c>
      <c r="B814" s="18" t="s">
        <v>906</v>
      </c>
      <c r="C814" s="107" t="s">
        <v>4228</v>
      </c>
      <c r="D814" s="107" t="s">
        <v>5051</v>
      </c>
      <c r="E814" s="107" t="s">
        <v>806</v>
      </c>
      <c r="F814" s="122">
        <v>22</v>
      </c>
      <c r="G814" s="107" t="s">
        <v>1274</v>
      </c>
      <c r="H814" s="107" t="s">
        <v>84</v>
      </c>
    </row>
    <row r="815" spans="1:8">
      <c r="A815" s="17">
        <v>814</v>
      </c>
      <c r="B815" s="18" t="s">
        <v>907</v>
      </c>
      <c r="C815" s="107" t="s">
        <v>4229</v>
      </c>
      <c r="D815" s="107" t="s">
        <v>5052</v>
      </c>
      <c r="E815" s="107" t="s">
        <v>145</v>
      </c>
      <c r="F815" s="122">
        <v>45</v>
      </c>
      <c r="G815" s="107" t="s">
        <v>1274</v>
      </c>
      <c r="H815" s="107" t="s">
        <v>84</v>
      </c>
    </row>
    <row r="816" spans="1:8">
      <c r="A816" s="17">
        <v>815</v>
      </c>
      <c r="B816" s="18" t="s">
        <v>908</v>
      </c>
      <c r="C816" s="107" t="s">
        <v>4230</v>
      </c>
      <c r="D816" s="107" t="s">
        <v>5053</v>
      </c>
      <c r="E816" s="107" t="s">
        <v>1494</v>
      </c>
      <c r="F816" s="122">
        <v>21</v>
      </c>
      <c r="G816" s="107" t="s">
        <v>1274</v>
      </c>
      <c r="H816" s="107" t="s">
        <v>84</v>
      </c>
    </row>
    <row r="817" spans="1:8">
      <c r="A817" s="17">
        <v>816</v>
      </c>
      <c r="B817" s="18" t="s">
        <v>909</v>
      </c>
      <c r="C817" s="107" t="s">
        <v>4231</v>
      </c>
      <c r="D817" s="107" t="s">
        <v>5054</v>
      </c>
      <c r="E817" s="107" t="s">
        <v>1494</v>
      </c>
      <c r="F817" s="122">
        <v>21</v>
      </c>
      <c r="G817" s="107" t="s">
        <v>1274</v>
      </c>
      <c r="H817" s="107" t="s">
        <v>84</v>
      </c>
    </row>
    <row r="818" spans="1:8">
      <c r="A818" s="17">
        <v>817</v>
      </c>
      <c r="B818" s="18" t="s">
        <v>910</v>
      </c>
      <c r="C818" s="107" t="s">
        <v>4232</v>
      </c>
      <c r="D818" s="107" t="s">
        <v>5055</v>
      </c>
      <c r="E818" s="107" t="s">
        <v>1494</v>
      </c>
      <c r="F818" s="122">
        <v>21</v>
      </c>
      <c r="G818" s="107" t="s">
        <v>1274</v>
      </c>
      <c r="H818" s="107" t="s">
        <v>84</v>
      </c>
    </row>
    <row r="819" spans="1:8">
      <c r="A819" s="17">
        <v>818</v>
      </c>
      <c r="B819" s="18" t="s">
        <v>911</v>
      </c>
      <c r="C819" s="107" t="s">
        <v>4233</v>
      </c>
      <c r="D819" s="107" t="s">
        <v>5056</v>
      </c>
      <c r="E819" s="107" t="s">
        <v>1261</v>
      </c>
      <c r="F819" s="122">
        <v>18</v>
      </c>
      <c r="G819" s="107" t="s">
        <v>1274</v>
      </c>
      <c r="H819" s="107" t="s">
        <v>84</v>
      </c>
    </row>
    <row r="820" spans="1:8">
      <c r="A820" s="17">
        <v>819</v>
      </c>
      <c r="B820" s="18" t="s">
        <v>912</v>
      </c>
      <c r="C820" s="107" t="s">
        <v>4234</v>
      </c>
      <c r="D820" s="107" t="s">
        <v>5057</v>
      </c>
      <c r="E820" s="107" t="s">
        <v>135</v>
      </c>
      <c r="F820" s="122">
        <v>27</v>
      </c>
      <c r="G820" s="107" t="s">
        <v>1274</v>
      </c>
      <c r="H820" s="107" t="s">
        <v>84</v>
      </c>
    </row>
    <row r="821" spans="1:8">
      <c r="A821" s="17">
        <v>820</v>
      </c>
      <c r="B821" s="18" t="s">
        <v>913</v>
      </c>
      <c r="C821" s="107" t="s">
        <v>4235</v>
      </c>
      <c r="D821" s="107" t="s">
        <v>5058</v>
      </c>
      <c r="E821" s="107" t="s">
        <v>806</v>
      </c>
      <c r="F821" s="122">
        <v>22</v>
      </c>
      <c r="G821" s="107" t="s">
        <v>1274</v>
      </c>
      <c r="H821" s="107" t="s">
        <v>84</v>
      </c>
    </row>
    <row r="822" spans="1:8">
      <c r="A822" s="17">
        <v>821</v>
      </c>
      <c r="B822" s="18" t="s">
        <v>914</v>
      </c>
      <c r="C822" s="107" t="s">
        <v>4236</v>
      </c>
      <c r="D822" s="107" t="s">
        <v>5059</v>
      </c>
      <c r="E822" s="107" t="s">
        <v>407</v>
      </c>
      <c r="F822" s="122">
        <v>23</v>
      </c>
      <c r="G822" s="107" t="s">
        <v>1274</v>
      </c>
      <c r="H822" s="107" t="s">
        <v>84</v>
      </c>
    </row>
    <row r="823" spans="1:8">
      <c r="A823" s="17">
        <v>822</v>
      </c>
      <c r="B823" s="18" t="s">
        <v>915</v>
      </c>
      <c r="C823" s="107" t="s">
        <v>4237</v>
      </c>
      <c r="D823" s="107" t="s">
        <v>5060</v>
      </c>
      <c r="E823" s="107" t="s">
        <v>1261</v>
      </c>
      <c r="F823" s="122">
        <v>18</v>
      </c>
      <c r="G823" s="107" t="s">
        <v>1274</v>
      </c>
      <c r="H823" s="107" t="s">
        <v>84</v>
      </c>
    </row>
    <row r="824" spans="1:8">
      <c r="A824" s="17">
        <v>823</v>
      </c>
      <c r="B824" s="18" t="s">
        <v>916</v>
      </c>
      <c r="C824" s="107" t="s">
        <v>4238</v>
      </c>
      <c r="D824" s="107" t="s">
        <v>5061</v>
      </c>
      <c r="E824" s="107" t="s">
        <v>1494</v>
      </c>
      <c r="F824" s="122">
        <v>21</v>
      </c>
      <c r="G824" s="107" t="s">
        <v>1274</v>
      </c>
      <c r="H824" s="107" t="s">
        <v>84</v>
      </c>
    </row>
    <row r="825" spans="1:8">
      <c r="A825" s="17">
        <v>824</v>
      </c>
      <c r="B825" s="18" t="s">
        <v>917</v>
      </c>
      <c r="C825" s="107" t="s">
        <v>4239</v>
      </c>
      <c r="D825" s="107" t="s">
        <v>5062</v>
      </c>
      <c r="E825" s="107" t="s">
        <v>1494</v>
      </c>
      <c r="F825" s="122">
        <v>21</v>
      </c>
      <c r="G825" s="107" t="s">
        <v>1274</v>
      </c>
      <c r="H825" s="107" t="s">
        <v>84</v>
      </c>
    </row>
    <row r="826" spans="1:8">
      <c r="A826" s="17">
        <v>825</v>
      </c>
      <c r="B826" s="18" t="s">
        <v>918</v>
      </c>
      <c r="C826" s="107" t="s">
        <v>4240</v>
      </c>
      <c r="D826" s="107" t="s">
        <v>5063</v>
      </c>
      <c r="E826" s="107" t="s">
        <v>806</v>
      </c>
      <c r="F826" s="122">
        <v>22</v>
      </c>
      <c r="G826" s="107" t="s">
        <v>1274</v>
      </c>
      <c r="H826" s="107" t="s">
        <v>84</v>
      </c>
    </row>
    <row r="827" spans="1:8">
      <c r="A827" s="17">
        <v>826</v>
      </c>
      <c r="B827" s="18" t="s">
        <v>919</v>
      </c>
      <c r="C827" s="107" t="s">
        <v>4241</v>
      </c>
      <c r="D827" s="107" t="s">
        <v>5064</v>
      </c>
      <c r="E827" s="107" t="s">
        <v>1494</v>
      </c>
      <c r="F827" s="122">
        <v>21</v>
      </c>
      <c r="G827" s="107" t="s">
        <v>1274</v>
      </c>
      <c r="H827" s="107" t="s">
        <v>84</v>
      </c>
    </row>
    <row r="828" spans="1:8">
      <c r="A828" s="17">
        <v>827</v>
      </c>
      <c r="B828" s="18" t="s">
        <v>920</v>
      </c>
      <c r="C828" s="107" t="s">
        <v>4242</v>
      </c>
      <c r="D828" s="107" t="s">
        <v>5065</v>
      </c>
      <c r="E828" s="107" t="s">
        <v>1494</v>
      </c>
      <c r="F828" s="122">
        <v>21</v>
      </c>
      <c r="G828" s="107" t="s">
        <v>1274</v>
      </c>
      <c r="H828" s="107" t="s">
        <v>84</v>
      </c>
    </row>
    <row r="829" spans="1:8">
      <c r="A829" s="17">
        <v>828</v>
      </c>
      <c r="B829" s="18" t="s">
        <v>921</v>
      </c>
      <c r="C829" s="107" t="s">
        <v>4243</v>
      </c>
      <c r="D829" s="107" t="s">
        <v>5066</v>
      </c>
      <c r="E829" s="107" t="s">
        <v>1236</v>
      </c>
      <c r="F829" s="122">
        <v>24</v>
      </c>
      <c r="G829" s="107" t="s">
        <v>1274</v>
      </c>
      <c r="H829" s="107" t="s">
        <v>84</v>
      </c>
    </row>
    <row r="830" spans="1:8">
      <c r="A830" s="17">
        <v>829</v>
      </c>
      <c r="B830" s="18" t="s">
        <v>922</v>
      </c>
      <c r="C830" s="107" t="s">
        <v>2580</v>
      </c>
      <c r="D830" s="107" t="s">
        <v>2581</v>
      </c>
      <c r="E830" s="107" t="s">
        <v>816</v>
      </c>
      <c r="F830" s="122">
        <v>37</v>
      </c>
      <c r="G830" s="107" t="s">
        <v>1276</v>
      </c>
      <c r="H830" s="107" t="s">
        <v>67</v>
      </c>
    </row>
    <row r="831" spans="1:8">
      <c r="A831" s="17">
        <v>830</v>
      </c>
      <c r="B831" s="18" t="s">
        <v>923</v>
      </c>
      <c r="C831" s="107" t="s">
        <v>3193</v>
      </c>
      <c r="D831" s="107" t="s">
        <v>3194</v>
      </c>
      <c r="E831" s="107" t="s">
        <v>407</v>
      </c>
      <c r="F831" s="122">
        <v>23</v>
      </c>
      <c r="G831" s="107" t="s">
        <v>1276</v>
      </c>
      <c r="H831" s="107" t="s">
        <v>54</v>
      </c>
    </row>
    <row r="832" spans="1:8">
      <c r="A832" s="17">
        <v>831</v>
      </c>
      <c r="B832" s="18" t="s">
        <v>3206</v>
      </c>
      <c r="C832" s="107" t="s">
        <v>4244</v>
      </c>
      <c r="D832" s="107" t="s">
        <v>5067</v>
      </c>
      <c r="E832" s="107" t="s">
        <v>1494</v>
      </c>
      <c r="F832" s="122">
        <v>21</v>
      </c>
      <c r="G832" s="107" t="s">
        <v>1276</v>
      </c>
      <c r="H832" s="107" t="s">
        <v>51</v>
      </c>
    </row>
    <row r="833" spans="1:8">
      <c r="A833" s="17">
        <v>832</v>
      </c>
      <c r="B833" s="18" t="s">
        <v>3207</v>
      </c>
      <c r="C833" s="107" t="s">
        <v>4245</v>
      </c>
      <c r="D833" s="107" t="s">
        <v>5068</v>
      </c>
      <c r="E833" s="107" t="s">
        <v>407</v>
      </c>
      <c r="F833" s="122">
        <v>23</v>
      </c>
      <c r="G833" s="107" t="s">
        <v>1276</v>
      </c>
      <c r="H833" s="107" t="s">
        <v>51</v>
      </c>
    </row>
    <row r="834" spans="1:8">
      <c r="A834" s="17">
        <v>833</v>
      </c>
      <c r="B834" s="18" t="s">
        <v>3208</v>
      </c>
      <c r="C834" s="107" t="s">
        <v>4246</v>
      </c>
      <c r="D834" s="107" t="s">
        <v>5069</v>
      </c>
      <c r="E834" s="107" t="s">
        <v>1494</v>
      </c>
      <c r="F834" s="122">
        <v>21</v>
      </c>
      <c r="G834" s="107" t="s">
        <v>1276</v>
      </c>
      <c r="H834" s="107" t="s">
        <v>51</v>
      </c>
    </row>
    <row r="835" spans="1:8">
      <c r="A835" s="17">
        <v>834</v>
      </c>
      <c r="B835" s="18" t="s">
        <v>3209</v>
      </c>
      <c r="C835" s="107" t="s">
        <v>2163</v>
      </c>
      <c r="D835" s="107" t="s">
        <v>2164</v>
      </c>
      <c r="E835" s="107" t="s">
        <v>1494</v>
      </c>
      <c r="F835" s="122">
        <v>21</v>
      </c>
      <c r="G835" s="107" t="s">
        <v>1273</v>
      </c>
      <c r="H835" s="107" t="s">
        <v>272</v>
      </c>
    </row>
    <row r="836" spans="1:8">
      <c r="A836" s="17">
        <v>835</v>
      </c>
      <c r="B836" s="18" t="s">
        <v>3210</v>
      </c>
      <c r="C836" s="107" t="s">
        <v>2161</v>
      </c>
      <c r="D836" s="107" t="s">
        <v>2162</v>
      </c>
      <c r="E836" s="107" t="s">
        <v>1494</v>
      </c>
      <c r="F836" s="122">
        <v>21</v>
      </c>
      <c r="G836" s="107" t="s">
        <v>1273</v>
      </c>
      <c r="H836" s="107" t="s">
        <v>229</v>
      </c>
    </row>
    <row r="837" spans="1:8">
      <c r="A837" s="17">
        <v>836</v>
      </c>
      <c r="B837" s="18" t="s">
        <v>3211</v>
      </c>
      <c r="C837" s="107" t="s">
        <v>2157</v>
      </c>
      <c r="D837" s="107" t="s">
        <v>2158</v>
      </c>
      <c r="E837" s="107" t="s">
        <v>1494</v>
      </c>
      <c r="F837" s="122">
        <v>21</v>
      </c>
      <c r="G837" s="107" t="s">
        <v>1273</v>
      </c>
      <c r="H837" s="107" t="s">
        <v>67</v>
      </c>
    </row>
    <row r="838" spans="1:8">
      <c r="A838" s="17">
        <v>837</v>
      </c>
      <c r="B838" s="18" t="s">
        <v>3212</v>
      </c>
      <c r="C838" s="107" t="s">
        <v>2165</v>
      </c>
      <c r="D838" s="107" t="s">
        <v>2166</v>
      </c>
      <c r="E838" s="107" t="s">
        <v>1494</v>
      </c>
      <c r="F838" s="122">
        <v>21</v>
      </c>
      <c r="G838" s="107" t="s">
        <v>1273</v>
      </c>
      <c r="H838" s="107" t="s">
        <v>67</v>
      </c>
    </row>
    <row r="839" spans="1:8">
      <c r="A839" s="17">
        <v>838</v>
      </c>
      <c r="B839" s="18" t="s">
        <v>3213</v>
      </c>
      <c r="C839" s="107" t="s">
        <v>2167</v>
      </c>
      <c r="D839" s="107" t="s">
        <v>2168</v>
      </c>
      <c r="E839" s="107" t="s">
        <v>1494</v>
      </c>
      <c r="F839" s="122">
        <v>21</v>
      </c>
      <c r="G839" s="107" t="s">
        <v>1273</v>
      </c>
      <c r="H839" s="107" t="s">
        <v>67</v>
      </c>
    </row>
    <row r="840" spans="1:8">
      <c r="A840" s="17">
        <v>839</v>
      </c>
      <c r="B840" s="18" t="s">
        <v>3214</v>
      </c>
      <c r="C840" s="107" t="s">
        <v>2155</v>
      </c>
      <c r="D840" s="107" t="s">
        <v>2156</v>
      </c>
      <c r="E840" s="107" t="s">
        <v>1494</v>
      </c>
      <c r="F840" s="122">
        <v>21</v>
      </c>
      <c r="G840" s="107" t="s">
        <v>1273</v>
      </c>
      <c r="H840" s="107" t="s">
        <v>67</v>
      </c>
    </row>
    <row r="841" spans="1:8">
      <c r="A841" s="17">
        <v>840</v>
      </c>
      <c r="B841" s="18" t="s">
        <v>3215</v>
      </c>
      <c r="C841" s="107" t="s">
        <v>4247</v>
      </c>
      <c r="D841" s="107" t="s">
        <v>5070</v>
      </c>
      <c r="E841" s="107" t="s">
        <v>1494</v>
      </c>
      <c r="F841" s="122">
        <v>21</v>
      </c>
      <c r="G841" s="107" t="s">
        <v>1273</v>
      </c>
      <c r="H841" s="107" t="s">
        <v>51</v>
      </c>
    </row>
    <row r="842" spans="1:8">
      <c r="A842" s="17">
        <v>841</v>
      </c>
      <c r="B842" s="18" t="s">
        <v>3216</v>
      </c>
      <c r="C842" s="107" t="s">
        <v>4248</v>
      </c>
      <c r="D842" s="107" t="s">
        <v>5071</v>
      </c>
      <c r="E842" s="107" t="s">
        <v>1494</v>
      </c>
      <c r="F842" s="122">
        <v>21</v>
      </c>
      <c r="G842" s="107" t="s">
        <v>1273</v>
      </c>
      <c r="H842" s="107" t="s">
        <v>51</v>
      </c>
    </row>
    <row r="843" spans="1:8">
      <c r="A843" s="17">
        <v>842</v>
      </c>
      <c r="B843" s="18" t="s">
        <v>3217</v>
      </c>
      <c r="C843" s="107" t="s">
        <v>2918</v>
      </c>
      <c r="D843" s="107" t="s">
        <v>2919</v>
      </c>
      <c r="E843" s="107" t="s">
        <v>1494</v>
      </c>
      <c r="F843" s="122">
        <v>21</v>
      </c>
      <c r="G843" s="107" t="s">
        <v>1277</v>
      </c>
      <c r="H843" s="107" t="s">
        <v>67</v>
      </c>
    </row>
    <row r="844" spans="1:8">
      <c r="A844" s="17">
        <v>843</v>
      </c>
      <c r="B844" s="18" t="s">
        <v>3218</v>
      </c>
      <c r="C844" s="107" t="s">
        <v>3200</v>
      </c>
      <c r="D844" s="107" t="s">
        <v>3201</v>
      </c>
      <c r="E844" s="107" t="s">
        <v>127</v>
      </c>
      <c r="F844" s="122">
        <v>36</v>
      </c>
      <c r="G844" s="107" t="s">
        <v>1277</v>
      </c>
      <c r="H844" s="107" t="s">
        <v>54</v>
      </c>
    </row>
    <row r="845" spans="1:8">
      <c r="A845" s="17">
        <v>844</v>
      </c>
      <c r="B845" s="18" t="s">
        <v>3219</v>
      </c>
      <c r="C845" s="107" t="s">
        <v>3202</v>
      </c>
      <c r="D845" s="107" t="s">
        <v>3203</v>
      </c>
      <c r="E845" s="107" t="s">
        <v>1494</v>
      </c>
      <c r="F845" s="122">
        <v>21</v>
      </c>
      <c r="G845" s="107" t="s">
        <v>1277</v>
      </c>
      <c r="H845" s="107" t="s">
        <v>54</v>
      </c>
    </row>
    <row r="846" spans="1:8">
      <c r="A846" s="17">
        <v>845</v>
      </c>
      <c r="B846" s="18" t="s">
        <v>3220</v>
      </c>
      <c r="C846" s="107" t="s">
        <v>4249</v>
      </c>
      <c r="D846" s="107" t="s">
        <v>5072</v>
      </c>
      <c r="E846" s="107" t="s">
        <v>1494</v>
      </c>
      <c r="F846" s="122">
        <v>21</v>
      </c>
      <c r="G846" s="107" t="s">
        <v>1277</v>
      </c>
      <c r="H846" s="107" t="s">
        <v>51</v>
      </c>
    </row>
    <row r="847" spans="1:8">
      <c r="A847" s="17">
        <v>846</v>
      </c>
      <c r="B847" s="18" t="s">
        <v>3221</v>
      </c>
      <c r="C847" s="107" t="s">
        <v>4250</v>
      </c>
      <c r="D847" s="107" t="s">
        <v>5073</v>
      </c>
      <c r="E847" s="107" t="s">
        <v>1494</v>
      </c>
      <c r="F847" s="122">
        <v>21</v>
      </c>
      <c r="G847" s="107" t="s">
        <v>1277</v>
      </c>
      <c r="H847" s="107" t="s">
        <v>51</v>
      </c>
    </row>
    <row r="848" spans="1:8">
      <c r="A848" s="17">
        <v>847</v>
      </c>
      <c r="B848" s="18" t="s">
        <v>3222</v>
      </c>
      <c r="C848" s="107" t="s">
        <v>4251</v>
      </c>
      <c r="D848" s="107" t="s">
        <v>5074</v>
      </c>
      <c r="E848" s="107" t="s">
        <v>1236</v>
      </c>
      <c r="F848" s="122">
        <v>24</v>
      </c>
      <c r="G848" s="107" t="s">
        <v>1278</v>
      </c>
      <c r="H848" s="107" t="s">
        <v>229</v>
      </c>
    </row>
    <row r="849" spans="1:8">
      <c r="A849" s="17">
        <v>848</v>
      </c>
      <c r="B849" s="18" t="s">
        <v>3223</v>
      </c>
      <c r="C849" s="107" t="s">
        <v>4252</v>
      </c>
      <c r="D849" s="107" t="s">
        <v>5075</v>
      </c>
      <c r="E849" s="107" t="s">
        <v>1236</v>
      </c>
      <c r="F849" s="122">
        <v>24</v>
      </c>
      <c r="G849" s="107" t="s">
        <v>1278</v>
      </c>
      <c r="H849" s="107" t="s">
        <v>229</v>
      </c>
    </row>
    <row r="850" spans="1:8">
      <c r="A850" s="17">
        <v>849</v>
      </c>
      <c r="B850" s="18" t="s">
        <v>3224</v>
      </c>
      <c r="C850" s="107" t="s">
        <v>4253</v>
      </c>
      <c r="D850" s="107" t="s">
        <v>5076</v>
      </c>
      <c r="E850" s="107" t="s">
        <v>1236</v>
      </c>
      <c r="F850" s="122">
        <v>24</v>
      </c>
      <c r="G850" s="107" t="s">
        <v>1278</v>
      </c>
      <c r="H850" s="107" t="s">
        <v>229</v>
      </c>
    </row>
    <row r="851" spans="1:8">
      <c r="A851" s="17">
        <v>850</v>
      </c>
      <c r="B851" s="18" t="s">
        <v>3225</v>
      </c>
      <c r="C851" s="107" t="s">
        <v>4254</v>
      </c>
      <c r="D851" s="107" t="s">
        <v>5077</v>
      </c>
      <c r="E851" s="107" t="s">
        <v>1236</v>
      </c>
      <c r="F851" s="122">
        <v>24</v>
      </c>
      <c r="G851" s="107" t="s">
        <v>1278</v>
      </c>
      <c r="H851" s="107" t="s">
        <v>229</v>
      </c>
    </row>
    <row r="852" spans="1:8">
      <c r="A852" s="17">
        <v>851</v>
      </c>
      <c r="B852" s="18" t="s">
        <v>3226</v>
      </c>
      <c r="C852" s="107" t="s">
        <v>4255</v>
      </c>
      <c r="D852" s="107" t="s">
        <v>5078</v>
      </c>
      <c r="E852" s="107" t="s">
        <v>1236</v>
      </c>
      <c r="F852" s="122">
        <v>24</v>
      </c>
      <c r="G852" s="107" t="s">
        <v>1278</v>
      </c>
      <c r="H852" s="107" t="s">
        <v>67</v>
      </c>
    </row>
    <row r="853" spans="1:8">
      <c r="A853" s="17">
        <v>852</v>
      </c>
      <c r="B853" s="18" t="s">
        <v>3227</v>
      </c>
      <c r="C853" s="107" t="s">
        <v>4256</v>
      </c>
      <c r="D853" s="107" t="s">
        <v>5079</v>
      </c>
      <c r="E853" s="107" t="s">
        <v>1236</v>
      </c>
      <c r="F853" s="122">
        <v>24</v>
      </c>
      <c r="G853" s="107" t="s">
        <v>1278</v>
      </c>
      <c r="H853" s="107" t="s">
        <v>67</v>
      </c>
    </row>
    <row r="854" spans="1:8">
      <c r="A854" s="17">
        <v>853</v>
      </c>
      <c r="B854" s="18" t="s">
        <v>3228</v>
      </c>
      <c r="C854" s="107" t="s">
        <v>4257</v>
      </c>
      <c r="D854" s="107" t="s">
        <v>5080</v>
      </c>
      <c r="E854" s="107" t="s">
        <v>1236</v>
      </c>
      <c r="F854" s="122">
        <v>24</v>
      </c>
      <c r="G854" s="107" t="s">
        <v>1278</v>
      </c>
      <c r="H854" s="107" t="s">
        <v>67</v>
      </c>
    </row>
    <row r="855" spans="1:8">
      <c r="A855" s="17">
        <v>854</v>
      </c>
      <c r="B855" s="18" t="s">
        <v>3229</v>
      </c>
      <c r="C855" s="107" t="s">
        <v>4258</v>
      </c>
      <c r="D855" s="107" t="s">
        <v>5081</v>
      </c>
      <c r="E855" s="107" t="s">
        <v>1236</v>
      </c>
      <c r="F855" s="122">
        <v>24</v>
      </c>
      <c r="G855" s="107" t="s">
        <v>1278</v>
      </c>
      <c r="H855" s="107" t="s">
        <v>67</v>
      </c>
    </row>
    <row r="856" spans="1:8">
      <c r="A856" s="17">
        <v>855</v>
      </c>
      <c r="B856" s="18" t="s">
        <v>3230</v>
      </c>
      <c r="C856" s="107" t="s">
        <v>2169</v>
      </c>
      <c r="D856" s="107" t="s">
        <v>2170</v>
      </c>
      <c r="E856" s="107" t="s">
        <v>1236</v>
      </c>
      <c r="F856" s="122">
        <v>24</v>
      </c>
      <c r="G856" s="107" t="s">
        <v>1279</v>
      </c>
      <c r="H856" s="107" t="s">
        <v>272</v>
      </c>
    </row>
    <row r="857" spans="1:8">
      <c r="A857" s="17">
        <v>856</v>
      </c>
      <c r="B857" s="18" t="s">
        <v>3231</v>
      </c>
      <c r="C857" s="107" t="s">
        <v>2171</v>
      </c>
      <c r="D857" s="107" t="s">
        <v>2172</v>
      </c>
      <c r="E857" s="107" t="s">
        <v>1236</v>
      </c>
      <c r="F857" s="122">
        <v>24</v>
      </c>
      <c r="G857" s="107" t="s">
        <v>1279</v>
      </c>
      <c r="H857" s="107">
        <v>4</v>
      </c>
    </row>
    <row r="858" spans="1:8">
      <c r="A858" s="17">
        <v>857</v>
      </c>
      <c r="B858" s="18" t="s">
        <v>3232</v>
      </c>
      <c r="C858" s="107" t="s">
        <v>2177</v>
      </c>
      <c r="D858" s="107" t="s">
        <v>2178</v>
      </c>
      <c r="E858" s="107" t="s">
        <v>1236</v>
      </c>
      <c r="F858" s="122">
        <v>24</v>
      </c>
      <c r="G858" s="107" t="s">
        <v>1279</v>
      </c>
      <c r="H858" s="107">
        <v>4</v>
      </c>
    </row>
    <row r="859" spans="1:8">
      <c r="A859" s="17">
        <v>858</v>
      </c>
      <c r="B859" s="18" t="s">
        <v>3233</v>
      </c>
      <c r="C859" s="107" t="s">
        <v>2179</v>
      </c>
      <c r="D859" s="107" t="s">
        <v>2180</v>
      </c>
      <c r="E859" s="107" t="s">
        <v>1236</v>
      </c>
      <c r="F859" s="122">
        <v>24</v>
      </c>
      <c r="G859" s="107" t="s">
        <v>1279</v>
      </c>
      <c r="H859" s="107">
        <v>4</v>
      </c>
    </row>
    <row r="860" spans="1:8">
      <c r="A860" s="17">
        <v>859</v>
      </c>
      <c r="B860" s="18" t="s">
        <v>3234</v>
      </c>
      <c r="C860" s="107" t="s">
        <v>2181</v>
      </c>
      <c r="D860" s="107" t="s">
        <v>2182</v>
      </c>
      <c r="E860" s="107" t="s">
        <v>1236</v>
      </c>
      <c r="F860" s="122">
        <v>24</v>
      </c>
      <c r="G860" s="107" t="s">
        <v>1279</v>
      </c>
      <c r="H860" s="107">
        <v>4</v>
      </c>
    </row>
    <row r="861" spans="1:8">
      <c r="A861" s="17">
        <v>860</v>
      </c>
      <c r="B861" s="18" t="s">
        <v>3235</v>
      </c>
      <c r="C861" s="107" t="s">
        <v>2183</v>
      </c>
      <c r="D861" s="107" t="s">
        <v>2184</v>
      </c>
      <c r="E861" s="107" t="s">
        <v>1236</v>
      </c>
      <c r="F861" s="122">
        <v>24</v>
      </c>
      <c r="G861" s="107" t="s">
        <v>1279</v>
      </c>
      <c r="H861" s="107">
        <v>4</v>
      </c>
    </row>
    <row r="862" spans="1:8">
      <c r="A862" s="17">
        <v>861</v>
      </c>
      <c r="B862" s="18" t="s">
        <v>3236</v>
      </c>
      <c r="C862" s="107" t="s">
        <v>4259</v>
      </c>
      <c r="D862" s="107" t="s">
        <v>2582</v>
      </c>
      <c r="E862" s="107" t="s">
        <v>1236</v>
      </c>
      <c r="F862" s="122">
        <v>24</v>
      </c>
      <c r="G862" s="107" t="s">
        <v>1279</v>
      </c>
      <c r="H862" s="107">
        <v>3</v>
      </c>
    </row>
    <row r="863" spans="1:8">
      <c r="A863" s="17">
        <v>862</v>
      </c>
      <c r="B863" s="18" t="s">
        <v>3237</v>
      </c>
      <c r="C863" s="107" t="s">
        <v>2583</v>
      </c>
      <c r="D863" s="107" t="s">
        <v>2584</v>
      </c>
      <c r="E863" s="107" t="s">
        <v>1236</v>
      </c>
      <c r="F863" s="122">
        <v>24</v>
      </c>
      <c r="G863" s="107" t="s">
        <v>1279</v>
      </c>
      <c r="H863" s="107">
        <v>3</v>
      </c>
    </row>
    <row r="864" spans="1:8">
      <c r="A864" s="17">
        <v>863</v>
      </c>
      <c r="B864" s="18" t="s">
        <v>3238</v>
      </c>
      <c r="C864" s="107" t="s">
        <v>2585</v>
      </c>
      <c r="D864" s="107" t="s">
        <v>2586</v>
      </c>
      <c r="E864" s="107" t="s">
        <v>1236</v>
      </c>
      <c r="F864" s="122">
        <v>24</v>
      </c>
      <c r="G864" s="107" t="s">
        <v>1279</v>
      </c>
      <c r="H864" s="107">
        <v>3</v>
      </c>
    </row>
    <row r="865" spans="1:8">
      <c r="A865" s="17">
        <v>864</v>
      </c>
      <c r="B865" s="18" t="s">
        <v>3239</v>
      </c>
      <c r="C865" s="107" t="s">
        <v>2587</v>
      </c>
      <c r="D865" s="107" t="s">
        <v>2588</v>
      </c>
      <c r="E865" s="107" t="s">
        <v>1236</v>
      </c>
      <c r="F865" s="122">
        <v>24</v>
      </c>
      <c r="G865" s="107" t="s">
        <v>1279</v>
      </c>
      <c r="H865" s="107">
        <v>3</v>
      </c>
    </row>
    <row r="866" spans="1:8">
      <c r="A866" s="17">
        <v>865</v>
      </c>
      <c r="B866" s="18" t="s">
        <v>3240</v>
      </c>
      <c r="C866" s="107" t="s">
        <v>2185</v>
      </c>
      <c r="D866" s="107" t="s">
        <v>2186</v>
      </c>
      <c r="E866" s="107" t="s">
        <v>1236</v>
      </c>
      <c r="F866" s="122">
        <v>24</v>
      </c>
      <c r="G866" s="107" t="s">
        <v>1279</v>
      </c>
      <c r="H866" s="107">
        <v>3</v>
      </c>
    </row>
    <row r="867" spans="1:8">
      <c r="A867" s="17">
        <v>866</v>
      </c>
      <c r="B867" s="18" t="s">
        <v>3241</v>
      </c>
      <c r="C867" s="107" t="s">
        <v>2820</v>
      </c>
      <c r="D867" s="107" t="s">
        <v>2821</v>
      </c>
      <c r="E867" s="107" t="s">
        <v>1236</v>
      </c>
      <c r="F867" s="122">
        <v>24</v>
      </c>
      <c r="G867" s="107" t="s">
        <v>1279</v>
      </c>
      <c r="H867" s="107">
        <v>3</v>
      </c>
    </row>
    <row r="868" spans="1:8">
      <c r="A868" s="17">
        <v>867</v>
      </c>
      <c r="B868" s="18" t="s">
        <v>3242</v>
      </c>
      <c r="C868" s="107" t="s">
        <v>2592</v>
      </c>
      <c r="D868" s="107" t="s">
        <v>2593</v>
      </c>
      <c r="E868" s="107" t="s">
        <v>1236</v>
      </c>
      <c r="F868" s="122">
        <v>24</v>
      </c>
      <c r="G868" s="107" t="s">
        <v>1279</v>
      </c>
      <c r="H868" s="107">
        <v>3</v>
      </c>
    </row>
    <row r="869" spans="1:8">
      <c r="A869" s="17">
        <v>868</v>
      </c>
      <c r="B869" s="18" t="s">
        <v>3243</v>
      </c>
      <c r="C869" s="107" t="s">
        <v>2822</v>
      </c>
      <c r="D869" s="107" t="s">
        <v>2823</v>
      </c>
      <c r="E869" s="107" t="s">
        <v>1236</v>
      </c>
      <c r="F869" s="122">
        <v>24</v>
      </c>
      <c r="G869" s="107" t="s">
        <v>1279</v>
      </c>
      <c r="H869" s="107">
        <v>3</v>
      </c>
    </row>
    <row r="870" spans="1:8">
      <c r="A870" s="17">
        <v>869</v>
      </c>
      <c r="B870" s="18" t="s">
        <v>3244</v>
      </c>
      <c r="C870" s="107" t="s">
        <v>2596</v>
      </c>
      <c r="D870" s="107" t="s">
        <v>2597</v>
      </c>
      <c r="E870" s="107" t="s">
        <v>1236</v>
      </c>
      <c r="F870" s="122">
        <v>24</v>
      </c>
      <c r="G870" s="107" t="s">
        <v>1279</v>
      </c>
      <c r="H870" s="107">
        <v>3</v>
      </c>
    </row>
    <row r="871" spans="1:8">
      <c r="A871" s="17">
        <v>870</v>
      </c>
      <c r="B871" s="18" t="s">
        <v>3245</v>
      </c>
      <c r="C871" s="107" t="s">
        <v>2598</v>
      </c>
      <c r="D871" s="107" t="s">
        <v>2599</v>
      </c>
      <c r="E871" s="107" t="s">
        <v>1236</v>
      </c>
      <c r="F871" s="122">
        <v>24</v>
      </c>
      <c r="G871" s="107" t="s">
        <v>1279</v>
      </c>
      <c r="H871" s="107">
        <v>3</v>
      </c>
    </row>
    <row r="872" spans="1:8">
      <c r="A872" s="17">
        <v>871</v>
      </c>
      <c r="B872" s="18" t="s">
        <v>3246</v>
      </c>
      <c r="C872" s="107" t="s">
        <v>2600</v>
      </c>
      <c r="D872" s="107" t="s">
        <v>2601</v>
      </c>
      <c r="E872" s="107" t="s">
        <v>1236</v>
      </c>
      <c r="F872" s="122">
        <v>24</v>
      </c>
      <c r="G872" s="107" t="s">
        <v>1279</v>
      </c>
      <c r="H872" s="107">
        <v>3</v>
      </c>
    </row>
    <row r="873" spans="1:8">
      <c r="A873" s="17">
        <v>872</v>
      </c>
      <c r="B873" s="18" t="s">
        <v>3247</v>
      </c>
      <c r="C873" s="107" t="s">
        <v>2602</v>
      </c>
      <c r="D873" s="107" t="s">
        <v>2603</v>
      </c>
      <c r="E873" s="107" t="s">
        <v>1236</v>
      </c>
      <c r="F873" s="122">
        <v>24</v>
      </c>
      <c r="G873" s="107" t="s">
        <v>1279</v>
      </c>
      <c r="H873" s="107">
        <v>3</v>
      </c>
    </row>
    <row r="874" spans="1:8">
      <c r="A874" s="17">
        <v>873</v>
      </c>
      <c r="B874" s="18" t="s">
        <v>3248</v>
      </c>
      <c r="C874" s="107" t="s">
        <v>2824</v>
      </c>
      <c r="D874" s="107" t="s">
        <v>2825</v>
      </c>
      <c r="E874" s="107" t="s">
        <v>1236</v>
      </c>
      <c r="F874" s="122">
        <v>24</v>
      </c>
      <c r="G874" s="107" t="s">
        <v>1279</v>
      </c>
      <c r="H874" s="107">
        <v>3</v>
      </c>
    </row>
    <row r="875" spans="1:8">
      <c r="A875" s="17">
        <v>874</v>
      </c>
      <c r="B875" s="18" t="s">
        <v>3249</v>
      </c>
      <c r="C875" s="107" t="s">
        <v>4260</v>
      </c>
      <c r="D875" s="107" t="s">
        <v>5082</v>
      </c>
      <c r="E875" s="107" t="s">
        <v>1236</v>
      </c>
      <c r="F875" s="122">
        <v>24</v>
      </c>
      <c r="G875" s="107" t="s">
        <v>1279</v>
      </c>
      <c r="H875" s="107">
        <v>3</v>
      </c>
    </row>
    <row r="876" spans="1:8">
      <c r="A876" s="17">
        <v>875</v>
      </c>
      <c r="B876" s="18" t="s">
        <v>3250</v>
      </c>
      <c r="C876" s="107" t="s">
        <v>4261</v>
      </c>
      <c r="D876" s="107" t="s">
        <v>5083</v>
      </c>
      <c r="E876" s="107" t="s">
        <v>1236</v>
      </c>
      <c r="F876" s="122">
        <v>24</v>
      </c>
      <c r="G876" s="107" t="s">
        <v>1279</v>
      </c>
      <c r="H876" s="107">
        <v>2</v>
      </c>
    </row>
    <row r="877" spans="1:8">
      <c r="A877" s="17">
        <v>876</v>
      </c>
      <c r="B877" s="18" t="s">
        <v>3251</v>
      </c>
      <c r="C877" s="107" t="s">
        <v>4262</v>
      </c>
      <c r="D877" s="107" t="s">
        <v>5084</v>
      </c>
      <c r="E877" s="107" t="s">
        <v>130</v>
      </c>
      <c r="F877" s="122">
        <v>34</v>
      </c>
      <c r="G877" s="107" t="s">
        <v>1279</v>
      </c>
      <c r="H877" s="107">
        <v>2</v>
      </c>
    </row>
    <row r="878" spans="1:8">
      <c r="A878" s="17">
        <v>877</v>
      </c>
      <c r="B878" s="18" t="s">
        <v>3252</v>
      </c>
      <c r="C878" s="107" t="s">
        <v>4263</v>
      </c>
      <c r="D878" s="107" t="s">
        <v>5085</v>
      </c>
      <c r="E878" s="107" t="s">
        <v>1236</v>
      </c>
      <c r="F878" s="122">
        <v>24</v>
      </c>
      <c r="G878" s="107" t="s">
        <v>1279</v>
      </c>
      <c r="H878" s="107">
        <v>2</v>
      </c>
    </row>
    <row r="879" spans="1:8">
      <c r="A879" s="17">
        <v>878</v>
      </c>
      <c r="B879" s="18" t="s">
        <v>3253</v>
      </c>
      <c r="C879" s="107" t="s">
        <v>4264</v>
      </c>
      <c r="D879" s="107" t="s">
        <v>5086</v>
      </c>
      <c r="E879" s="107" t="s">
        <v>1236</v>
      </c>
      <c r="F879" s="122">
        <v>24</v>
      </c>
      <c r="G879" s="107" t="s">
        <v>1279</v>
      </c>
      <c r="H879" s="107">
        <v>2</v>
      </c>
    </row>
    <row r="880" spans="1:8">
      <c r="A880" s="17">
        <v>879</v>
      </c>
      <c r="B880" s="18" t="s">
        <v>3254</v>
      </c>
      <c r="C880" s="107" t="s">
        <v>4265</v>
      </c>
      <c r="D880" s="107" t="s">
        <v>5087</v>
      </c>
      <c r="E880" s="107" t="s">
        <v>1236</v>
      </c>
      <c r="F880" s="122">
        <v>24</v>
      </c>
      <c r="G880" s="107" t="s">
        <v>1279</v>
      </c>
      <c r="H880" s="107">
        <v>2</v>
      </c>
    </row>
    <row r="881" spans="1:8">
      <c r="A881" s="17">
        <v>880</v>
      </c>
      <c r="B881" s="18" t="s">
        <v>3255</v>
      </c>
      <c r="C881" s="107" t="s">
        <v>4266</v>
      </c>
      <c r="D881" s="107" t="s">
        <v>5088</v>
      </c>
      <c r="E881" s="107" t="s">
        <v>1236</v>
      </c>
      <c r="F881" s="122">
        <v>24</v>
      </c>
      <c r="G881" s="107" t="s">
        <v>1279</v>
      </c>
      <c r="H881" s="107">
        <v>2</v>
      </c>
    </row>
    <row r="882" spans="1:8">
      <c r="A882" s="17">
        <v>881</v>
      </c>
      <c r="B882" s="18" t="s">
        <v>3256</v>
      </c>
      <c r="C882" s="107" t="s">
        <v>4267</v>
      </c>
      <c r="D882" s="107" t="s">
        <v>5089</v>
      </c>
      <c r="E882" s="107" t="s">
        <v>1236</v>
      </c>
      <c r="F882" s="122">
        <v>24</v>
      </c>
      <c r="G882" s="107" t="s">
        <v>1279</v>
      </c>
      <c r="H882" s="107">
        <v>2</v>
      </c>
    </row>
    <row r="883" spans="1:8">
      <c r="A883" s="17">
        <v>882</v>
      </c>
      <c r="B883" s="18" t="s">
        <v>3257</v>
      </c>
      <c r="C883" s="107" t="s">
        <v>4268</v>
      </c>
      <c r="D883" s="107" t="s">
        <v>5090</v>
      </c>
      <c r="E883" s="107" t="s">
        <v>1236</v>
      </c>
      <c r="F883" s="122">
        <v>24</v>
      </c>
      <c r="G883" s="107" t="s">
        <v>1279</v>
      </c>
      <c r="H883" s="107">
        <v>2</v>
      </c>
    </row>
    <row r="884" spans="1:8">
      <c r="A884" s="17">
        <v>883</v>
      </c>
      <c r="B884" s="18" t="s">
        <v>3258</v>
      </c>
      <c r="C884" s="107" t="s">
        <v>4269</v>
      </c>
      <c r="D884" s="107" t="s">
        <v>5091</v>
      </c>
      <c r="E884" s="107" t="s">
        <v>1236</v>
      </c>
      <c r="F884" s="122">
        <v>24</v>
      </c>
      <c r="G884" s="107" t="s">
        <v>1279</v>
      </c>
      <c r="H884" s="107">
        <v>2</v>
      </c>
    </row>
    <row r="885" spans="1:8">
      <c r="A885" s="17">
        <v>884</v>
      </c>
      <c r="B885" s="18" t="s">
        <v>3259</v>
      </c>
      <c r="C885" s="107" t="s">
        <v>4270</v>
      </c>
      <c r="D885" s="107" t="s">
        <v>5092</v>
      </c>
      <c r="E885" s="107" t="s">
        <v>1236</v>
      </c>
      <c r="F885" s="122">
        <v>24</v>
      </c>
      <c r="G885" s="107" t="s">
        <v>1279</v>
      </c>
      <c r="H885" s="107">
        <v>2</v>
      </c>
    </row>
    <row r="886" spans="1:8">
      <c r="A886" s="17">
        <v>885</v>
      </c>
      <c r="B886" s="18" t="s">
        <v>3260</v>
      </c>
      <c r="C886" s="107" t="s">
        <v>4271</v>
      </c>
      <c r="D886" s="107" t="s">
        <v>5093</v>
      </c>
      <c r="E886" s="107" t="s">
        <v>1236</v>
      </c>
      <c r="F886" s="122">
        <v>24</v>
      </c>
      <c r="G886" s="107" t="s">
        <v>1279</v>
      </c>
      <c r="H886" s="107">
        <v>1</v>
      </c>
    </row>
    <row r="887" spans="1:8">
      <c r="A887" s="17">
        <v>886</v>
      </c>
      <c r="B887" s="18" t="s">
        <v>3261</v>
      </c>
      <c r="C887" s="107" t="s">
        <v>4272</v>
      </c>
      <c r="D887" s="107" t="s">
        <v>5094</v>
      </c>
      <c r="E887" s="107" t="s">
        <v>1236</v>
      </c>
      <c r="F887" s="122">
        <v>24</v>
      </c>
      <c r="G887" s="107" t="s">
        <v>1279</v>
      </c>
      <c r="H887" s="107">
        <v>1</v>
      </c>
    </row>
    <row r="888" spans="1:8">
      <c r="A888" s="17">
        <v>887</v>
      </c>
      <c r="B888" s="18" t="s">
        <v>3262</v>
      </c>
      <c r="C888" s="107" t="s">
        <v>4273</v>
      </c>
      <c r="D888" s="107" t="s">
        <v>5095</v>
      </c>
      <c r="E888" s="107" t="s">
        <v>1236</v>
      </c>
      <c r="F888" s="122">
        <v>24</v>
      </c>
      <c r="G888" s="107" t="s">
        <v>1279</v>
      </c>
      <c r="H888" s="107">
        <v>1</v>
      </c>
    </row>
    <row r="889" spans="1:8">
      <c r="A889" s="17">
        <v>888</v>
      </c>
      <c r="B889" s="18" t="s">
        <v>3263</v>
      </c>
      <c r="C889" s="107" t="s">
        <v>2173</v>
      </c>
      <c r="D889" s="107" t="s">
        <v>2174</v>
      </c>
      <c r="E889" s="107" t="s">
        <v>806</v>
      </c>
      <c r="F889" s="122">
        <v>22</v>
      </c>
      <c r="G889" s="107" t="s">
        <v>1279</v>
      </c>
      <c r="H889" s="107">
        <v>4</v>
      </c>
    </row>
    <row r="890" spans="1:8">
      <c r="A890" s="17">
        <v>889</v>
      </c>
      <c r="B890" s="18" t="s">
        <v>3264</v>
      </c>
      <c r="C890" s="107" t="s">
        <v>2175</v>
      </c>
      <c r="D890" s="107" t="s">
        <v>2176</v>
      </c>
      <c r="E890" s="107" t="s">
        <v>407</v>
      </c>
      <c r="F890" s="122">
        <v>23</v>
      </c>
      <c r="G890" s="107" t="s">
        <v>1279</v>
      </c>
      <c r="H890" s="107">
        <v>4</v>
      </c>
    </row>
    <row r="891" spans="1:8">
      <c r="A891" s="17">
        <v>890</v>
      </c>
      <c r="B891" s="18" t="s">
        <v>3265</v>
      </c>
      <c r="C891" s="107" t="s">
        <v>4274</v>
      </c>
      <c r="D891" s="107" t="s">
        <v>2589</v>
      </c>
      <c r="E891" s="107" t="s">
        <v>73</v>
      </c>
      <c r="F891" s="122">
        <v>46</v>
      </c>
      <c r="G891" s="107" t="s">
        <v>1279</v>
      </c>
      <c r="H891" s="107">
        <v>3</v>
      </c>
    </row>
    <row r="892" spans="1:8">
      <c r="A892" s="17">
        <v>891</v>
      </c>
      <c r="B892" s="18" t="s">
        <v>3266</v>
      </c>
      <c r="C892" s="107" t="s">
        <v>2590</v>
      </c>
      <c r="D892" s="107" t="s">
        <v>2591</v>
      </c>
      <c r="E892" s="107" t="s">
        <v>1236</v>
      </c>
      <c r="F892" s="122">
        <v>24</v>
      </c>
      <c r="G892" s="107" t="s">
        <v>1279</v>
      </c>
      <c r="H892" s="107">
        <v>3</v>
      </c>
    </row>
    <row r="893" spans="1:8">
      <c r="A893" s="17">
        <v>892</v>
      </c>
      <c r="B893" s="18" t="s">
        <v>3267</v>
      </c>
      <c r="C893" s="107" t="s">
        <v>2604</v>
      </c>
      <c r="D893" s="107" t="s">
        <v>2605</v>
      </c>
      <c r="E893" s="107" t="s">
        <v>407</v>
      </c>
      <c r="F893" s="122">
        <v>23</v>
      </c>
      <c r="G893" s="107" t="s">
        <v>1279</v>
      </c>
      <c r="H893" s="107">
        <v>3</v>
      </c>
    </row>
    <row r="894" spans="1:8">
      <c r="A894" s="17">
        <v>893</v>
      </c>
      <c r="B894" s="18" t="s">
        <v>3268</v>
      </c>
      <c r="C894" s="107" t="s">
        <v>4275</v>
      </c>
      <c r="D894" s="107" t="s">
        <v>5096</v>
      </c>
      <c r="E894" s="107" t="s">
        <v>1236</v>
      </c>
      <c r="F894" s="122">
        <v>24</v>
      </c>
      <c r="G894" s="107" t="s">
        <v>1279</v>
      </c>
      <c r="H894" s="107">
        <v>2</v>
      </c>
    </row>
    <row r="895" spans="1:8">
      <c r="A895" s="17">
        <v>894</v>
      </c>
      <c r="B895" s="18" t="s">
        <v>3269</v>
      </c>
      <c r="C895" s="107" t="s">
        <v>4276</v>
      </c>
      <c r="D895" s="107" t="s">
        <v>5097</v>
      </c>
      <c r="E895" s="107" t="s">
        <v>1236</v>
      </c>
      <c r="F895" s="122">
        <v>24</v>
      </c>
      <c r="G895" s="107" t="s">
        <v>1279</v>
      </c>
      <c r="H895" s="107">
        <v>2</v>
      </c>
    </row>
    <row r="896" spans="1:8">
      <c r="A896" s="17">
        <v>895</v>
      </c>
      <c r="B896" s="18" t="s">
        <v>3270</v>
      </c>
      <c r="C896" s="107" t="s">
        <v>4277</v>
      </c>
      <c r="D896" s="107" t="s">
        <v>5098</v>
      </c>
      <c r="E896" s="107" t="s">
        <v>407</v>
      </c>
      <c r="F896" s="122">
        <v>23</v>
      </c>
      <c r="G896" s="107" t="s">
        <v>1279</v>
      </c>
      <c r="H896" s="107">
        <v>2</v>
      </c>
    </row>
    <row r="897" spans="1:8">
      <c r="A897" s="17">
        <v>896</v>
      </c>
      <c r="B897" s="18" t="s">
        <v>3271</v>
      </c>
      <c r="C897" s="107" t="s">
        <v>4278</v>
      </c>
      <c r="D897" s="107" t="s">
        <v>5099</v>
      </c>
      <c r="E897" s="107" t="s">
        <v>1236</v>
      </c>
      <c r="F897" s="122">
        <v>24</v>
      </c>
      <c r="G897" s="107" t="s">
        <v>1279</v>
      </c>
      <c r="H897" s="107">
        <v>2</v>
      </c>
    </row>
    <row r="898" spans="1:8">
      <c r="A898" s="17">
        <v>897</v>
      </c>
      <c r="B898" s="18" t="s">
        <v>3272</v>
      </c>
      <c r="C898" s="107" t="s">
        <v>4279</v>
      </c>
      <c r="D898" s="107" t="s">
        <v>5100</v>
      </c>
      <c r="E898" s="107" t="s">
        <v>167</v>
      </c>
      <c r="F898" s="122">
        <v>29</v>
      </c>
      <c r="G898" s="107" t="s">
        <v>1279</v>
      </c>
      <c r="H898" s="107">
        <v>2</v>
      </c>
    </row>
    <row r="899" spans="1:8">
      <c r="A899" s="17">
        <v>898</v>
      </c>
      <c r="B899" s="18" t="s">
        <v>3273</v>
      </c>
      <c r="C899" s="107" t="s">
        <v>4280</v>
      </c>
      <c r="D899" s="107" t="s">
        <v>5101</v>
      </c>
      <c r="E899" s="107" t="s">
        <v>407</v>
      </c>
      <c r="F899" s="122">
        <v>23</v>
      </c>
      <c r="G899" s="107" t="s">
        <v>1279</v>
      </c>
      <c r="H899" s="107">
        <v>2</v>
      </c>
    </row>
    <row r="900" spans="1:8">
      <c r="A900" s="17">
        <v>899</v>
      </c>
      <c r="B900" s="18" t="s">
        <v>3274</v>
      </c>
      <c r="C900" s="107" t="s">
        <v>4281</v>
      </c>
      <c r="D900" s="107" t="s">
        <v>5102</v>
      </c>
      <c r="E900" s="107" t="s">
        <v>1236</v>
      </c>
      <c r="F900" s="122">
        <v>24</v>
      </c>
      <c r="G900" s="107" t="s">
        <v>1303</v>
      </c>
      <c r="H900" s="107" t="s">
        <v>51</v>
      </c>
    </row>
    <row r="901" spans="1:8">
      <c r="A901" s="17">
        <v>900</v>
      </c>
      <c r="B901" s="18" t="s">
        <v>3275</v>
      </c>
      <c r="C901" s="107" t="s">
        <v>4282</v>
      </c>
      <c r="D901" s="107" t="s">
        <v>5103</v>
      </c>
      <c r="E901" s="107" t="s">
        <v>1236</v>
      </c>
      <c r="F901" s="122">
        <v>24</v>
      </c>
      <c r="G901" s="107" t="s">
        <v>1303</v>
      </c>
      <c r="H901" s="107" t="s">
        <v>51</v>
      </c>
    </row>
    <row r="902" spans="1:8">
      <c r="A902" s="17">
        <v>901</v>
      </c>
      <c r="B902" s="18" t="s">
        <v>3276</v>
      </c>
      <c r="C902" s="107" t="s">
        <v>4283</v>
      </c>
      <c r="D902" s="107" t="s">
        <v>5104</v>
      </c>
      <c r="E902" s="107" t="s">
        <v>407</v>
      </c>
      <c r="F902" s="122">
        <v>23</v>
      </c>
      <c r="G902" s="107" t="s">
        <v>1303</v>
      </c>
      <c r="H902" s="107" t="s">
        <v>51</v>
      </c>
    </row>
    <row r="903" spans="1:8">
      <c r="A903" s="17">
        <v>902</v>
      </c>
      <c r="B903" s="18" t="s">
        <v>3277</v>
      </c>
      <c r="C903" s="107" t="s">
        <v>4284</v>
      </c>
      <c r="D903" s="107" t="s">
        <v>5105</v>
      </c>
      <c r="E903" s="107" t="s">
        <v>1236</v>
      </c>
      <c r="F903" s="122">
        <v>24</v>
      </c>
      <c r="G903" s="107" t="s">
        <v>1303</v>
      </c>
      <c r="H903" s="107" t="s">
        <v>51</v>
      </c>
    </row>
    <row r="904" spans="1:8">
      <c r="A904" s="17">
        <v>903</v>
      </c>
      <c r="B904" s="18" t="s">
        <v>3278</v>
      </c>
      <c r="C904" s="107" t="s">
        <v>4285</v>
      </c>
      <c r="D904" s="107" t="s">
        <v>5106</v>
      </c>
      <c r="E904" s="107" t="s">
        <v>1236</v>
      </c>
      <c r="F904" s="122">
        <v>24</v>
      </c>
      <c r="G904" s="107" t="s">
        <v>1303</v>
      </c>
      <c r="H904" s="107" t="s">
        <v>51</v>
      </c>
    </row>
    <row r="905" spans="1:8">
      <c r="A905" s="17">
        <v>904</v>
      </c>
      <c r="B905" s="18" t="s">
        <v>3279</v>
      </c>
      <c r="C905" s="107" t="s">
        <v>4286</v>
      </c>
      <c r="D905" s="107" t="s">
        <v>5107</v>
      </c>
      <c r="E905" s="107" t="s">
        <v>1236</v>
      </c>
      <c r="F905" s="122">
        <v>24</v>
      </c>
      <c r="G905" s="107" t="s">
        <v>1303</v>
      </c>
      <c r="H905" s="107" t="s">
        <v>51</v>
      </c>
    </row>
    <row r="906" spans="1:8">
      <c r="A906" s="17">
        <v>905</v>
      </c>
      <c r="B906" s="18" t="s">
        <v>3280</v>
      </c>
      <c r="C906" s="107" t="s">
        <v>3093</v>
      </c>
      <c r="D906" s="107" t="s">
        <v>3094</v>
      </c>
      <c r="E906" s="107" t="s">
        <v>1236</v>
      </c>
      <c r="F906" s="122">
        <v>24</v>
      </c>
      <c r="G906" s="107" t="s">
        <v>1303</v>
      </c>
      <c r="H906" s="107" t="s">
        <v>54</v>
      </c>
    </row>
    <row r="907" spans="1:8">
      <c r="A907" s="17">
        <v>906</v>
      </c>
      <c r="B907" s="18" t="s">
        <v>3281</v>
      </c>
      <c r="C907" s="107" t="s">
        <v>3095</v>
      </c>
      <c r="D907" s="107" t="s">
        <v>3096</v>
      </c>
      <c r="E907" s="107" t="s">
        <v>1236</v>
      </c>
      <c r="F907" s="122">
        <v>24</v>
      </c>
      <c r="G907" s="107" t="s">
        <v>1303</v>
      </c>
      <c r="H907" s="107" t="s">
        <v>54</v>
      </c>
    </row>
    <row r="908" spans="1:8">
      <c r="A908" s="17">
        <v>907</v>
      </c>
      <c r="B908" s="18" t="s">
        <v>3282</v>
      </c>
      <c r="C908" s="107" t="s">
        <v>3091</v>
      </c>
      <c r="D908" s="107" t="s">
        <v>3092</v>
      </c>
      <c r="E908" s="107" t="s">
        <v>1236</v>
      </c>
      <c r="F908" s="122">
        <v>24</v>
      </c>
      <c r="G908" s="107" t="s">
        <v>1303</v>
      </c>
      <c r="H908" s="107" t="s">
        <v>54</v>
      </c>
    </row>
    <row r="909" spans="1:8">
      <c r="A909" s="17">
        <v>908</v>
      </c>
      <c r="B909" s="18" t="s">
        <v>3283</v>
      </c>
      <c r="C909" s="107" t="s">
        <v>3103</v>
      </c>
      <c r="D909" s="107" t="s">
        <v>3104</v>
      </c>
      <c r="E909" s="107" t="s">
        <v>1236</v>
      </c>
      <c r="F909" s="122">
        <v>24</v>
      </c>
      <c r="G909" s="107" t="s">
        <v>1303</v>
      </c>
      <c r="H909" s="107" t="s">
        <v>54</v>
      </c>
    </row>
    <row r="910" spans="1:8">
      <c r="A910" s="17">
        <v>909</v>
      </c>
      <c r="B910" s="18" t="s">
        <v>3284</v>
      </c>
      <c r="C910" s="107" t="s">
        <v>4287</v>
      </c>
      <c r="D910" s="107" t="s">
        <v>3097</v>
      </c>
      <c r="E910" s="107" t="s">
        <v>1236</v>
      </c>
      <c r="F910" s="122">
        <v>24</v>
      </c>
      <c r="G910" s="107" t="s">
        <v>1303</v>
      </c>
      <c r="H910" s="107" t="s">
        <v>54</v>
      </c>
    </row>
    <row r="911" spans="1:8">
      <c r="A911" s="17">
        <v>910</v>
      </c>
      <c r="B911" s="18" t="s">
        <v>3285</v>
      </c>
      <c r="C911" s="107" t="s">
        <v>4288</v>
      </c>
      <c r="D911" s="107" t="s">
        <v>3102</v>
      </c>
      <c r="E911" s="107" t="s">
        <v>1236</v>
      </c>
      <c r="F911" s="122">
        <v>24</v>
      </c>
      <c r="G911" s="107" t="s">
        <v>1303</v>
      </c>
      <c r="H911" s="107" t="s">
        <v>54</v>
      </c>
    </row>
    <row r="912" spans="1:8">
      <c r="A912" s="17">
        <v>911</v>
      </c>
      <c r="B912" s="18" t="s">
        <v>3286</v>
      </c>
      <c r="C912" s="107" t="s">
        <v>3089</v>
      </c>
      <c r="D912" s="107" t="s">
        <v>3090</v>
      </c>
      <c r="E912" s="107" t="s">
        <v>1236</v>
      </c>
      <c r="F912" s="122">
        <v>24</v>
      </c>
      <c r="G912" s="107" t="s">
        <v>1303</v>
      </c>
      <c r="H912" s="107" t="s">
        <v>54</v>
      </c>
    </row>
    <row r="913" spans="1:8">
      <c r="A913" s="17">
        <v>912</v>
      </c>
      <c r="B913" s="18" t="s">
        <v>3287</v>
      </c>
      <c r="C913" s="107" t="s">
        <v>3100</v>
      </c>
      <c r="D913" s="107" t="s">
        <v>3101</v>
      </c>
      <c r="E913" s="107" t="s">
        <v>1236</v>
      </c>
      <c r="F913" s="122">
        <v>24</v>
      </c>
      <c r="G913" s="107" t="s">
        <v>1303</v>
      </c>
      <c r="H913" s="107" t="s">
        <v>54</v>
      </c>
    </row>
    <row r="914" spans="1:8">
      <c r="A914" s="17">
        <v>913</v>
      </c>
      <c r="B914" s="18" t="s">
        <v>3288</v>
      </c>
      <c r="C914" s="107" t="s">
        <v>3098</v>
      </c>
      <c r="D914" s="107" t="s">
        <v>3099</v>
      </c>
      <c r="E914" s="107" t="s">
        <v>1236</v>
      </c>
      <c r="F914" s="122">
        <v>24</v>
      </c>
      <c r="G914" s="107" t="s">
        <v>1303</v>
      </c>
      <c r="H914" s="107" t="s">
        <v>54</v>
      </c>
    </row>
    <row r="915" spans="1:8">
      <c r="A915" s="17">
        <v>914</v>
      </c>
      <c r="B915" s="18" t="s">
        <v>3289</v>
      </c>
      <c r="C915" s="107" t="s">
        <v>2762</v>
      </c>
      <c r="D915" s="107" t="s">
        <v>2763</v>
      </c>
      <c r="E915" s="107" t="s">
        <v>1236</v>
      </c>
      <c r="F915" s="122">
        <v>24</v>
      </c>
      <c r="G915" s="107" t="s">
        <v>1303</v>
      </c>
      <c r="H915" s="107" t="s">
        <v>67</v>
      </c>
    </row>
    <row r="916" spans="1:8">
      <c r="A916" s="17">
        <v>915</v>
      </c>
      <c r="B916" s="18" t="s">
        <v>3290</v>
      </c>
      <c r="C916" s="107" t="s">
        <v>2760</v>
      </c>
      <c r="D916" s="107" t="s">
        <v>2761</v>
      </c>
      <c r="E916" s="107" t="s">
        <v>1236</v>
      </c>
      <c r="F916" s="122">
        <v>24</v>
      </c>
      <c r="G916" s="107" t="s">
        <v>1303</v>
      </c>
      <c r="H916" s="107" t="s">
        <v>67</v>
      </c>
    </row>
    <row r="917" spans="1:8">
      <c r="A917" s="17">
        <v>916</v>
      </c>
      <c r="B917" s="18" t="s">
        <v>3291</v>
      </c>
      <c r="C917" s="107" t="s">
        <v>2766</v>
      </c>
      <c r="D917" s="107" t="s">
        <v>2767</v>
      </c>
      <c r="E917" s="107" t="s">
        <v>1236</v>
      </c>
      <c r="F917" s="122">
        <v>24</v>
      </c>
      <c r="G917" s="107" t="s">
        <v>1303</v>
      </c>
      <c r="H917" s="107" t="s">
        <v>67</v>
      </c>
    </row>
    <row r="918" spans="1:8">
      <c r="A918" s="17">
        <v>917</v>
      </c>
      <c r="B918" s="18" t="s">
        <v>3292</v>
      </c>
      <c r="C918" s="107" t="s">
        <v>2756</v>
      </c>
      <c r="D918" s="107" t="s">
        <v>2757</v>
      </c>
      <c r="E918" s="107" t="s">
        <v>1236</v>
      </c>
      <c r="F918" s="122">
        <v>24</v>
      </c>
      <c r="G918" s="107" t="s">
        <v>1303</v>
      </c>
      <c r="H918" s="107" t="s">
        <v>67</v>
      </c>
    </row>
    <row r="919" spans="1:8">
      <c r="A919" s="17">
        <v>918</v>
      </c>
      <c r="B919" s="18" t="s">
        <v>3293</v>
      </c>
      <c r="C919" s="107" t="s">
        <v>2752</v>
      </c>
      <c r="D919" s="107" t="s">
        <v>2753</v>
      </c>
      <c r="E919" s="107" t="s">
        <v>1236</v>
      </c>
      <c r="F919" s="122">
        <v>24</v>
      </c>
      <c r="G919" s="107" t="s">
        <v>1303</v>
      </c>
      <c r="H919" s="107" t="s">
        <v>67</v>
      </c>
    </row>
    <row r="920" spans="1:8">
      <c r="A920" s="17">
        <v>919</v>
      </c>
      <c r="B920" s="18" t="s">
        <v>3294</v>
      </c>
      <c r="C920" s="107" t="s">
        <v>2750</v>
      </c>
      <c r="D920" s="107" t="s">
        <v>2751</v>
      </c>
      <c r="E920" s="107" t="s">
        <v>1236</v>
      </c>
      <c r="F920" s="122">
        <v>24</v>
      </c>
      <c r="G920" s="107" t="s">
        <v>1303</v>
      </c>
      <c r="H920" s="107" t="s">
        <v>278</v>
      </c>
    </row>
    <row r="921" spans="1:8">
      <c r="A921" s="17">
        <v>920</v>
      </c>
      <c r="B921" s="18" t="s">
        <v>3295</v>
      </c>
      <c r="C921" s="107" t="s">
        <v>2768</v>
      </c>
      <c r="D921" s="107" t="s">
        <v>2769</v>
      </c>
      <c r="E921" s="107" t="s">
        <v>1236</v>
      </c>
      <c r="F921" s="122">
        <v>24</v>
      </c>
      <c r="G921" s="107" t="s">
        <v>1303</v>
      </c>
      <c r="H921" s="107" t="s">
        <v>229</v>
      </c>
    </row>
    <row r="922" spans="1:8">
      <c r="A922" s="17">
        <v>921</v>
      </c>
      <c r="B922" s="18" t="s">
        <v>3296</v>
      </c>
      <c r="C922" s="107" t="s">
        <v>2748</v>
      </c>
      <c r="D922" s="107" t="s">
        <v>2749</v>
      </c>
      <c r="E922" s="107" t="s">
        <v>1236</v>
      </c>
      <c r="F922" s="122">
        <v>24</v>
      </c>
      <c r="G922" s="107" t="s">
        <v>1303</v>
      </c>
      <c r="H922" s="107" t="s">
        <v>272</v>
      </c>
    </row>
    <row r="923" spans="1:8">
      <c r="A923" s="17">
        <v>922</v>
      </c>
      <c r="B923" s="18" t="s">
        <v>3297</v>
      </c>
      <c r="C923" s="107" t="s">
        <v>2754</v>
      </c>
      <c r="D923" s="107" t="s">
        <v>2755</v>
      </c>
      <c r="E923" s="107" t="s">
        <v>1236</v>
      </c>
      <c r="F923" s="122">
        <v>24</v>
      </c>
      <c r="G923" s="107" t="s">
        <v>1303</v>
      </c>
      <c r="H923" s="107" t="s">
        <v>67</v>
      </c>
    </row>
    <row r="924" spans="1:8">
      <c r="A924" s="17">
        <v>923</v>
      </c>
      <c r="B924" s="18" t="s">
        <v>3298</v>
      </c>
      <c r="C924" s="107" t="s">
        <v>4289</v>
      </c>
      <c r="D924" s="107" t="s">
        <v>5108</v>
      </c>
      <c r="E924" s="107" t="s">
        <v>1236</v>
      </c>
      <c r="F924" s="122">
        <v>24</v>
      </c>
      <c r="G924" s="107" t="s">
        <v>1303</v>
      </c>
      <c r="H924" s="107" t="s">
        <v>51</v>
      </c>
    </row>
    <row r="925" spans="1:8">
      <c r="A925" s="17">
        <v>924</v>
      </c>
      <c r="B925" s="18" t="s">
        <v>3299</v>
      </c>
      <c r="C925" s="107" t="s">
        <v>2758</v>
      </c>
      <c r="D925" s="107" t="s">
        <v>2759</v>
      </c>
      <c r="E925" s="107" t="s">
        <v>1236</v>
      </c>
      <c r="F925" s="122">
        <v>24</v>
      </c>
      <c r="G925" s="107" t="s">
        <v>1303</v>
      </c>
      <c r="H925" s="107" t="s">
        <v>67</v>
      </c>
    </row>
    <row r="926" spans="1:8">
      <c r="A926" s="17">
        <v>925</v>
      </c>
      <c r="B926" s="18" t="s">
        <v>3300</v>
      </c>
      <c r="C926" s="107" t="s">
        <v>4290</v>
      </c>
      <c r="D926" s="107" t="s">
        <v>5109</v>
      </c>
      <c r="E926" s="107" t="s">
        <v>1236</v>
      </c>
      <c r="F926" s="122">
        <v>24</v>
      </c>
      <c r="G926" s="107" t="s">
        <v>1303</v>
      </c>
      <c r="H926" s="107" t="s">
        <v>67</v>
      </c>
    </row>
    <row r="927" spans="1:8">
      <c r="A927" s="17">
        <v>926</v>
      </c>
      <c r="B927" s="18" t="s">
        <v>3301</v>
      </c>
      <c r="C927" s="107" t="s">
        <v>4291</v>
      </c>
      <c r="D927" s="107" t="s">
        <v>5571</v>
      </c>
      <c r="E927" s="107" t="s">
        <v>1236</v>
      </c>
      <c r="F927" s="122">
        <v>24</v>
      </c>
      <c r="G927" s="107" t="s">
        <v>1303</v>
      </c>
      <c r="H927" s="107" t="s">
        <v>51</v>
      </c>
    </row>
    <row r="928" spans="1:8">
      <c r="A928" s="17">
        <v>927</v>
      </c>
      <c r="B928" s="18" t="s">
        <v>3302</v>
      </c>
      <c r="C928" s="107" t="s">
        <v>2764</v>
      </c>
      <c r="D928" s="107" t="s">
        <v>2765</v>
      </c>
      <c r="E928" s="107" t="s">
        <v>1236</v>
      </c>
      <c r="F928" s="122">
        <v>24</v>
      </c>
      <c r="G928" s="107" t="s">
        <v>1303</v>
      </c>
      <c r="H928" s="107" t="s">
        <v>54</v>
      </c>
    </row>
    <row r="929" spans="1:8">
      <c r="A929" s="17">
        <v>928</v>
      </c>
      <c r="B929" s="18" t="s">
        <v>3303</v>
      </c>
      <c r="C929" s="107" t="s">
        <v>4292</v>
      </c>
      <c r="D929" s="107" t="s">
        <v>5110</v>
      </c>
      <c r="E929" s="107" t="s">
        <v>407</v>
      </c>
      <c r="F929" s="122">
        <v>23</v>
      </c>
      <c r="G929" s="107" t="s">
        <v>1280</v>
      </c>
      <c r="H929" s="107" t="s">
        <v>51</v>
      </c>
    </row>
    <row r="930" spans="1:8">
      <c r="A930" s="17">
        <v>929</v>
      </c>
      <c r="B930" s="18" t="s">
        <v>3304</v>
      </c>
      <c r="C930" s="107" t="s">
        <v>4293</v>
      </c>
      <c r="D930" s="107" t="s">
        <v>5111</v>
      </c>
      <c r="E930" s="107" t="s">
        <v>407</v>
      </c>
      <c r="F930" s="122">
        <v>23</v>
      </c>
      <c r="G930" s="107" t="s">
        <v>1280</v>
      </c>
      <c r="H930" s="107" t="s">
        <v>51</v>
      </c>
    </row>
    <row r="931" spans="1:8">
      <c r="A931" s="17">
        <v>930</v>
      </c>
      <c r="B931" s="18" t="s">
        <v>3305</v>
      </c>
      <c r="C931" s="107" t="s">
        <v>4294</v>
      </c>
      <c r="D931" s="107" t="s">
        <v>5112</v>
      </c>
      <c r="E931" s="107" t="s">
        <v>407</v>
      </c>
      <c r="F931" s="122">
        <v>23</v>
      </c>
      <c r="G931" s="107" t="s">
        <v>1280</v>
      </c>
      <c r="H931" s="107" t="s">
        <v>84</v>
      </c>
    </row>
    <row r="932" spans="1:8">
      <c r="A932" s="17">
        <v>931</v>
      </c>
      <c r="B932" s="18" t="s">
        <v>3306</v>
      </c>
      <c r="C932" s="107" t="s">
        <v>4295</v>
      </c>
      <c r="D932" s="107" t="s">
        <v>4750</v>
      </c>
      <c r="E932" s="107" t="s">
        <v>407</v>
      </c>
      <c r="F932" s="122">
        <v>23</v>
      </c>
      <c r="G932" s="107" t="s">
        <v>1280</v>
      </c>
      <c r="H932" s="107" t="s">
        <v>84</v>
      </c>
    </row>
    <row r="933" spans="1:8">
      <c r="A933" s="17">
        <v>932</v>
      </c>
      <c r="B933" s="18" t="s">
        <v>3307</v>
      </c>
      <c r="C933" s="107" t="s">
        <v>4296</v>
      </c>
      <c r="D933" s="107" t="s">
        <v>5113</v>
      </c>
      <c r="E933" s="107" t="s">
        <v>1494</v>
      </c>
      <c r="F933" s="122">
        <v>21</v>
      </c>
      <c r="G933" s="107" t="s">
        <v>1280</v>
      </c>
      <c r="H933" s="107" t="s">
        <v>84</v>
      </c>
    </row>
    <row r="934" spans="1:8">
      <c r="A934" s="17">
        <v>933</v>
      </c>
      <c r="B934" s="18" t="s">
        <v>3308</v>
      </c>
      <c r="C934" s="107" t="s">
        <v>4297</v>
      </c>
      <c r="D934" s="107" t="s">
        <v>5114</v>
      </c>
      <c r="E934" s="107" t="s">
        <v>407</v>
      </c>
      <c r="F934" s="122">
        <v>23</v>
      </c>
      <c r="G934" s="107" t="s">
        <v>1280</v>
      </c>
      <c r="H934" s="107" t="s">
        <v>84</v>
      </c>
    </row>
    <row r="935" spans="1:8">
      <c r="A935" s="17">
        <v>934</v>
      </c>
      <c r="B935" s="18" t="s">
        <v>3309</v>
      </c>
      <c r="C935" s="107" t="s">
        <v>4298</v>
      </c>
      <c r="D935" s="107" t="s">
        <v>5115</v>
      </c>
      <c r="E935" s="107" t="s">
        <v>407</v>
      </c>
      <c r="F935" s="122">
        <v>23</v>
      </c>
      <c r="G935" s="107" t="s">
        <v>1280</v>
      </c>
      <c r="H935" s="107" t="s">
        <v>84</v>
      </c>
    </row>
    <row r="936" spans="1:8">
      <c r="A936" s="17">
        <v>935</v>
      </c>
      <c r="B936" s="18" t="s">
        <v>3310</v>
      </c>
      <c r="C936" s="107" t="s">
        <v>4299</v>
      </c>
      <c r="D936" s="107" t="s">
        <v>5116</v>
      </c>
      <c r="E936" s="107" t="s">
        <v>407</v>
      </c>
      <c r="F936" s="122">
        <v>23</v>
      </c>
      <c r="G936" s="107" t="s">
        <v>1280</v>
      </c>
      <c r="H936" s="107" t="s">
        <v>84</v>
      </c>
    </row>
    <row r="937" spans="1:8">
      <c r="A937" s="17">
        <v>936</v>
      </c>
      <c r="B937" s="18" t="s">
        <v>3311</v>
      </c>
      <c r="C937" s="107" t="s">
        <v>4300</v>
      </c>
      <c r="D937" s="107" t="s">
        <v>5117</v>
      </c>
      <c r="E937" s="107" t="s">
        <v>1494</v>
      </c>
      <c r="F937" s="122">
        <v>21</v>
      </c>
      <c r="G937" s="107" t="s">
        <v>1280</v>
      </c>
      <c r="H937" s="107" t="s">
        <v>84</v>
      </c>
    </row>
    <row r="938" spans="1:8">
      <c r="A938" s="17">
        <v>937</v>
      </c>
      <c r="B938" s="18" t="s">
        <v>3312</v>
      </c>
      <c r="C938" s="107" t="s">
        <v>4301</v>
      </c>
      <c r="D938" s="107" t="s">
        <v>5118</v>
      </c>
      <c r="E938" s="107" t="s">
        <v>1494</v>
      </c>
      <c r="F938" s="122">
        <v>21</v>
      </c>
      <c r="G938" s="107" t="s">
        <v>1280</v>
      </c>
      <c r="H938" s="107" t="s">
        <v>84</v>
      </c>
    </row>
    <row r="939" spans="1:8">
      <c r="A939" s="17">
        <v>938</v>
      </c>
      <c r="B939" s="18" t="s">
        <v>3313</v>
      </c>
      <c r="C939" s="107" t="s">
        <v>4302</v>
      </c>
      <c r="D939" s="107" t="s">
        <v>5119</v>
      </c>
      <c r="E939" s="107" t="s">
        <v>407</v>
      </c>
      <c r="F939" s="122">
        <v>23</v>
      </c>
      <c r="G939" s="107" t="s">
        <v>1280</v>
      </c>
      <c r="H939" s="107" t="s">
        <v>84</v>
      </c>
    </row>
    <row r="940" spans="1:8">
      <c r="A940" s="17">
        <v>939</v>
      </c>
      <c r="B940" s="18" t="s">
        <v>3314</v>
      </c>
      <c r="C940" s="107" t="s">
        <v>4303</v>
      </c>
      <c r="D940" s="107" t="s">
        <v>5120</v>
      </c>
      <c r="E940" s="107" t="s">
        <v>392</v>
      </c>
      <c r="F940" s="122">
        <v>28</v>
      </c>
      <c r="G940" s="107" t="s">
        <v>1280</v>
      </c>
      <c r="H940" s="107" t="s">
        <v>84</v>
      </c>
    </row>
    <row r="941" spans="1:8">
      <c r="A941" s="17">
        <v>940</v>
      </c>
      <c r="B941" s="18" t="s">
        <v>3315</v>
      </c>
      <c r="C941" s="107" t="s">
        <v>4304</v>
      </c>
      <c r="D941" s="107" t="s">
        <v>5121</v>
      </c>
      <c r="E941" s="107" t="s">
        <v>407</v>
      </c>
      <c r="F941" s="122">
        <v>23</v>
      </c>
      <c r="G941" s="107" t="s">
        <v>1280</v>
      </c>
      <c r="H941" s="107" t="s">
        <v>84</v>
      </c>
    </row>
    <row r="942" spans="1:8">
      <c r="A942" s="17">
        <v>941</v>
      </c>
      <c r="B942" s="18" t="s">
        <v>3316</v>
      </c>
      <c r="C942" s="107" t="s">
        <v>4305</v>
      </c>
      <c r="D942" s="107" t="s">
        <v>5122</v>
      </c>
      <c r="E942" s="107" t="s">
        <v>407</v>
      </c>
      <c r="F942" s="122">
        <v>23</v>
      </c>
      <c r="G942" s="107" t="s">
        <v>1280</v>
      </c>
      <c r="H942" s="107" t="s">
        <v>84</v>
      </c>
    </row>
    <row r="943" spans="1:8">
      <c r="A943" s="17">
        <v>942</v>
      </c>
      <c r="B943" s="18" t="s">
        <v>3317</v>
      </c>
      <c r="C943" s="107" t="s">
        <v>4306</v>
      </c>
      <c r="D943" s="107" t="s">
        <v>5123</v>
      </c>
      <c r="E943" s="107" t="s">
        <v>407</v>
      </c>
      <c r="F943" s="122">
        <v>23</v>
      </c>
      <c r="G943" s="107" t="s">
        <v>1280</v>
      </c>
      <c r="H943" s="107" t="s">
        <v>84</v>
      </c>
    </row>
    <row r="944" spans="1:8">
      <c r="A944" s="17">
        <v>943</v>
      </c>
      <c r="B944" s="18" t="s">
        <v>3318</v>
      </c>
      <c r="C944" s="107" t="s">
        <v>2545</v>
      </c>
      <c r="D944" s="107" t="s">
        <v>2546</v>
      </c>
      <c r="E944" s="107" t="s">
        <v>407</v>
      </c>
      <c r="F944" s="122">
        <v>23</v>
      </c>
      <c r="G944" s="107" t="s">
        <v>1280</v>
      </c>
      <c r="H944" s="107" t="s">
        <v>84</v>
      </c>
    </row>
    <row r="945" spans="1:8">
      <c r="A945" s="17">
        <v>944</v>
      </c>
      <c r="B945" s="18" t="s">
        <v>3319</v>
      </c>
      <c r="C945" s="107" t="s">
        <v>4307</v>
      </c>
      <c r="D945" s="107" t="s">
        <v>5124</v>
      </c>
      <c r="E945" s="107" t="s">
        <v>407</v>
      </c>
      <c r="F945" s="122">
        <v>23</v>
      </c>
      <c r="G945" s="107" t="s">
        <v>1280</v>
      </c>
      <c r="H945" s="107" t="s">
        <v>84</v>
      </c>
    </row>
    <row r="946" spans="1:8">
      <c r="A946" s="17">
        <v>945</v>
      </c>
      <c r="B946" s="18" t="s">
        <v>3320</v>
      </c>
      <c r="C946" s="107" t="s">
        <v>4308</v>
      </c>
      <c r="D946" s="107" t="s">
        <v>5125</v>
      </c>
      <c r="E946" s="107" t="s">
        <v>407</v>
      </c>
      <c r="F946" s="122">
        <v>23</v>
      </c>
      <c r="G946" s="107" t="s">
        <v>1280</v>
      </c>
      <c r="H946" s="107" t="s">
        <v>84</v>
      </c>
    </row>
    <row r="947" spans="1:8">
      <c r="A947" s="17">
        <v>946</v>
      </c>
      <c r="B947" s="18" t="s">
        <v>3321</v>
      </c>
      <c r="C947" s="107" t="s">
        <v>4309</v>
      </c>
      <c r="D947" s="107" t="s">
        <v>5126</v>
      </c>
      <c r="E947" s="107" t="s">
        <v>407</v>
      </c>
      <c r="F947" s="122">
        <v>23</v>
      </c>
      <c r="G947" s="107" t="s">
        <v>1280</v>
      </c>
      <c r="H947" s="107" t="s">
        <v>84</v>
      </c>
    </row>
    <row r="948" spans="1:8">
      <c r="A948" s="17">
        <v>947</v>
      </c>
      <c r="B948" s="18" t="s">
        <v>3322</v>
      </c>
      <c r="C948" s="107" t="s">
        <v>4310</v>
      </c>
      <c r="D948" s="107" t="s">
        <v>5127</v>
      </c>
      <c r="E948" s="107" t="s">
        <v>407</v>
      </c>
      <c r="F948" s="122">
        <v>23</v>
      </c>
      <c r="G948" s="107" t="s">
        <v>1280</v>
      </c>
      <c r="H948" s="107" t="s">
        <v>84</v>
      </c>
    </row>
    <row r="949" spans="1:8">
      <c r="A949" s="17">
        <v>948</v>
      </c>
      <c r="B949" s="18" t="s">
        <v>3323</v>
      </c>
      <c r="C949" s="107" t="s">
        <v>4311</v>
      </c>
      <c r="D949" s="107" t="s">
        <v>5128</v>
      </c>
      <c r="E949" s="107" t="s">
        <v>381</v>
      </c>
      <c r="F949" s="122">
        <v>39</v>
      </c>
      <c r="G949" s="107" t="s">
        <v>1280</v>
      </c>
      <c r="H949" s="107" t="s">
        <v>84</v>
      </c>
    </row>
    <row r="950" spans="1:8">
      <c r="A950" s="17">
        <v>949</v>
      </c>
      <c r="B950" s="18" t="s">
        <v>3324</v>
      </c>
      <c r="C950" s="107" t="s">
        <v>4312</v>
      </c>
      <c r="D950" s="107" t="s">
        <v>5129</v>
      </c>
      <c r="E950" s="107" t="s">
        <v>130</v>
      </c>
      <c r="F950" s="122">
        <v>34</v>
      </c>
      <c r="G950" s="107" t="s">
        <v>1280</v>
      </c>
      <c r="H950" s="107" t="s">
        <v>84</v>
      </c>
    </row>
    <row r="951" spans="1:8">
      <c r="A951" s="17">
        <v>950</v>
      </c>
      <c r="B951" s="18" t="s">
        <v>3325</v>
      </c>
      <c r="C951" s="107" t="s">
        <v>4313</v>
      </c>
      <c r="D951" s="107" t="s">
        <v>5130</v>
      </c>
      <c r="E951" s="107" t="s">
        <v>407</v>
      </c>
      <c r="F951" s="122">
        <v>23</v>
      </c>
      <c r="G951" s="107" t="s">
        <v>1280</v>
      </c>
      <c r="H951" s="107" t="s">
        <v>84</v>
      </c>
    </row>
    <row r="952" spans="1:8">
      <c r="A952" s="17">
        <v>951</v>
      </c>
      <c r="B952" s="18" t="s">
        <v>3326</v>
      </c>
      <c r="C952" s="107" t="s">
        <v>2701</v>
      </c>
      <c r="D952" s="107" t="s">
        <v>2702</v>
      </c>
      <c r="E952" s="107" t="s">
        <v>806</v>
      </c>
      <c r="F952" s="122">
        <v>22</v>
      </c>
      <c r="G952" s="107" t="s">
        <v>1309</v>
      </c>
      <c r="H952" s="107" t="s">
        <v>67</v>
      </c>
    </row>
    <row r="953" spans="1:8">
      <c r="A953" s="17">
        <v>952</v>
      </c>
      <c r="B953" s="18" t="s">
        <v>3327</v>
      </c>
      <c r="C953" s="107" t="s">
        <v>2703</v>
      </c>
      <c r="D953" s="107" t="s">
        <v>2704</v>
      </c>
      <c r="E953" s="107" t="s">
        <v>806</v>
      </c>
      <c r="F953" s="122">
        <v>22</v>
      </c>
      <c r="G953" s="107" t="s">
        <v>1309</v>
      </c>
      <c r="H953" s="107" t="s">
        <v>67</v>
      </c>
    </row>
    <row r="954" spans="1:8">
      <c r="A954" s="17">
        <v>953</v>
      </c>
      <c r="B954" s="18" t="s">
        <v>3328</v>
      </c>
      <c r="C954" s="107" t="s">
        <v>2705</v>
      </c>
      <c r="D954" s="107" t="s">
        <v>2706</v>
      </c>
      <c r="E954" s="107" t="s">
        <v>806</v>
      </c>
      <c r="F954" s="122">
        <v>22</v>
      </c>
      <c r="G954" s="107" t="s">
        <v>1309</v>
      </c>
      <c r="H954" s="107" t="s">
        <v>67</v>
      </c>
    </row>
    <row r="955" spans="1:8">
      <c r="A955" s="17">
        <v>954</v>
      </c>
      <c r="B955" s="18" t="s">
        <v>3329</v>
      </c>
      <c r="C955" s="107" t="s">
        <v>2707</v>
      </c>
      <c r="D955" s="107" t="s">
        <v>2708</v>
      </c>
      <c r="E955" s="107" t="s">
        <v>806</v>
      </c>
      <c r="F955" s="122">
        <v>22</v>
      </c>
      <c r="G955" s="107" t="s">
        <v>1309</v>
      </c>
      <c r="H955" s="107" t="s">
        <v>67</v>
      </c>
    </row>
    <row r="956" spans="1:8">
      <c r="A956" s="17">
        <v>955</v>
      </c>
      <c r="B956" s="18" t="s">
        <v>3330</v>
      </c>
      <c r="C956" s="107" t="s">
        <v>2710</v>
      </c>
      <c r="D956" s="107" t="s">
        <v>2711</v>
      </c>
      <c r="E956" s="107" t="s">
        <v>806</v>
      </c>
      <c r="F956" s="122">
        <v>22</v>
      </c>
      <c r="G956" s="107" t="s">
        <v>1309</v>
      </c>
      <c r="H956" s="107" t="s">
        <v>67</v>
      </c>
    </row>
    <row r="957" spans="1:8">
      <c r="A957" s="17">
        <v>956</v>
      </c>
      <c r="B957" s="18" t="s">
        <v>3331</v>
      </c>
      <c r="C957" s="107" t="s">
        <v>2709</v>
      </c>
      <c r="D957" s="107" t="s">
        <v>2069</v>
      </c>
      <c r="E957" s="107" t="s">
        <v>806</v>
      </c>
      <c r="F957" s="122">
        <v>22</v>
      </c>
      <c r="G957" s="107" t="s">
        <v>1309</v>
      </c>
      <c r="H957" s="107" t="s">
        <v>67</v>
      </c>
    </row>
    <row r="958" spans="1:8">
      <c r="A958" s="17">
        <v>957</v>
      </c>
      <c r="B958" s="18" t="s">
        <v>3332</v>
      </c>
      <c r="C958" s="107" t="s">
        <v>2712</v>
      </c>
      <c r="D958" s="107" t="s">
        <v>2713</v>
      </c>
      <c r="E958" s="107" t="s">
        <v>806</v>
      </c>
      <c r="F958" s="122">
        <v>22</v>
      </c>
      <c r="G958" s="107" t="s">
        <v>1309</v>
      </c>
      <c r="H958" s="107" t="s">
        <v>67</v>
      </c>
    </row>
    <row r="959" spans="1:8">
      <c r="A959" s="17">
        <v>958</v>
      </c>
      <c r="B959" s="18" t="s">
        <v>3333</v>
      </c>
      <c r="C959" s="107" t="s">
        <v>2714</v>
      </c>
      <c r="D959" s="107" t="s">
        <v>2715</v>
      </c>
      <c r="E959" s="107" t="s">
        <v>806</v>
      </c>
      <c r="F959" s="122">
        <v>22</v>
      </c>
      <c r="G959" s="107" t="s">
        <v>1309</v>
      </c>
      <c r="H959" s="107" t="s">
        <v>67</v>
      </c>
    </row>
    <row r="960" spans="1:8">
      <c r="A960" s="17">
        <v>959</v>
      </c>
      <c r="B960" s="18" t="s">
        <v>3334</v>
      </c>
      <c r="C960" s="107" t="s">
        <v>2998</v>
      </c>
      <c r="D960" s="107" t="s">
        <v>2999</v>
      </c>
      <c r="E960" s="107" t="s">
        <v>806</v>
      </c>
      <c r="F960" s="122">
        <v>22</v>
      </c>
      <c r="G960" s="107" t="s">
        <v>1309</v>
      </c>
      <c r="H960" s="107" t="s">
        <v>54</v>
      </c>
    </row>
    <row r="961" spans="1:8">
      <c r="A961" s="17">
        <v>960</v>
      </c>
      <c r="B961" s="18" t="s">
        <v>3335</v>
      </c>
      <c r="C961" s="107" t="s">
        <v>2716</v>
      </c>
      <c r="D961" s="107" t="s">
        <v>2717</v>
      </c>
      <c r="E961" s="107" t="s">
        <v>806</v>
      </c>
      <c r="F961" s="122">
        <v>22</v>
      </c>
      <c r="G961" s="107" t="s">
        <v>1309</v>
      </c>
      <c r="H961" s="107" t="s">
        <v>54</v>
      </c>
    </row>
    <row r="962" spans="1:8">
      <c r="A962" s="17">
        <v>961</v>
      </c>
      <c r="B962" s="18" t="s">
        <v>3336</v>
      </c>
      <c r="C962" s="107" t="s">
        <v>3000</v>
      </c>
      <c r="D962" s="107" t="s">
        <v>3001</v>
      </c>
      <c r="E962" s="107" t="s">
        <v>806</v>
      </c>
      <c r="F962" s="122">
        <v>22</v>
      </c>
      <c r="G962" s="107" t="s">
        <v>1309</v>
      </c>
      <c r="H962" s="107" t="s">
        <v>54</v>
      </c>
    </row>
    <row r="963" spans="1:8">
      <c r="A963" s="17">
        <v>962</v>
      </c>
      <c r="B963" s="18" t="s">
        <v>3337</v>
      </c>
      <c r="C963" s="107" t="s">
        <v>2718</v>
      </c>
      <c r="D963" s="107" t="s">
        <v>1925</v>
      </c>
      <c r="E963" s="107" t="s">
        <v>806</v>
      </c>
      <c r="F963" s="122">
        <v>22</v>
      </c>
      <c r="G963" s="107" t="s">
        <v>1309</v>
      </c>
      <c r="H963" s="107" t="s">
        <v>54</v>
      </c>
    </row>
    <row r="964" spans="1:8">
      <c r="A964" s="17">
        <v>963</v>
      </c>
      <c r="B964" s="18" t="s">
        <v>3338</v>
      </c>
      <c r="C964" s="107" t="s">
        <v>2838</v>
      </c>
      <c r="D964" s="107" t="s">
        <v>2839</v>
      </c>
      <c r="E964" s="107" t="s">
        <v>806</v>
      </c>
      <c r="F964" s="122">
        <v>22</v>
      </c>
      <c r="G964" s="107" t="s">
        <v>1309</v>
      </c>
      <c r="H964" s="107" t="s">
        <v>54</v>
      </c>
    </row>
    <row r="965" spans="1:8">
      <c r="A965" s="17">
        <v>964</v>
      </c>
      <c r="B965" s="18" t="s">
        <v>3339</v>
      </c>
      <c r="C965" s="107" t="s">
        <v>2921</v>
      </c>
      <c r="D965" s="107" t="s">
        <v>2922</v>
      </c>
      <c r="E965" s="107" t="s">
        <v>806</v>
      </c>
      <c r="F965" s="122">
        <v>22</v>
      </c>
      <c r="G965" s="107" t="s">
        <v>1309</v>
      </c>
      <c r="H965" s="107" t="s">
        <v>54</v>
      </c>
    </row>
    <row r="966" spans="1:8">
      <c r="A966" s="17">
        <v>965</v>
      </c>
      <c r="B966" s="18" t="s">
        <v>3340</v>
      </c>
      <c r="C966" s="107" t="s">
        <v>2719</v>
      </c>
      <c r="D966" s="107" t="s">
        <v>2720</v>
      </c>
      <c r="E966" s="107" t="s">
        <v>806</v>
      </c>
      <c r="F966" s="122">
        <v>22</v>
      </c>
      <c r="G966" s="107" t="s">
        <v>1309</v>
      </c>
      <c r="H966" s="107" t="s">
        <v>54</v>
      </c>
    </row>
    <row r="967" spans="1:8">
      <c r="A967" s="17">
        <v>966</v>
      </c>
      <c r="B967" s="18" t="s">
        <v>3341</v>
      </c>
      <c r="C967" s="107" t="s">
        <v>2721</v>
      </c>
      <c r="D967" s="107" t="s">
        <v>2722</v>
      </c>
      <c r="E967" s="107" t="s">
        <v>806</v>
      </c>
      <c r="F967" s="122">
        <v>22</v>
      </c>
      <c r="G967" s="107" t="s">
        <v>1309</v>
      </c>
      <c r="H967" s="107" t="s">
        <v>54</v>
      </c>
    </row>
    <row r="968" spans="1:8">
      <c r="A968" s="17">
        <v>967</v>
      </c>
      <c r="B968" s="18" t="s">
        <v>3342</v>
      </c>
      <c r="C968" s="107" t="s">
        <v>2923</v>
      </c>
      <c r="D968" s="107" t="s">
        <v>2546</v>
      </c>
      <c r="E968" s="107" t="s">
        <v>806</v>
      </c>
      <c r="F968" s="122">
        <v>22</v>
      </c>
      <c r="G968" s="107" t="s">
        <v>1309</v>
      </c>
      <c r="H968" s="107" t="s">
        <v>54</v>
      </c>
    </row>
    <row r="969" spans="1:8">
      <c r="A969" s="17">
        <v>968</v>
      </c>
      <c r="B969" s="18" t="s">
        <v>3343</v>
      </c>
      <c r="C969" s="107" t="s">
        <v>2723</v>
      </c>
      <c r="D969" s="107" t="s">
        <v>2724</v>
      </c>
      <c r="E969" s="107" t="s">
        <v>806</v>
      </c>
      <c r="F969" s="122">
        <v>22</v>
      </c>
      <c r="G969" s="107" t="s">
        <v>1309</v>
      </c>
      <c r="H969" s="107" t="s">
        <v>54</v>
      </c>
    </row>
    <row r="970" spans="1:8">
      <c r="A970" s="17">
        <v>969</v>
      </c>
      <c r="B970" s="18" t="s">
        <v>3344</v>
      </c>
      <c r="C970" s="107" t="s">
        <v>2725</v>
      </c>
      <c r="D970" s="107" t="s">
        <v>2726</v>
      </c>
      <c r="E970" s="107" t="s">
        <v>806</v>
      </c>
      <c r="F970" s="122">
        <v>22</v>
      </c>
      <c r="G970" s="107" t="s">
        <v>1309</v>
      </c>
      <c r="H970" s="107" t="s">
        <v>54</v>
      </c>
    </row>
    <row r="971" spans="1:8">
      <c r="A971" s="17">
        <v>970</v>
      </c>
      <c r="B971" s="18" t="s">
        <v>3345</v>
      </c>
      <c r="C971" s="107" t="s">
        <v>4314</v>
      </c>
      <c r="D971" s="107" t="s">
        <v>5131</v>
      </c>
      <c r="E971" s="107" t="s">
        <v>806</v>
      </c>
      <c r="F971" s="122">
        <v>22</v>
      </c>
      <c r="G971" s="107" t="s">
        <v>1309</v>
      </c>
      <c r="H971" s="107" t="s">
        <v>51</v>
      </c>
    </row>
    <row r="972" spans="1:8">
      <c r="A972" s="17">
        <v>971</v>
      </c>
      <c r="B972" s="18" t="s">
        <v>3346</v>
      </c>
      <c r="C972" s="107" t="s">
        <v>4315</v>
      </c>
      <c r="D972" s="107" t="s">
        <v>5132</v>
      </c>
      <c r="E972" s="107" t="s">
        <v>806</v>
      </c>
      <c r="F972" s="122">
        <v>22</v>
      </c>
      <c r="G972" s="107" t="s">
        <v>1309</v>
      </c>
      <c r="H972" s="107" t="s">
        <v>51</v>
      </c>
    </row>
    <row r="973" spans="1:8">
      <c r="A973" s="17">
        <v>972</v>
      </c>
      <c r="B973" s="18" t="s">
        <v>3347</v>
      </c>
      <c r="C973" s="107" t="s">
        <v>4316</v>
      </c>
      <c r="D973" s="107" t="s">
        <v>5133</v>
      </c>
      <c r="E973" s="107" t="s">
        <v>806</v>
      </c>
      <c r="F973" s="122">
        <v>22</v>
      </c>
      <c r="G973" s="107" t="s">
        <v>1309</v>
      </c>
      <c r="H973" s="107" t="s">
        <v>51</v>
      </c>
    </row>
    <row r="974" spans="1:8">
      <c r="A974" s="17">
        <v>973</v>
      </c>
      <c r="B974" s="18" t="s">
        <v>3348</v>
      </c>
      <c r="C974" s="107" t="s">
        <v>4317</v>
      </c>
      <c r="D974" s="107" t="s">
        <v>5134</v>
      </c>
      <c r="E974" s="107" t="s">
        <v>806</v>
      </c>
      <c r="F974" s="122">
        <v>22</v>
      </c>
      <c r="G974" s="107" t="s">
        <v>1309</v>
      </c>
      <c r="H974" s="107" t="s">
        <v>51</v>
      </c>
    </row>
    <row r="975" spans="1:8">
      <c r="A975" s="17">
        <v>974</v>
      </c>
      <c r="B975" s="18" t="s">
        <v>3349</v>
      </c>
      <c r="C975" s="107" t="s">
        <v>4318</v>
      </c>
      <c r="D975" s="107" t="s">
        <v>5135</v>
      </c>
      <c r="E975" s="107" t="s">
        <v>806</v>
      </c>
      <c r="F975" s="122">
        <v>22</v>
      </c>
      <c r="G975" s="107" t="s">
        <v>1309</v>
      </c>
      <c r="H975" s="107" t="s">
        <v>51</v>
      </c>
    </row>
    <row r="976" spans="1:8">
      <c r="A976" s="17">
        <v>975</v>
      </c>
      <c r="B976" s="18" t="s">
        <v>3350</v>
      </c>
      <c r="C976" s="107" t="s">
        <v>4319</v>
      </c>
      <c r="D976" s="107" t="s">
        <v>5136</v>
      </c>
      <c r="E976" s="107" t="s">
        <v>806</v>
      </c>
      <c r="F976" s="122">
        <v>22</v>
      </c>
      <c r="G976" s="107" t="s">
        <v>1309</v>
      </c>
      <c r="H976" s="107" t="s">
        <v>51</v>
      </c>
    </row>
    <row r="977" spans="1:8">
      <c r="A977" s="17">
        <v>976</v>
      </c>
      <c r="B977" s="18" t="s">
        <v>3351</v>
      </c>
      <c r="C977" s="107" t="s">
        <v>4320</v>
      </c>
      <c r="D977" s="107" t="s">
        <v>5137</v>
      </c>
      <c r="E977" s="107" t="s">
        <v>806</v>
      </c>
      <c r="F977" s="122">
        <v>22</v>
      </c>
      <c r="G977" s="107" t="s">
        <v>1309</v>
      </c>
      <c r="H977" s="107" t="s">
        <v>51</v>
      </c>
    </row>
    <row r="978" spans="1:8">
      <c r="A978" s="17">
        <v>977</v>
      </c>
      <c r="B978" s="18" t="s">
        <v>3352</v>
      </c>
      <c r="C978" s="107" t="s">
        <v>4321</v>
      </c>
      <c r="D978" s="107" t="s">
        <v>5138</v>
      </c>
      <c r="E978" s="107" t="s">
        <v>806</v>
      </c>
      <c r="F978" s="122">
        <v>22</v>
      </c>
      <c r="G978" s="107" t="s">
        <v>1309</v>
      </c>
      <c r="H978" s="107" t="s">
        <v>51</v>
      </c>
    </row>
    <row r="979" spans="1:8">
      <c r="A979" s="17">
        <v>978</v>
      </c>
      <c r="B979" s="18" t="s">
        <v>3353</v>
      </c>
      <c r="C979" s="107" t="s">
        <v>4322</v>
      </c>
      <c r="D979" s="107" t="s">
        <v>5139</v>
      </c>
      <c r="E979" s="107" t="s">
        <v>806</v>
      </c>
      <c r="F979" s="122">
        <v>22</v>
      </c>
      <c r="G979" s="107" t="s">
        <v>1309</v>
      </c>
      <c r="H979" s="107" t="s">
        <v>51</v>
      </c>
    </row>
    <row r="980" spans="1:8">
      <c r="A980" s="17">
        <v>979</v>
      </c>
      <c r="B980" s="18" t="s">
        <v>3354</v>
      </c>
      <c r="C980" s="107" t="s">
        <v>4323</v>
      </c>
      <c r="D980" s="107" t="s">
        <v>5140</v>
      </c>
      <c r="E980" s="107" t="s">
        <v>806</v>
      </c>
      <c r="F980" s="122">
        <v>22</v>
      </c>
      <c r="G980" s="107" t="s">
        <v>1309</v>
      </c>
      <c r="H980" s="107" t="s">
        <v>51</v>
      </c>
    </row>
    <row r="981" spans="1:8">
      <c r="A981" s="17">
        <v>980</v>
      </c>
      <c r="B981" s="18" t="s">
        <v>3355</v>
      </c>
      <c r="C981" s="107" t="s">
        <v>4324</v>
      </c>
      <c r="D981" s="107" t="s">
        <v>5141</v>
      </c>
      <c r="E981" s="107" t="s">
        <v>806</v>
      </c>
      <c r="F981" s="122">
        <v>22</v>
      </c>
      <c r="G981" s="107" t="s">
        <v>1309</v>
      </c>
      <c r="H981" s="107" t="s">
        <v>51</v>
      </c>
    </row>
    <row r="982" spans="1:8">
      <c r="A982" s="17">
        <v>981</v>
      </c>
      <c r="B982" s="18" t="s">
        <v>3356</v>
      </c>
      <c r="C982" s="107" t="s">
        <v>4325</v>
      </c>
      <c r="D982" s="107" t="s">
        <v>5142</v>
      </c>
      <c r="E982" s="107" t="s">
        <v>806</v>
      </c>
      <c r="F982" s="122">
        <v>22</v>
      </c>
      <c r="G982" s="107" t="s">
        <v>1309</v>
      </c>
      <c r="H982" s="107" t="s">
        <v>51</v>
      </c>
    </row>
    <row r="983" spans="1:8">
      <c r="A983" s="17">
        <v>982</v>
      </c>
      <c r="B983" s="18" t="s">
        <v>3357</v>
      </c>
      <c r="C983" s="107" t="s">
        <v>4326</v>
      </c>
      <c r="D983" s="107" t="s">
        <v>5143</v>
      </c>
      <c r="E983" s="107" t="s">
        <v>806</v>
      </c>
      <c r="F983" s="122">
        <v>22</v>
      </c>
      <c r="G983" s="107" t="s">
        <v>1309</v>
      </c>
      <c r="H983" s="107" t="s">
        <v>51</v>
      </c>
    </row>
    <row r="984" spans="1:8">
      <c r="A984" s="17">
        <v>983</v>
      </c>
      <c r="B984" s="18" t="s">
        <v>3358</v>
      </c>
      <c r="C984" s="107" t="s">
        <v>2624</v>
      </c>
      <c r="D984" s="107" t="s">
        <v>2625</v>
      </c>
      <c r="E984" s="107" t="s">
        <v>806</v>
      </c>
      <c r="F984" s="122">
        <v>22</v>
      </c>
      <c r="G984" s="107" t="s">
        <v>1308</v>
      </c>
      <c r="H984" s="107" t="s">
        <v>272</v>
      </c>
    </row>
    <row r="985" spans="1:8">
      <c r="A985" s="17">
        <v>984</v>
      </c>
      <c r="B985" s="18" t="s">
        <v>3359</v>
      </c>
      <c r="C985" s="107" t="s">
        <v>2630</v>
      </c>
      <c r="D985" s="107" t="s">
        <v>2631</v>
      </c>
      <c r="E985" s="107" t="s">
        <v>806</v>
      </c>
      <c r="F985" s="122">
        <v>22</v>
      </c>
      <c r="G985" s="107" t="s">
        <v>1308</v>
      </c>
      <c r="H985" s="107" t="s">
        <v>67</v>
      </c>
    </row>
    <row r="986" spans="1:8">
      <c r="A986" s="17">
        <v>985</v>
      </c>
      <c r="B986" s="18" t="s">
        <v>3360</v>
      </c>
      <c r="C986" s="107" t="s">
        <v>2626</v>
      </c>
      <c r="D986" s="107" t="s">
        <v>2627</v>
      </c>
      <c r="E986" s="107" t="s">
        <v>806</v>
      </c>
      <c r="F986" s="122">
        <v>22</v>
      </c>
      <c r="G986" s="107" t="s">
        <v>1308</v>
      </c>
      <c r="H986" s="107" t="s">
        <v>67</v>
      </c>
    </row>
    <row r="987" spans="1:8">
      <c r="A987" s="17">
        <v>986</v>
      </c>
      <c r="B987" s="18" t="s">
        <v>3361</v>
      </c>
      <c r="C987" s="107" t="s">
        <v>2628</v>
      </c>
      <c r="D987" s="107" t="s">
        <v>2629</v>
      </c>
      <c r="E987" s="107" t="s">
        <v>806</v>
      </c>
      <c r="F987" s="122">
        <v>22</v>
      </c>
      <c r="G987" s="107" t="s">
        <v>1308</v>
      </c>
      <c r="H987" s="107" t="s">
        <v>67</v>
      </c>
    </row>
    <row r="988" spans="1:8">
      <c r="A988" s="17">
        <v>987</v>
      </c>
      <c r="B988" s="18" t="s">
        <v>3362</v>
      </c>
      <c r="C988" s="107" t="s">
        <v>3136</v>
      </c>
      <c r="D988" s="107" t="s">
        <v>3137</v>
      </c>
      <c r="E988" s="107" t="s">
        <v>806</v>
      </c>
      <c r="F988" s="122">
        <v>22</v>
      </c>
      <c r="G988" s="107" t="s">
        <v>1308</v>
      </c>
      <c r="H988" s="107" t="s">
        <v>54</v>
      </c>
    </row>
    <row r="989" spans="1:8">
      <c r="A989" s="17">
        <v>988</v>
      </c>
      <c r="B989" s="18" t="s">
        <v>3363</v>
      </c>
      <c r="C989" s="107" t="s">
        <v>4327</v>
      </c>
      <c r="D989" s="107" t="s">
        <v>5144</v>
      </c>
      <c r="E989" s="107" t="s">
        <v>806</v>
      </c>
      <c r="F989" s="122">
        <v>22</v>
      </c>
      <c r="G989" s="107" t="s">
        <v>1308</v>
      </c>
      <c r="H989" s="107" t="s">
        <v>54</v>
      </c>
    </row>
    <row r="990" spans="1:8">
      <c r="A990" s="17">
        <v>989</v>
      </c>
      <c r="B990" s="18" t="s">
        <v>3364</v>
      </c>
      <c r="C990" s="107" t="s">
        <v>4328</v>
      </c>
      <c r="D990" s="107" t="s">
        <v>5145</v>
      </c>
      <c r="E990" s="107" t="s">
        <v>806</v>
      </c>
      <c r="F990" s="122">
        <v>22</v>
      </c>
      <c r="G990" s="107" t="s">
        <v>1308</v>
      </c>
      <c r="H990" s="107" t="s">
        <v>51</v>
      </c>
    </row>
    <row r="991" spans="1:8">
      <c r="A991" s="17">
        <v>990</v>
      </c>
      <c r="B991" s="18" t="s">
        <v>3365</v>
      </c>
      <c r="C991" s="107" t="s">
        <v>3185</v>
      </c>
      <c r="D991" s="107" t="s">
        <v>3186</v>
      </c>
      <c r="E991" s="107" t="s">
        <v>806</v>
      </c>
      <c r="F991" s="122">
        <v>22</v>
      </c>
      <c r="G991" s="107" t="s">
        <v>1281</v>
      </c>
      <c r="H991" s="107" t="s">
        <v>5583</v>
      </c>
    </row>
    <row r="992" spans="1:8">
      <c r="A992" s="17">
        <v>991</v>
      </c>
      <c r="B992" s="18" t="s">
        <v>3366</v>
      </c>
      <c r="C992" s="107" t="s">
        <v>2222</v>
      </c>
      <c r="D992" s="107" t="s">
        <v>2223</v>
      </c>
      <c r="E992" s="107" t="s">
        <v>806</v>
      </c>
      <c r="F992" s="122">
        <v>22</v>
      </c>
      <c r="G992" s="107" t="s">
        <v>1281</v>
      </c>
      <c r="H992" s="107" t="s">
        <v>272</v>
      </c>
    </row>
    <row r="993" spans="1:8">
      <c r="A993" s="17">
        <v>992</v>
      </c>
      <c r="B993" s="18" t="s">
        <v>3367</v>
      </c>
      <c r="C993" s="107" t="s">
        <v>2226</v>
      </c>
      <c r="D993" s="107" t="s">
        <v>2227</v>
      </c>
      <c r="E993" s="107" t="s">
        <v>806</v>
      </c>
      <c r="F993" s="122">
        <v>22</v>
      </c>
      <c r="G993" s="107" t="s">
        <v>1281</v>
      </c>
      <c r="H993" s="107" t="s">
        <v>272</v>
      </c>
    </row>
    <row r="994" spans="1:8">
      <c r="A994" s="17">
        <v>993</v>
      </c>
      <c r="B994" s="18" t="s">
        <v>3368</v>
      </c>
      <c r="C994" s="107" t="s">
        <v>2224</v>
      </c>
      <c r="D994" s="107" t="s">
        <v>2225</v>
      </c>
      <c r="E994" s="107" t="s">
        <v>806</v>
      </c>
      <c r="F994" s="122">
        <v>22</v>
      </c>
      <c r="G994" s="107" t="s">
        <v>1281</v>
      </c>
      <c r="H994" s="107" t="s">
        <v>67</v>
      </c>
    </row>
    <row r="995" spans="1:8">
      <c r="A995" s="17">
        <v>994</v>
      </c>
      <c r="B995" s="18" t="s">
        <v>3369</v>
      </c>
      <c r="C995" s="107" t="s">
        <v>2195</v>
      </c>
      <c r="D995" s="107" t="s">
        <v>2196</v>
      </c>
      <c r="E995" s="107" t="s">
        <v>806</v>
      </c>
      <c r="F995" s="122">
        <v>22</v>
      </c>
      <c r="G995" s="107" t="s">
        <v>1281</v>
      </c>
      <c r="H995" s="107" t="s">
        <v>67</v>
      </c>
    </row>
    <row r="996" spans="1:8">
      <c r="A996" s="17">
        <v>995</v>
      </c>
      <c r="B996" s="18" t="s">
        <v>3370</v>
      </c>
      <c r="C996" s="107" t="s">
        <v>2199</v>
      </c>
      <c r="D996" s="107" t="s">
        <v>2200</v>
      </c>
      <c r="E996" s="107" t="s">
        <v>806</v>
      </c>
      <c r="F996" s="122">
        <v>22</v>
      </c>
      <c r="G996" s="107" t="s">
        <v>1281</v>
      </c>
      <c r="H996" s="107" t="s">
        <v>67</v>
      </c>
    </row>
    <row r="997" spans="1:8">
      <c r="A997" s="17">
        <v>996</v>
      </c>
      <c r="B997" s="18" t="s">
        <v>3371</v>
      </c>
      <c r="C997" s="107" t="s">
        <v>2207</v>
      </c>
      <c r="D997" s="107" t="s">
        <v>2208</v>
      </c>
      <c r="E997" s="107" t="s">
        <v>806</v>
      </c>
      <c r="F997" s="122">
        <v>22</v>
      </c>
      <c r="G997" s="107" t="s">
        <v>1281</v>
      </c>
      <c r="H997" s="107" t="s">
        <v>67</v>
      </c>
    </row>
    <row r="998" spans="1:8">
      <c r="A998" s="17">
        <v>997</v>
      </c>
      <c r="B998" s="18" t="s">
        <v>3372</v>
      </c>
      <c r="C998" s="107" t="s">
        <v>2193</v>
      </c>
      <c r="D998" s="107" t="s">
        <v>2194</v>
      </c>
      <c r="E998" s="107" t="s">
        <v>806</v>
      </c>
      <c r="F998" s="122">
        <v>22</v>
      </c>
      <c r="G998" s="107" t="s">
        <v>1281</v>
      </c>
      <c r="H998" s="107" t="s">
        <v>67</v>
      </c>
    </row>
    <row r="999" spans="1:8">
      <c r="A999" s="17">
        <v>998</v>
      </c>
      <c r="B999" s="18" t="s">
        <v>3373</v>
      </c>
      <c r="C999" s="107" t="s">
        <v>2211</v>
      </c>
      <c r="D999" s="107" t="s">
        <v>2212</v>
      </c>
      <c r="E999" s="107" t="s">
        <v>806</v>
      </c>
      <c r="F999" s="122">
        <v>22</v>
      </c>
      <c r="G999" s="107" t="s">
        <v>1281</v>
      </c>
      <c r="H999" s="107" t="s">
        <v>67</v>
      </c>
    </row>
    <row r="1000" spans="1:8">
      <c r="A1000" s="17">
        <v>999</v>
      </c>
      <c r="B1000" s="18" t="s">
        <v>3374</v>
      </c>
      <c r="C1000" s="107" t="s">
        <v>2203</v>
      </c>
      <c r="D1000" s="107" t="s">
        <v>2204</v>
      </c>
      <c r="E1000" s="107" t="s">
        <v>806</v>
      </c>
      <c r="F1000" s="122">
        <v>22</v>
      </c>
      <c r="G1000" s="107" t="s">
        <v>1281</v>
      </c>
      <c r="H1000" s="107" t="s">
        <v>67</v>
      </c>
    </row>
    <row r="1001" spans="1:8">
      <c r="A1001" s="17">
        <v>1000</v>
      </c>
      <c r="B1001" s="18" t="s">
        <v>3375</v>
      </c>
      <c r="C1001" s="107" t="s">
        <v>2209</v>
      </c>
      <c r="D1001" s="107" t="s">
        <v>2210</v>
      </c>
      <c r="E1001" s="107" t="s">
        <v>806</v>
      </c>
      <c r="F1001" s="122">
        <v>22</v>
      </c>
      <c r="G1001" s="107" t="s">
        <v>1281</v>
      </c>
      <c r="H1001" s="107" t="s">
        <v>67</v>
      </c>
    </row>
    <row r="1002" spans="1:8">
      <c r="A1002" s="17">
        <v>1001</v>
      </c>
      <c r="B1002" s="18" t="s">
        <v>3376</v>
      </c>
      <c r="C1002" s="107" t="s">
        <v>2215</v>
      </c>
      <c r="D1002" s="107" t="s">
        <v>2216</v>
      </c>
      <c r="E1002" s="107" t="s">
        <v>806</v>
      </c>
      <c r="F1002" s="122">
        <v>22</v>
      </c>
      <c r="G1002" s="107" t="s">
        <v>1281</v>
      </c>
      <c r="H1002" s="107" t="s">
        <v>67</v>
      </c>
    </row>
    <row r="1003" spans="1:8">
      <c r="A1003" s="17">
        <v>1002</v>
      </c>
      <c r="B1003" s="18" t="s">
        <v>3377</v>
      </c>
      <c r="C1003" s="107" t="s">
        <v>2191</v>
      </c>
      <c r="D1003" s="107" t="s">
        <v>2192</v>
      </c>
      <c r="E1003" s="107" t="s">
        <v>806</v>
      </c>
      <c r="F1003" s="122">
        <v>22</v>
      </c>
      <c r="G1003" s="107" t="s">
        <v>1281</v>
      </c>
      <c r="H1003" s="107" t="s">
        <v>67</v>
      </c>
    </row>
    <row r="1004" spans="1:8">
      <c r="A1004" s="17">
        <v>1003</v>
      </c>
      <c r="B1004" s="18" t="s">
        <v>3378</v>
      </c>
      <c r="C1004" s="107" t="s">
        <v>2205</v>
      </c>
      <c r="D1004" s="107" t="s">
        <v>2206</v>
      </c>
      <c r="E1004" s="107" t="s">
        <v>806</v>
      </c>
      <c r="F1004" s="122">
        <v>22</v>
      </c>
      <c r="G1004" s="107" t="s">
        <v>1281</v>
      </c>
      <c r="H1004" s="107" t="s">
        <v>67</v>
      </c>
    </row>
    <row r="1005" spans="1:8">
      <c r="A1005" s="17">
        <v>1004</v>
      </c>
      <c r="B1005" s="18" t="s">
        <v>3379</v>
      </c>
      <c r="C1005" s="107" t="s">
        <v>2197</v>
      </c>
      <c r="D1005" s="107" t="s">
        <v>2198</v>
      </c>
      <c r="E1005" s="107" t="s">
        <v>806</v>
      </c>
      <c r="F1005" s="122">
        <v>22</v>
      </c>
      <c r="G1005" s="107" t="s">
        <v>1281</v>
      </c>
      <c r="H1005" s="107" t="s">
        <v>67</v>
      </c>
    </row>
    <row r="1006" spans="1:8">
      <c r="A1006" s="17">
        <v>1005</v>
      </c>
      <c r="B1006" s="18" t="s">
        <v>3380</v>
      </c>
      <c r="C1006" s="107" t="s">
        <v>2201</v>
      </c>
      <c r="D1006" s="107" t="s">
        <v>2202</v>
      </c>
      <c r="E1006" s="107" t="s">
        <v>806</v>
      </c>
      <c r="F1006" s="122">
        <v>22</v>
      </c>
      <c r="G1006" s="107" t="s">
        <v>1281</v>
      </c>
      <c r="H1006" s="107" t="s">
        <v>67</v>
      </c>
    </row>
    <row r="1007" spans="1:8">
      <c r="A1007" s="17">
        <v>1006</v>
      </c>
      <c r="B1007" s="18" t="s">
        <v>3381</v>
      </c>
      <c r="C1007" s="107" t="s">
        <v>2213</v>
      </c>
      <c r="D1007" s="107" t="s">
        <v>2214</v>
      </c>
      <c r="E1007" s="107" t="s">
        <v>806</v>
      </c>
      <c r="F1007" s="122">
        <v>22</v>
      </c>
      <c r="G1007" s="107" t="s">
        <v>1281</v>
      </c>
      <c r="H1007" s="107" t="s">
        <v>67</v>
      </c>
    </row>
    <row r="1008" spans="1:8">
      <c r="A1008" s="17">
        <v>1007</v>
      </c>
      <c r="B1008" s="18" t="s">
        <v>3382</v>
      </c>
      <c r="C1008" s="107" t="s">
        <v>3007</v>
      </c>
      <c r="D1008" s="107" t="s">
        <v>3008</v>
      </c>
      <c r="E1008" s="107" t="s">
        <v>806</v>
      </c>
      <c r="F1008" s="122">
        <v>22</v>
      </c>
      <c r="G1008" s="107" t="s">
        <v>1281</v>
      </c>
      <c r="H1008" s="107" t="s">
        <v>54</v>
      </c>
    </row>
    <row r="1009" spans="1:8">
      <c r="A1009" s="17">
        <v>1008</v>
      </c>
      <c r="B1009" s="18" t="s">
        <v>3383</v>
      </c>
      <c r="C1009" s="107" t="s">
        <v>3009</v>
      </c>
      <c r="D1009" s="107" t="s">
        <v>3010</v>
      </c>
      <c r="E1009" s="107" t="s">
        <v>806</v>
      </c>
      <c r="F1009" s="122">
        <v>22</v>
      </c>
      <c r="G1009" s="107" t="s">
        <v>1281</v>
      </c>
      <c r="H1009" s="107" t="s">
        <v>54</v>
      </c>
    </row>
    <row r="1010" spans="1:8">
      <c r="A1010" s="17">
        <v>1009</v>
      </c>
      <c r="B1010" s="18" t="s">
        <v>3384</v>
      </c>
      <c r="C1010" s="107" t="s">
        <v>3132</v>
      </c>
      <c r="D1010" s="107" t="s">
        <v>3133</v>
      </c>
      <c r="E1010" s="107" t="s">
        <v>806</v>
      </c>
      <c r="F1010" s="122">
        <v>22</v>
      </c>
      <c r="G1010" s="107" t="s">
        <v>1281</v>
      </c>
      <c r="H1010" s="107" t="s">
        <v>54</v>
      </c>
    </row>
    <row r="1011" spans="1:8">
      <c r="A1011" s="17">
        <v>1010</v>
      </c>
      <c r="B1011" s="18" t="s">
        <v>3385</v>
      </c>
      <c r="C1011" s="107" t="s">
        <v>3013</v>
      </c>
      <c r="D1011" s="107" t="s">
        <v>3014</v>
      </c>
      <c r="E1011" s="107" t="s">
        <v>806</v>
      </c>
      <c r="F1011" s="122">
        <v>22</v>
      </c>
      <c r="G1011" s="107" t="s">
        <v>1281</v>
      </c>
      <c r="H1011" s="107" t="s">
        <v>54</v>
      </c>
    </row>
    <row r="1012" spans="1:8">
      <c r="A1012" s="17">
        <v>1011</v>
      </c>
      <c r="B1012" s="18" t="s">
        <v>3386</v>
      </c>
      <c r="C1012" s="107" t="s">
        <v>4329</v>
      </c>
      <c r="D1012" s="107" t="s">
        <v>3004</v>
      </c>
      <c r="E1012" s="107" t="s">
        <v>806</v>
      </c>
      <c r="F1012" s="122">
        <v>22</v>
      </c>
      <c r="G1012" s="107" t="s">
        <v>1281</v>
      </c>
      <c r="H1012" s="107" t="s">
        <v>54</v>
      </c>
    </row>
    <row r="1013" spans="1:8">
      <c r="A1013" s="17">
        <v>1012</v>
      </c>
      <c r="B1013" s="18" t="s">
        <v>3387</v>
      </c>
      <c r="C1013" s="107" t="s">
        <v>2840</v>
      </c>
      <c r="D1013" s="107" t="s">
        <v>2841</v>
      </c>
      <c r="E1013" s="107" t="s">
        <v>806</v>
      </c>
      <c r="F1013" s="122">
        <v>22</v>
      </c>
      <c r="G1013" s="107" t="s">
        <v>1281</v>
      </c>
      <c r="H1013" s="107" t="s">
        <v>54</v>
      </c>
    </row>
    <row r="1014" spans="1:8">
      <c r="A1014" s="17">
        <v>1013</v>
      </c>
      <c r="B1014" s="18" t="s">
        <v>3388</v>
      </c>
      <c r="C1014" s="107" t="s">
        <v>4330</v>
      </c>
      <c r="D1014" s="107" t="s">
        <v>5146</v>
      </c>
      <c r="E1014" s="107" t="s">
        <v>806</v>
      </c>
      <c r="F1014" s="122">
        <v>22</v>
      </c>
      <c r="G1014" s="107" t="s">
        <v>1281</v>
      </c>
      <c r="H1014" s="107" t="s">
        <v>54</v>
      </c>
    </row>
    <row r="1015" spans="1:8">
      <c r="A1015" s="17">
        <v>1014</v>
      </c>
      <c r="B1015" s="18" t="s">
        <v>3389</v>
      </c>
      <c r="C1015" s="107" t="s">
        <v>3002</v>
      </c>
      <c r="D1015" s="107" t="s">
        <v>3003</v>
      </c>
      <c r="E1015" s="107" t="s">
        <v>806</v>
      </c>
      <c r="F1015" s="122">
        <v>22</v>
      </c>
      <c r="G1015" s="107" t="s">
        <v>1281</v>
      </c>
      <c r="H1015" s="107" t="s">
        <v>54</v>
      </c>
    </row>
    <row r="1016" spans="1:8">
      <c r="A1016" s="17">
        <v>1015</v>
      </c>
      <c r="B1016" s="18" t="s">
        <v>3390</v>
      </c>
      <c r="C1016" s="107" t="s">
        <v>3011</v>
      </c>
      <c r="D1016" s="107" t="s">
        <v>3012</v>
      </c>
      <c r="E1016" s="107" t="s">
        <v>806</v>
      </c>
      <c r="F1016" s="122">
        <v>22</v>
      </c>
      <c r="G1016" s="107" t="s">
        <v>1281</v>
      </c>
      <c r="H1016" s="107" t="s">
        <v>54</v>
      </c>
    </row>
    <row r="1017" spans="1:8">
      <c r="A1017" s="17">
        <v>1016</v>
      </c>
      <c r="B1017" s="18" t="s">
        <v>3391</v>
      </c>
      <c r="C1017" s="107" t="s">
        <v>3005</v>
      </c>
      <c r="D1017" s="107" t="s">
        <v>3006</v>
      </c>
      <c r="E1017" s="107" t="s">
        <v>806</v>
      </c>
      <c r="F1017" s="122">
        <v>22</v>
      </c>
      <c r="G1017" s="107" t="s">
        <v>1281</v>
      </c>
      <c r="H1017" s="107" t="s">
        <v>54</v>
      </c>
    </row>
    <row r="1018" spans="1:8">
      <c r="A1018" s="17">
        <v>1017</v>
      </c>
      <c r="B1018" s="18" t="s">
        <v>3392</v>
      </c>
      <c r="C1018" s="107" t="s">
        <v>4331</v>
      </c>
      <c r="D1018" s="107" t="s">
        <v>5147</v>
      </c>
      <c r="E1018" s="107" t="s">
        <v>806</v>
      </c>
      <c r="F1018" s="122">
        <v>22</v>
      </c>
      <c r="G1018" s="107" t="s">
        <v>1281</v>
      </c>
      <c r="H1018" s="107" t="s">
        <v>51</v>
      </c>
    </row>
    <row r="1019" spans="1:8">
      <c r="A1019" s="17">
        <v>1018</v>
      </c>
      <c r="B1019" s="18" t="s">
        <v>3393</v>
      </c>
      <c r="C1019" s="107" t="s">
        <v>4332</v>
      </c>
      <c r="D1019" s="107" t="s">
        <v>5148</v>
      </c>
      <c r="E1019" s="107" t="s">
        <v>806</v>
      </c>
      <c r="F1019" s="122">
        <v>22</v>
      </c>
      <c r="G1019" s="107" t="s">
        <v>1281</v>
      </c>
      <c r="H1019" s="107" t="s">
        <v>51</v>
      </c>
    </row>
    <row r="1020" spans="1:8">
      <c r="A1020" s="17">
        <v>1019</v>
      </c>
      <c r="B1020" s="18" t="s">
        <v>3394</v>
      </c>
      <c r="C1020" s="107" t="s">
        <v>4333</v>
      </c>
      <c r="D1020" s="107" t="s">
        <v>5149</v>
      </c>
      <c r="E1020" s="107" t="s">
        <v>806</v>
      </c>
      <c r="F1020" s="122">
        <v>22</v>
      </c>
      <c r="G1020" s="107" t="s">
        <v>1281</v>
      </c>
      <c r="H1020" s="107" t="s">
        <v>51</v>
      </c>
    </row>
    <row r="1021" spans="1:8">
      <c r="A1021" s="17">
        <v>1020</v>
      </c>
      <c r="B1021" s="18" t="s">
        <v>3395</v>
      </c>
      <c r="C1021" s="107" t="s">
        <v>4334</v>
      </c>
      <c r="D1021" s="107" t="s">
        <v>5150</v>
      </c>
      <c r="E1021" s="107" t="s">
        <v>806</v>
      </c>
      <c r="F1021" s="122">
        <v>22</v>
      </c>
      <c r="G1021" s="107" t="s">
        <v>1281</v>
      </c>
      <c r="H1021" s="107" t="s">
        <v>51</v>
      </c>
    </row>
    <row r="1022" spans="1:8">
      <c r="A1022" s="17">
        <v>1021</v>
      </c>
      <c r="B1022" s="18" t="s">
        <v>3396</v>
      </c>
      <c r="C1022" s="107" t="s">
        <v>4335</v>
      </c>
      <c r="D1022" s="107" t="s">
        <v>5151</v>
      </c>
      <c r="E1022" s="107" t="s">
        <v>806</v>
      </c>
      <c r="F1022" s="122">
        <v>22</v>
      </c>
      <c r="G1022" s="107" t="s">
        <v>1281</v>
      </c>
      <c r="H1022" s="107" t="s">
        <v>51</v>
      </c>
    </row>
    <row r="1023" spans="1:8">
      <c r="A1023" s="17">
        <v>1022</v>
      </c>
      <c r="B1023" s="18" t="s">
        <v>3397</v>
      </c>
      <c r="C1023" s="107" t="s">
        <v>4336</v>
      </c>
      <c r="D1023" s="107" t="s">
        <v>5108</v>
      </c>
      <c r="E1023" s="107" t="s">
        <v>806</v>
      </c>
      <c r="F1023" s="122">
        <v>22</v>
      </c>
      <c r="G1023" s="107" t="s">
        <v>1281</v>
      </c>
      <c r="H1023" s="107" t="s">
        <v>51</v>
      </c>
    </row>
    <row r="1024" spans="1:8">
      <c r="A1024" s="17">
        <v>1023</v>
      </c>
      <c r="B1024" s="18" t="s">
        <v>3398</v>
      </c>
      <c r="C1024" s="107" t="s">
        <v>4337</v>
      </c>
      <c r="D1024" s="107" t="s">
        <v>5152</v>
      </c>
      <c r="E1024" s="107" t="s">
        <v>806</v>
      </c>
      <c r="F1024" s="122">
        <v>22</v>
      </c>
      <c r="G1024" s="107" t="s">
        <v>1281</v>
      </c>
      <c r="H1024" s="107" t="s">
        <v>51</v>
      </c>
    </row>
    <row r="1025" spans="1:8">
      <c r="A1025" s="17">
        <v>1024</v>
      </c>
      <c r="B1025" s="18" t="s">
        <v>3399</v>
      </c>
      <c r="C1025" s="107" t="s">
        <v>4338</v>
      </c>
      <c r="D1025" s="107" t="s">
        <v>5153</v>
      </c>
      <c r="E1025" s="107" t="s">
        <v>806</v>
      </c>
      <c r="F1025" s="122">
        <v>22</v>
      </c>
      <c r="G1025" s="107" t="s">
        <v>1281</v>
      </c>
      <c r="H1025" s="107" t="s">
        <v>51</v>
      </c>
    </row>
    <row r="1026" spans="1:8">
      <c r="A1026" s="17">
        <v>1025</v>
      </c>
      <c r="B1026" s="18" t="s">
        <v>3400</v>
      </c>
      <c r="C1026" s="107" t="s">
        <v>4339</v>
      </c>
      <c r="D1026" s="107" t="s">
        <v>5154</v>
      </c>
      <c r="E1026" s="107" t="s">
        <v>806</v>
      </c>
      <c r="F1026" s="122">
        <v>22</v>
      </c>
      <c r="G1026" s="107" t="s">
        <v>1281</v>
      </c>
      <c r="H1026" s="107" t="s">
        <v>51</v>
      </c>
    </row>
    <row r="1027" spans="1:8">
      <c r="A1027" s="17">
        <v>1026</v>
      </c>
      <c r="B1027" s="18" t="s">
        <v>3401</v>
      </c>
      <c r="C1027" s="107" t="s">
        <v>4340</v>
      </c>
      <c r="D1027" s="107" t="s">
        <v>5155</v>
      </c>
      <c r="E1027" s="107" t="s">
        <v>806</v>
      </c>
      <c r="F1027" s="122">
        <v>22</v>
      </c>
      <c r="G1027" s="107" t="s">
        <v>1281</v>
      </c>
      <c r="H1027" s="107" t="s">
        <v>51</v>
      </c>
    </row>
    <row r="1028" spans="1:8">
      <c r="A1028" s="17">
        <v>1027</v>
      </c>
      <c r="B1028" s="18" t="s">
        <v>3402</v>
      </c>
      <c r="C1028" s="107" t="s">
        <v>4341</v>
      </c>
      <c r="D1028" s="107" t="s">
        <v>5156</v>
      </c>
      <c r="E1028" s="107" t="s">
        <v>806</v>
      </c>
      <c r="F1028" s="122">
        <v>22</v>
      </c>
      <c r="G1028" s="107" t="s">
        <v>1281</v>
      </c>
      <c r="H1028" s="107" t="s">
        <v>51</v>
      </c>
    </row>
    <row r="1029" spans="1:8">
      <c r="A1029" s="17">
        <v>1028</v>
      </c>
      <c r="B1029" s="18" t="s">
        <v>3403</v>
      </c>
      <c r="C1029" s="107" t="s">
        <v>4342</v>
      </c>
      <c r="D1029" s="107" t="s">
        <v>5157</v>
      </c>
      <c r="E1029" s="107" t="s">
        <v>806</v>
      </c>
      <c r="F1029" s="122">
        <v>22</v>
      </c>
      <c r="G1029" s="107" t="s">
        <v>1281</v>
      </c>
      <c r="H1029" s="107" t="s">
        <v>51</v>
      </c>
    </row>
    <row r="1030" spans="1:8">
      <c r="A1030" s="17">
        <v>1029</v>
      </c>
      <c r="B1030" s="18" t="s">
        <v>3404</v>
      </c>
      <c r="C1030" s="107" t="s">
        <v>4343</v>
      </c>
      <c r="D1030" s="107" t="s">
        <v>5158</v>
      </c>
      <c r="E1030" s="107" t="s">
        <v>806</v>
      </c>
      <c r="F1030" s="122">
        <v>22</v>
      </c>
      <c r="G1030" s="107" t="s">
        <v>1281</v>
      </c>
      <c r="H1030" s="107" t="s">
        <v>51</v>
      </c>
    </row>
    <row r="1031" spans="1:8">
      <c r="A1031" s="17">
        <v>1030</v>
      </c>
      <c r="B1031" s="18" t="s">
        <v>3405</v>
      </c>
      <c r="C1031" s="107" t="s">
        <v>4344</v>
      </c>
      <c r="D1031" s="107" t="s">
        <v>5159</v>
      </c>
      <c r="E1031" s="107" t="s">
        <v>806</v>
      </c>
      <c r="F1031" s="122">
        <v>22</v>
      </c>
      <c r="G1031" s="107" t="s">
        <v>1281</v>
      </c>
      <c r="H1031" s="107" t="s">
        <v>51</v>
      </c>
    </row>
    <row r="1032" spans="1:8">
      <c r="A1032" s="17">
        <v>1031</v>
      </c>
      <c r="B1032" s="18" t="s">
        <v>3406</v>
      </c>
      <c r="C1032" s="107" t="s">
        <v>4345</v>
      </c>
      <c r="D1032" s="107" t="s">
        <v>5160</v>
      </c>
      <c r="E1032" s="107" t="s">
        <v>806</v>
      </c>
      <c r="F1032" s="122">
        <v>22</v>
      </c>
      <c r="G1032" s="107" t="s">
        <v>1281</v>
      </c>
      <c r="H1032" s="107" t="s">
        <v>51</v>
      </c>
    </row>
    <row r="1033" spans="1:8">
      <c r="A1033" s="17">
        <v>1032</v>
      </c>
      <c r="B1033" s="18" t="s">
        <v>3407</v>
      </c>
      <c r="C1033" s="107" t="s">
        <v>2217</v>
      </c>
      <c r="D1033" s="107" t="s">
        <v>2218</v>
      </c>
      <c r="E1033" s="107" t="s">
        <v>806</v>
      </c>
      <c r="F1033" s="122">
        <v>22</v>
      </c>
      <c r="G1033" s="107" t="s">
        <v>1281</v>
      </c>
      <c r="H1033" s="107" t="s">
        <v>67</v>
      </c>
    </row>
    <row r="1034" spans="1:8">
      <c r="A1034" s="17">
        <v>1033</v>
      </c>
      <c r="B1034" s="18" t="s">
        <v>3408</v>
      </c>
      <c r="C1034" s="107" t="s">
        <v>3134</v>
      </c>
      <c r="D1034" s="107" t="s">
        <v>3135</v>
      </c>
      <c r="E1034" s="107" t="s">
        <v>806</v>
      </c>
      <c r="F1034" s="122">
        <v>22</v>
      </c>
      <c r="G1034" s="107" t="s">
        <v>1281</v>
      </c>
      <c r="H1034" s="107" t="s">
        <v>54</v>
      </c>
    </row>
    <row r="1035" spans="1:8">
      <c r="A1035" s="17">
        <v>1034</v>
      </c>
      <c r="B1035" s="18" t="s">
        <v>3409</v>
      </c>
      <c r="C1035" s="107" t="s">
        <v>2219</v>
      </c>
      <c r="D1035" s="107" t="s">
        <v>2220</v>
      </c>
      <c r="E1035" s="107" t="s">
        <v>806</v>
      </c>
      <c r="F1035" s="122">
        <v>22</v>
      </c>
      <c r="G1035" s="107" t="s">
        <v>1281</v>
      </c>
      <c r="H1035" s="107" t="s">
        <v>278</v>
      </c>
    </row>
    <row r="1036" spans="1:8">
      <c r="A1036" s="17">
        <v>1035</v>
      </c>
      <c r="B1036" s="18" t="s">
        <v>3410</v>
      </c>
      <c r="C1036" s="107" t="s">
        <v>4346</v>
      </c>
      <c r="D1036" s="107" t="s">
        <v>5161</v>
      </c>
      <c r="E1036" s="107" t="s">
        <v>806</v>
      </c>
      <c r="F1036" s="122">
        <v>22</v>
      </c>
      <c r="G1036" s="107" t="s">
        <v>1281</v>
      </c>
      <c r="H1036" s="107" t="s">
        <v>278</v>
      </c>
    </row>
    <row r="1037" spans="1:8">
      <c r="A1037" s="17">
        <v>1036</v>
      </c>
      <c r="B1037" s="18" t="s">
        <v>3411</v>
      </c>
      <c r="C1037" s="107" t="s">
        <v>4347</v>
      </c>
      <c r="D1037" s="107" t="s">
        <v>5162</v>
      </c>
      <c r="E1037" s="107" t="s">
        <v>806</v>
      </c>
      <c r="F1037" s="122">
        <v>22</v>
      </c>
      <c r="G1037" s="107" t="s">
        <v>1281</v>
      </c>
      <c r="H1037" s="107" t="s">
        <v>51</v>
      </c>
    </row>
    <row r="1038" spans="1:8">
      <c r="A1038" s="17">
        <v>1037</v>
      </c>
      <c r="B1038" s="18" t="s">
        <v>3412</v>
      </c>
      <c r="C1038" s="107" t="s">
        <v>2632</v>
      </c>
      <c r="D1038" s="107" t="s">
        <v>2633</v>
      </c>
      <c r="E1038" s="107" t="s">
        <v>1236</v>
      </c>
      <c r="F1038" s="122">
        <v>24</v>
      </c>
      <c r="G1038" s="107" t="s">
        <v>1285</v>
      </c>
      <c r="H1038" s="107" t="s">
        <v>67</v>
      </c>
    </row>
    <row r="1039" spans="1:8">
      <c r="A1039" s="17">
        <v>1038</v>
      </c>
      <c r="B1039" s="18" t="s">
        <v>3413</v>
      </c>
      <c r="C1039" s="107" t="s">
        <v>4348</v>
      </c>
      <c r="D1039" s="107" t="s">
        <v>5163</v>
      </c>
      <c r="E1039" s="107" t="s">
        <v>407</v>
      </c>
      <c r="F1039" s="122">
        <v>23</v>
      </c>
      <c r="G1039" s="107" t="s">
        <v>1285</v>
      </c>
      <c r="H1039" s="107" t="s">
        <v>54</v>
      </c>
    </row>
    <row r="1040" spans="1:8">
      <c r="A1040" s="17">
        <v>1039</v>
      </c>
      <c r="B1040" s="18" t="s">
        <v>3414</v>
      </c>
      <c r="C1040" s="107" t="s">
        <v>4349</v>
      </c>
      <c r="D1040" s="107" t="s">
        <v>5164</v>
      </c>
      <c r="E1040" s="107" t="s">
        <v>407</v>
      </c>
      <c r="F1040" s="122">
        <v>23</v>
      </c>
      <c r="G1040" s="107" t="s">
        <v>1285</v>
      </c>
      <c r="H1040" s="107" t="s">
        <v>54</v>
      </c>
    </row>
    <row r="1041" spans="1:8">
      <c r="A1041" s="17">
        <v>1040</v>
      </c>
      <c r="B1041" s="18" t="s">
        <v>3415</v>
      </c>
      <c r="C1041" s="107" t="s">
        <v>4350</v>
      </c>
      <c r="D1041" s="107" t="s">
        <v>5165</v>
      </c>
      <c r="E1041" s="107" t="s">
        <v>407</v>
      </c>
      <c r="F1041" s="122">
        <v>23</v>
      </c>
      <c r="G1041" s="107" t="s">
        <v>1285</v>
      </c>
      <c r="H1041" s="107" t="s">
        <v>54</v>
      </c>
    </row>
    <row r="1042" spans="1:8">
      <c r="A1042" s="17">
        <v>1041</v>
      </c>
      <c r="B1042" s="18" t="s">
        <v>3416</v>
      </c>
      <c r="C1042" s="107" t="s">
        <v>4351</v>
      </c>
      <c r="D1042" s="107" t="s">
        <v>5166</v>
      </c>
      <c r="E1042" s="107" t="s">
        <v>407</v>
      </c>
      <c r="F1042" s="122">
        <v>23</v>
      </c>
      <c r="G1042" s="107" t="s">
        <v>1285</v>
      </c>
      <c r="H1042" s="107" t="s">
        <v>51</v>
      </c>
    </row>
    <row r="1043" spans="1:8">
      <c r="A1043" s="17">
        <v>1042</v>
      </c>
      <c r="B1043" s="18" t="s">
        <v>3417</v>
      </c>
      <c r="C1043" s="107" t="s">
        <v>4352</v>
      </c>
      <c r="D1043" s="107" t="s">
        <v>5167</v>
      </c>
      <c r="E1043" s="107" t="s">
        <v>407</v>
      </c>
      <c r="F1043" s="122">
        <v>23</v>
      </c>
      <c r="G1043" s="107" t="s">
        <v>1285</v>
      </c>
      <c r="H1043" s="107" t="s">
        <v>51</v>
      </c>
    </row>
    <row r="1044" spans="1:8">
      <c r="A1044" s="17">
        <v>1043</v>
      </c>
      <c r="B1044" s="18" t="s">
        <v>3418</v>
      </c>
      <c r="C1044" s="107" t="s">
        <v>4353</v>
      </c>
      <c r="D1044" s="107" t="s">
        <v>5168</v>
      </c>
      <c r="E1044" s="107" t="s">
        <v>407</v>
      </c>
      <c r="F1044" s="122">
        <v>23</v>
      </c>
      <c r="G1044" s="107" t="s">
        <v>1286</v>
      </c>
      <c r="H1044" s="107" t="s">
        <v>51</v>
      </c>
    </row>
    <row r="1045" spans="1:8">
      <c r="A1045" s="17">
        <v>1044</v>
      </c>
      <c r="B1045" s="18" t="s">
        <v>3419</v>
      </c>
      <c r="C1045" s="107" t="s">
        <v>4354</v>
      </c>
      <c r="D1045" s="107" t="s">
        <v>5169</v>
      </c>
      <c r="E1045" s="107" t="s">
        <v>407</v>
      </c>
      <c r="F1045" s="122">
        <v>23</v>
      </c>
      <c r="G1045" s="107" t="s">
        <v>1286</v>
      </c>
      <c r="H1045" s="107" t="s">
        <v>84</v>
      </c>
    </row>
    <row r="1046" spans="1:8">
      <c r="A1046" s="17">
        <v>1045</v>
      </c>
      <c r="B1046" s="18" t="s">
        <v>3420</v>
      </c>
      <c r="C1046" s="107" t="s">
        <v>4355</v>
      </c>
      <c r="D1046" s="107" t="s">
        <v>5170</v>
      </c>
      <c r="E1046" s="107" t="s">
        <v>1495</v>
      </c>
      <c r="F1046" s="122">
        <v>16</v>
      </c>
      <c r="G1046" s="107" t="s">
        <v>1286</v>
      </c>
      <c r="H1046" s="107" t="s">
        <v>84</v>
      </c>
    </row>
    <row r="1047" spans="1:8">
      <c r="A1047" s="17">
        <v>1046</v>
      </c>
      <c r="B1047" s="18" t="s">
        <v>3421</v>
      </c>
      <c r="C1047" s="107" t="s">
        <v>4356</v>
      </c>
      <c r="D1047" s="107" t="s">
        <v>5171</v>
      </c>
      <c r="E1047" s="107" t="s">
        <v>1236</v>
      </c>
      <c r="F1047" s="122">
        <v>24</v>
      </c>
      <c r="G1047" s="107" t="s">
        <v>1286</v>
      </c>
      <c r="H1047" s="107" t="s">
        <v>84</v>
      </c>
    </row>
    <row r="1048" spans="1:8">
      <c r="A1048" s="17">
        <v>1047</v>
      </c>
      <c r="B1048" s="18" t="s">
        <v>3422</v>
      </c>
      <c r="C1048" s="107" t="s">
        <v>4357</v>
      </c>
      <c r="D1048" s="107" t="s">
        <v>5172</v>
      </c>
      <c r="E1048" s="107" t="s">
        <v>407</v>
      </c>
      <c r="F1048" s="122">
        <v>23</v>
      </c>
      <c r="G1048" s="107" t="s">
        <v>1286</v>
      </c>
      <c r="H1048" s="107" t="s">
        <v>84</v>
      </c>
    </row>
    <row r="1049" spans="1:8">
      <c r="A1049" s="17">
        <v>1048</v>
      </c>
      <c r="B1049" s="18" t="s">
        <v>3423</v>
      </c>
      <c r="C1049" s="107" t="s">
        <v>4358</v>
      </c>
      <c r="D1049" s="107" t="s">
        <v>5173</v>
      </c>
      <c r="E1049" s="107" t="s">
        <v>1258</v>
      </c>
      <c r="F1049" s="122">
        <v>20</v>
      </c>
      <c r="G1049" s="107" t="s">
        <v>1286</v>
      </c>
      <c r="H1049" s="107" t="s">
        <v>84</v>
      </c>
    </row>
    <row r="1050" spans="1:8">
      <c r="A1050" s="17">
        <v>1049</v>
      </c>
      <c r="B1050" s="18" t="s">
        <v>3424</v>
      </c>
      <c r="C1050" s="107" t="s">
        <v>4359</v>
      </c>
      <c r="D1050" s="107" t="s">
        <v>5174</v>
      </c>
      <c r="E1050" s="107" t="s">
        <v>73</v>
      </c>
      <c r="F1050" s="122">
        <v>46</v>
      </c>
      <c r="G1050" s="107" t="s">
        <v>1286</v>
      </c>
      <c r="H1050" s="107" t="s">
        <v>84</v>
      </c>
    </row>
    <row r="1051" spans="1:8">
      <c r="A1051" s="17">
        <v>1050</v>
      </c>
      <c r="B1051" s="18" t="s">
        <v>3425</v>
      </c>
      <c r="C1051" s="107" t="s">
        <v>4360</v>
      </c>
      <c r="D1051" s="107" t="s">
        <v>5175</v>
      </c>
      <c r="E1051" s="107" t="s">
        <v>165</v>
      </c>
      <c r="F1051" s="122">
        <v>25</v>
      </c>
      <c r="G1051" s="107" t="s">
        <v>1286</v>
      </c>
      <c r="H1051" s="107" t="s">
        <v>84</v>
      </c>
    </row>
    <row r="1052" spans="1:8">
      <c r="A1052" s="17">
        <v>1051</v>
      </c>
      <c r="B1052" s="18" t="s">
        <v>3426</v>
      </c>
      <c r="C1052" s="107" t="s">
        <v>4361</v>
      </c>
      <c r="D1052" s="107" t="s">
        <v>5176</v>
      </c>
      <c r="E1052" s="107" t="s">
        <v>145</v>
      </c>
      <c r="F1052" s="122">
        <v>45</v>
      </c>
      <c r="G1052" s="107" t="s">
        <v>1286</v>
      </c>
      <c r="H1052" s="107" t="s">
        <v>84</v>
      </c>
    </row>
    <row r="1053" spans="1:8">
      <c r="A1053" s="17">
        <v>1052</v>
      </c>
      <c r="B1053" s="18" t="s">
        <v>3427</v>
      </c>
      <c r="C1053" s="107" t="s">
        <v>4362</v>
      </c>
      <c r="D1053" s="107" t="s">
        <v>5177</v>
      </c>
      <c r="E1053" s="107" t="s">
        <v>398</v>
      </c>
      <c r="F1053" s="122">
        <v>26</v>
      </c>
      <c r="G1053" s="107" t="s">
        <v>1286</v>
      </c>
      <c r="H1053" s="107" t="s">
        <v>84</v>
      </c>
    </row>
    <row r="1054" spans="1:8">
      <c r="A1054" s="17">
        <v>1053</v>
      </c>
      <c r="B1054" s="18" t="s">
        <v>3428</v>
      </c>
      <c r="C1054" s="107" t="s">
        <v>4363</v>
      </c>
      <c r="D1054" s="107" t="s">
        <v>5178</v>
      </c>
      <c r="E1054" s="107" t="s">
        <v>5579</v>
      </c>
      <c r="F1054" s="122">
        <v>33</v>
      </c>
      <c r="G1054" s="107" t="s">
        <v>1286</v>
      </c>
      <c r="H1054" s="107" t="s">
        <v>84</v>
      </c>
    </row>
    <row r="1055" spans="1:8">
      <c r="A1055" s="17">
        <v>1054</v>
      </c>
      <c r="B1055" s="18" t="s">
        <v>3429</v>
      </c>
      <c r="C1055" s="107" t="s">
        <v>4364</v>
      </c>
      <c r="D1055" s="107" t="s">
        <v>5179</v>
      </c>
      <c r="E1055" s="107" t="s">
        <v>5580</v>
      </c>
      <c r="F1055" s="123">
        <v>3</v>
      </c>
      <c r="G1055" s="107" t="s">
        <v>1286</v>
      </c>
      <c r="H1055" s="107" t="s">
        <v>84</v>
      </c>
    </row>
    <row r="1056" spans="1:8">
      <c r="A1056" s="17">
        <v>1055</v>
      </c>
      <c r="B1056" s="18" t="s">
        <v>3430</v>
      </c>
      <c r="C1056" s="107" t="s">
        <v>4365</v>
      </c>
      <c r="D1056" s="107" t="s">
        <v>5180</v>
      </c>
      <c r="E1056" s="107" t="s">
        <v>392</v>
      </c>
      <c r="F1056" s="122">
        <v>28</v>
      </c>
      <c r="G1056" s="107" t="s">
        <v>1286</v>
      </c>
      <c r="H1056" s="107" t="s">
        <v>84</v>
      </c>
    </row>
    <row r="1057" spans="1:8">
      <c r="A1057" s="17">
        <v>1056</v>
      </c>
      <c r="B1057" s="18" t="s">
        <v>3431</v>
      </c>
      <c r="C1057" s="107" t="s">
        <v>4366</v>
      </c>
      <c r="D1057" s="107" t="s">
        <v>5181</v>
      </c>
      <c r="E1057" s="107" t="s">
        <v>407</v>
      </c>
      <c r="F1057" s="122">
        <v>23</v>
      </c>
      <c r="G1057" s="107" t="s">
        <v>1286</v>
      </c>
      <c r="H1057" s="107" t="s">
        <v>84</v>
      </c>
    </row>
    <row r="1058" spans="1:8">
      <c r="A1058" s="17">
        <v>1057</v>
      </c>
      <c r="B1058" s="18" t="s">
        <v>3432</v>
      </c>
      <c r="C1058" s="107" t="s">
        <v>4367</v>
      </c>
      <c r="D1058" s="107" t="s">
        <v>5182</v>
      </c>
      <c r="E1058" s="107" t="s">
        <v>407</v>
      </c>
      <c r="F1058" s="122">
        <v>23</v>
      </c>
      <c r="G1058" s="107" t="s">
        <v>1286</v>
      </c>
      <c r="H1058" s="107" t="s">
        <v>84</v>
      </c>
    </row>
    <row r="1059" spans="1:8">
      <c r="A1059" s="17">
        <v>1058</v>
      </c>
      <c r="B1059" s="18" t="s">
        <v>3433</v>
      </c>
      <c r="C1059" s="107" t="s">
        <v>4368</v>
      </c>
      <c r="D1059" s="107" t="s">
        <v>5183</v>
      </c>
      <c r="E1059" s="107" t="s">
        <v>407</v>
      </c>
      <c r="F1059" s="122">
        <v>23</v>
      </c>
      <c r="G1059" s="107" t="s">
        <v>1286</v>
      </c>
      <c r="H1059" s="107" t="s">
        <v>84</v>
      </c>
    </row>
    <row r="1060" spans="1:8">
      <c r="A1060" s="17">
        <v>1059</v>
      </c>
      <c r="B1060" s="18" t="s">
        <v>3434</v>
      </c>
      <c r="C1060" s="107" t="s">
        <v>4369</v>
      </c>
      <c r="D1060" s="107" t="s">
        <v>2378</v>
      </c>
      <c r="E1060" s="107" t="s">
        <v>407</v>
      </c>
      <c r="F1060" s="122">
        <v>23</v>
      </c>
      <c r="G1060" s="107" t="s">
        <v>1286</v>
      </c>
      <c r="H1060" s="107" t="s">
        <v>84</v>
      </c>
    </row>
    <row r="1061" spans="1:8">
      <c r="A1061" s="17">
        <v>1060</v>
      </c>
      <c r="B1061" s="18" t="s">
        <v>3435</v>
      </c>
      <c r="C1061" s="107" t="s">
        <v>4370</v>
      </c>
      <c r="D1061" s="107" t="s">
        <v>4776</v>
      </c>
      <c r="E1061" s="107" t="s">
        <v>407</v>
      </c>
      <c r="F1061" s="122">
        <v>23</v>
      </c>
      <c r="G1061" s="107" t="s">
        <v>1286</v>
      </c>
      <c r="H1061" s="107" t="s">
        <v>84</v>
      </c>
    </row>
    <row r="1062" spans="1:8">
      <c r="A1062" s="17">
        <v>1061</v>
      </c>
      <c r="B1062" s="18" t="s">
        <v>3436</v>
      </c>
      <c r="C1062" s="107" t="s">
        <v>4371</v>
      </c>
      <c r="D1062" s="107" t="s">
        <v>5184</v>
      </c>
      <c r="E1062" s="107" t="s">
        <v>407</v>
      </c>
      <c r="F1062" s="122">
        <v>23</v>
      </c>
      <c r="G1062" s="107" t="s">
        <v>1286</v>
      </c>
      <c r="H1062" s="107" t="s">
        <v>84</v>
      </c>
    </row>
    <row r="1063" spans="1:8">
      <c r="A1063" s="17">
        <v>1062</v>
      </c>
      <c r="B1063" s="18" t="s">
        <v>3437</v>
      </c>
      <c r="C1063" s="107" t="s">
        <v>4372</v>
      </c>
      <c r="D1063" s="107" t="s">
        <v>5185</v>
      </c>
      <c r="E1063" s="107" t="s">
        <v>407</v>
      </c>
      <c r="F1063" s="122">
        <v>23</v>
      </c>
      <c r="G1063" s="107" t="s">
        <v>1286</v>
      </c>
      <c r="H1063" s="107" t="s">
        <v>84</v>
      </c>
    </row>
    <row r="1064" spans="1:8">
      <c r="A1064" s="17">
        <v>1063</v>
      </c>
      <c r="B1064" s="18" t="s">
        <v>3438</v>
      </c>
      <c r="C1064" s="107" t="s">
        <v>4373</v>
      </c>
      <c r="D1064" s="107" t="s">
        <v>5186</v>
      </c>
      <c r="E1064" s="107" t="s">
        <v>165</v>
      </c>
      <c r="F1064" s="122">
        <v>25</v>
      </c>
      <c r="G1064" s="107" t="s">
        <v>1286</v>
      </c>
      <c r="H1064" s="107" t="s">
        <v>84</v>
      </c>
    </row>
    <row r="1065" spans="1:8">
      <c r="A1065" s="17">
        <v>1064</v>
      </c>
      <c r="B1065" s="18" t="s">
        <v>3439</v>
      </c>
      <c r="C1065" s="107" t="s">
        <v>4374</v>
      </c>
      <c r="D1065" s="107" t="s">
        <v>5187</v>
      </c>
      <c r="E1065" s="107" t="s">
        <v>398</v>
      </c>
      <c r="F1065" s="122">
        <v>26</v>
      </c>
      <c r="G1065" s="107" t="s">
        <v>1286</v>
      </c>
      <c r="H1065" s="107" t="s">
        <v>84</v>
      </c>
    </row>
    <row r="1066" spans="1:8">
      <c r="A1066" s="17">
        <v>1065</v>
      </c>
      <c r="B1066" s="18" t="s">
        <v>3440</v>
      </c>
      <c r="C1066" s="107" t="s">
        <v>4375</v>
      </c>
      <c r="D1066" s="107" t="s">
        <v>5188</v>
      </c>
      <c r="E1066" s="107" t="s">
        <v>407</v>
      </c>
      <c r="F1066" s="122">
        <v>23</v>
      </c>
      <c r="G1066" s="107" t="s">
        <v>1286</v>
      </c>
      <c r="H1066" s="107" t="s">
        <v>84</v>
      </c>
    </row>
    <row r="1067" spans="1:8">
      <c r="A1067" s="17">
        <v>1066</v>
      </c>
      <c r="B1067" s="18" t="s">
        <v>3441</v>
      </c>
      <c r="C1067" s="107" t="s">
        <v>4376</v>
      </c>
      <c r="D1067" s="107" t="s">
        <v>5189</v>
      </c>
      <c r="E1067" s="107" t="s">
        <v>5581</v>
      </c>
      <c r="F1067" s="122">
        <v>11</v>
      </c>
      <c r="G1067" s="107" t="s">
        <v>1286</v>
      </c>
      <c r="H1067" s="107" t="s">
        <v>84</v>
      </c>
    </row>
    <row r="1068" spans="1:8">
      <c r="A1068" s="17">
        <v>1067</v>
      </c>
      <c r="B1068" s="18" t="s">
        <v>3442</v>
      </c>
      <c r="C1068" s="107" t="s">
        <v>4377</v>
      </c>
      <c r="D1068" s="107" t="s">
        <v>5190</v>
      </c>
      <c r="E1068" s="107" t="s">
        <v>127</v>
      </c>
      <c r="F1068" s="122">
        <v>36</v>
      </c>
      <c r="G1068" s="107" t="s">
        <v>1286</v>
      </c>
      <c r="H1068" s="107" t="s">
        <v>84</v>
      </c>
    </row>
    <row r="1069" spans="1:8">
      <c r="A1069" s="17">
        <v>1068</v>
      </c>
      <c r="B1069" s="18" t="s">
        <v>3443</v>
      </c>
      <c r="C1069" s="107" t="s">
        <v>2337</v>
      </c>
      <c r="D1069" s="107" t="s">
        <v>2338</v>
      </c>
      <c r="E1069" s="107" t="s">
        <v>407</v>
      </c>
      <c r="F1069" s="122">
        <v>23</v>
      </c>
      <c r="G1069" s="107" t="s">
        <v>1288</v>
      </c>
      <c r="H1069" s="107" t="s">
        <v>278</v>
      </c>
    </row>
    <row r="1070" spans="1:8">
      <c r="A1070" s="17">
        <v>1069</v>
      </c>
      <c r="B1070" s="18" t="s">
        <v>3444</v>
      </c>
      <c r="C1070" s="107" t="s">
        <v>2339</v>
      </c>
      <c r="D1070" s="107" t="s">
        <v>2340</v>
      </c>
      <c r="E1070" s="107" t="s">
        <v>1236</v>
      </c>
      <c r="F1070" s="122">
        <v>24</v>
      </c>
      <c r="G1070" s="107" t="s">
        <v>1288</v>
      </c>
      <c r="H1070" s="107" t="s">
        <v>67</v>
      </c>
    </row>
    <row r="1071" spans="1:8">
      <c r="A1071" s="17">
        <v>1070</v>
      </c>
      <c r="B1071" s="18" t="s">
        <v>3445</v>
      </c>
      <c r="C1071" s="107" t="s">
        <v>2341</v>
      </c>
      <c r="D1071" s="107" t="s">
        <v>2342</v>
      </c>
      <c r="E1071" s="107" t="s">
        <v>407</v>
      </c>
      <c r="F1071" s="122">
        <v>23</v>
      </c>
      <c r="G1071" s="107" t="s">
        <v>1288</v>
      </c>
      <c r="H1071" s="107" t="s">
        <v>67</v>
      </c>
    </row>
    <row r="1072" spans="1:8">
      <c r="A1072" s="17">
        <v>1071</v>
      </c>
      <c r="B1072" s="18" t="s">
        <v>3446</v>
      </c>
      <c r="C1072" s="107" t="s">
        <v>2345</v>
      </c>
      <c r="D1072" s="107" t="s">
        <v>2346</v>
      </c>
      <c r="E1072" s="107" t="s">
        <v>407</v>
      </c>
      <c r="F1072" s="122">
        <v>23</v>
      </c>
      <c r="G1072" s="107" t="s">
        <v>1288</v>
      </c>
      <c r="H1072" s="107" t="s">
        <v>67</v>
      </c>
    </row>
    <row r="1073" spans="1:8">
      <c r="A1073" s="17">
        <v>1072</v>
      </c>
      <c r="B1073" s="18" t="s">
        <v>3447</v>
      </c>
      <c r="C1073" s="107" t="s">
        <v>2347</v>
      </c>
      <c r="D1073" s="107" t="s">
        <v>2348</v>
      </c>
      <c r="E1073" s="107" t="s">
        <v>407</v>
      </c>
      <c r="F1073" s="122">
        <v>23</v>
      </c>
      <c r="G1073" s="107" t="s">
        <v>1288</v>
      </c>
      <c r="H1073" s="107" t="s">
        <v>67</v>
      </c>
    </row>
    <row r="1074" spans="1:8">
      <c r="A1074" s="17">
        <v>1073</v>
      </c>
      <c r="B1074" s="18" t="s">
        <v>3448</v>
      </c>
      <c r="C1074" s="107" t="s">
        <v>2343</v>
      </c>
      <c r="D1074" s="107" t="s">
        <v>2344</v>
      </c>
      <c r="E1074" s="107" t="s">
        <v>407</v>
      </c>
      <c r="F1074" s="122">
        <v>23</v>
      </c>
      <c r="G1074" s="107" t="s">
        <v>1288</v>
      </c>
      <c r="H1074" s="107" t="s">
        <v>67</v>
      </c>
    </row>
    <row r="1075" spans="1:8">
      <c r="A1075" s="17">
        <v>1074</v>
      </c>
      <c r="B1075" s="18" t="s">
        <v>3449</v>
      </c>
      <c r="C1075" s="107" t="s">
        <v>3019</v>
      </c>
      <c r="D1075" s="107" t="s">
        <v>3020</v>
      </c>
      <c r="E1075" s="107" t="s">
        <v>1494</v>
      </c>
      <c r="F1075" s="122">
        <v>21</v>
      </c>
      <c r="G1075" s="107" t="s">
        <v>1288</v>
      </c>
      <c r="H1075" s="107" t="s">
        <v>54</v>
      </c>
    </row>
    <row r="1076" spans="1:8">
      <c r="A1076" s="17">
        <v>1075</v>
      </c>
      <c r="B1076" s="18" t="s">
        <v>3450</v>
      </c>
      <c r="C1076" s="107" t="s">
        <v>3146</v>
      </c>
      <c r="D1076" s="107" t="s">
        <v>3147</v>
      </c>
      <c r="E1076" s="107" t="s">
        <v>407</v>
      </c>
      <c r="F1076" s="122">
        <v>23</v>
      </c>
      <c r="G1076" s="107" t="s">
        <v>1288</v>
      </c>
      <c r="H1076" s="107" t="s">
        <v>54</v>
      </c>
    </row>
    <row r="1077" spans="1:8">
      <c r="A1077" s="17">
        <v>1076</v>
      </c>
      <c r="B1077" s="18" t="s">
        <v>3451</v>
      </c>
      <c r="C1077" s="107" t="s">
        <v>2864</v>
      </c>
      <c r="D1077" s="107" t="s">
        <v>2865</v>
      </c>
      <c r="E1077" s="107" t="s">
        <v>407</v>
      </c>
      <c r="F1077" s="122">
        <v>23</v>
      </c>
      <c r="G1077" s="107" t="s">
        <v>1288</v>
      </c>
      <c r="H1077" s="107" t="s">
        <v>54</v>
      </c>
    </row>
    <row r="1078" spans="1:8">
      <c r="A1078" s="17">
        <v>1077</v>
      </c>
      <c r="B1078" s="18" t="s">
        <v>3452</v>
      </c>
      <c r="C1078" s="107" t="s">
        <v>3017</v>
      </c>
      <c r="D1078" s="107" t="s">
        <v>3018</v>
      </c>
      <c r="E1078" s="107" t="s">
        <v>407</v>
      </c>
      <c r="F1078" s="122">
        <v>23</v>
      </c>
      <c r="G1078" s="107" t="s">
        <v>1288</v>
      </c>
      <c r="H1078" s="107" t="s">
        <v>54</v>
      </c>
    </row>
    <row r="1079" spans="1:8">
      <c r="A1079" s="17">
        <v>1078</v>
      </c>
      <c r="B1079" s="18" t="s">
        <v>3453</v>
      </c>
      <c r="C1079" s="107" t="s">
        <v>4378</v>
      </c>
      <c r="D1079" s="107" t="s">
        <v>5191</v>
      </c>
      <c r="E1079" s="107" t="s">
        <v>407</v>
      </c>
      <c r="F1079" s="122">
        <v>23</v>
      </c>
      <c r="G1079" s="107" t="s">
        <v>1288</v>
      </c>
      <c r="H1079" s="107" t="s">
        <v>51</v>
      </c>
    </row>
    <row r="1080" spans="1:8">
      <c r="A1080" s="17">
        <v>1079</v>
      </c>
      <c r="B1080" s="18" t="s">
        <v>3454</v>
      </c>
      <c r="C1080" s="107" t="s">
        <v>4379</v>
      </c>
      <c r="D1080" s="107" t="s">
        <v>5192</v>
      </c>
      <c r="E1080" s="107" t="s">
        <v>1494</v>
      </c>
      <c r="F1080" s="122">
        <v>21</v>
      </c>
      <c r="G1080" s="107" t="s">
        <v>1288</v>
      </c>
      <c r="H1080" s="107" t="s">
        <v>51</v>
      </c>
    </row>
    <row r="1081" spans="1:8">
      <c r="A1081" s="17">
        <v>1080</v>
      </c>
      <c r="B1081" s="18" t="s">
        <v>3455</v>
      </c>
      <c r="C1081" s="107" t="s">
        <v>4380</v>
      </c>
      <c r="D1081" s="107" t="s">
        <v>5193</v>
      </c>
      <c r="E1081" s="107" t="s">
        <v>407</v>
      </c>
      <c r="F1081" s="122">
        <v>23</v>
      </c>
      <c r="G1081" s="107" t="s">
        <v>1288</v>
      </c>
      <c r="H1081" s="107" t="s">
        <v>51</v>
      </c>
    </row>
    <row r="1082" spans="1:8">
      <c r="A1082" s="17">
        <v>1081</v>
      </c>
      <c r="B1082" s="18" t="s">
        <v>3456</v>
      </c>
      <c r="C1082" s="107" t="s">
        <v>4381</v>
      </c>
      <c r="D1082" s="107" t="s">
        <v>5194</v>
      </c>
      <c r="E1082" s="107" t="s">
        <v>407</v>
      </c>
      <c r="F1082" s="122">
        <v>23</v>
      </c>
      <c r="G1082" s="107" t="s">
        <v>1288</v>
      </c>
      <c r="H1082" s="107" t="s">
        <v>51</v>
      </c>
    </row>
    <row r="1083" spans="1:8">
      <c r="A1083" s="17">
        <v>1082</v>
      </c>
      <c r="B1083" s="18" t="s">
        <v>3457</v>
      </c>
      <c r="C1083" s="107" t="s">
        <v>4382</v>
      </c>
      <c r="D1083" s="107" t="s">
        <v>5195</v>
      </c>
      <c r="E1083" s="107" t="s">
        <v>407</v>
      </c>
      <c r="F1083" s="122">
        <v>23</v>
      </c>
      <c r="G1083" s="107" t="s">
        <v>1288</v>
      </c>
      <c r="H1083" s="107" t="s">
        <v>51</v>
      </c>
    </row>
    <row r="1084" spans="1:8">
      <c r="A1084" s="17">
        <v>1083</v>
      </c>
      <c r="B1084" s="18" t="s">
        <v>3458</v>
      </c>
      <c r="C1084" s="107" t="s">
        <v>3153</v>
      </c>
      <c r="D1084" s="107" t="s">
        <v>3154</v>
      </c>
      <c r="E1084" s="107" t="s">
        <v>806</v>
      </c>
      <c r="F1084" s="122">
        <v>22</v>
      </c>
      <c r="G1084" s="107" t="s">
        <v>1401</v>
      </c>
      <c r="H1084" s="107" t="s">
        <v>54</v>
      </c>
    </row>
    <row r="1085" spans="1:8">
      <c r="A1085" s="17">
        <v>1084</v>
      </c>
      <c r="B1085" s="18" t="s">
        <v>3459</v>
      </c>
      <c r="C1085" s="107" t="s">
        <v>4383</v>
      </c>
      <c r="D1085" s="107" t="s">
        <v>5196</v>
      </c>
      <c r="E1085" s="107" t="s">
        <v>806</v>
      </c>
      <c r="F1085" s="122">
        <v>22</v>
      </c>
      <c r="G1085" s="107" t="s">
        <v>1401</v>
      </c>
      <c r="H1085" s="107" t="s">
        <v>54</v>
      </c>
    </row>
    <row r="1086" spans="1:8">
      <c r="A1086" s="17">
        <v>1085</v>
      </c>
      <c r="B1086" s="18" t="s">
        <v>3460</v>
      </c>
      <c r="C1086" s="107" t="s">
        <v>3148</v>
      </c>
      <c r="D1086" s="107" t="s">
        <v>3149</v>
      </c>
      <c r="E1086" s="107" t="s">
        <v>806</v>
      </c>
      <c r="F1086" s="122">
        <v>22</v>
      </c>
      <c r="G1086" s="107" t="s">
        <v>1401</v>
      </c>
      <c r="H1086" s="107" t="s">
        <v>54</v>
      </c>
    </row>
    <row r="1087" spans="1:8">
      <c r="A1087" s="17">
        <v>1086</v>
      </c>
      <c r="B1087" s="18" t="s">
        <v>3461</v>
      </c>
      <c r="C1087" s="107" t="s">
        <v>3150</v>
      </c>
      <c r="D1087" s="107" t="s">
        <v>3151</v>
      </c>
      <c r="E1087" s="107" t="s">
        <v>806</v>
      </c>
      <c r="F1087" s="122">
        <v>22</v>
      </c>
      <c r="G1087" s="107" t="s">
        <v>1401</v>
      </c>
      <c r="H1087" s="107" t="s">
        <v>54</v>
      </c>
    </row>
    <row r="1088" spans="1:8">
      <c r="A1088" s="17">
        <v>1087</v>
      </c>
      <c r="B1088" s="18" t="s">
        <v>3462</v>
      </c>
      <c r="C1088" s="107" t="s">
        <v>3152</v>
      </c>
      <c r="D1088" s="107" t="s">
        <v>2418</v>
      </c>
      <c r="E1088" s="107" t="s">
        <v>806</v>
      </c>
      <c r="F1088" s="122">
        <v>22</v>
      </c>
      <c r="G1088" s="107" t="s">
        <v>1401</v>
      </c>
      <c r="H1088" s="107" t="s">
        <v>54</v>
      </c>
    </row>
    <row r="1089" spans="1:8">
      <c r="A1089" s="17">
        <v>1088</v>
      </c>
      <c r="B1089" s="18" t="s">
        <v>3463</v>
      </c>
      <c r="C1089" s="107" t="s">
        <v>4384</v>
      </c>
      <c r="D1089" s="107" t="s">
        <v>5197</v>
      </c>
      <c r="E1089" s="107" t="s">
        <v>806</v>
      </c>
      <c r="F1089" s="122">
        <v>22</v>
      </c>
      <c r="G1089" s="107" t="s">
        <v>1401</v>
      </c>
      <c r="H1089" s="107" t="s">
        <v>51</v>
      </c>
    </row>
    <row r="1090" spans="1:8">
      <c r="A1090" s="17">
        <v>1089</v>
      </c>
      <c r="B1090" s="18" t="s">
        <v>3464</v>
      </c>
      <c r="C1090" s="107" t="s">
        <v>4385</v>
      </c>
      <c r="D1090" s="107" t="s">
        <v>5198</v>
      </c>
      <c r="E1090" s="107" t="s">
        <v>806</v>
      </c>
      <c r="F1090" s="122">
        <v>22</v>
      </c>
      <c r="G1090" s="107" t="s">
        <v>1401</v>
      </c>
      <c r="H1090" s="107" t="s">
        <v>51</v>
      </c>
    </row>
    <row r="1091" spans="1:8">
      <c r="A1091" s="17">
        <v>1090</v>
      </c>
      <c r="B1091" s="18" t="s">
        <v>3465</v>
      </c>
      <c r="C1091" s="107" t="s">
        <v>2746</v>
      </c>
      <c r="D1091" s="107" t="s">
        <v>2747</v>
      </c>
      <c r="E1091" s="107" t="s">
        <v>806</v>
      </c>
      <c r="F1091" s="122">
        <v>22</v>
      </c>
      <c r="G1091" s="107" t="s">
        <v>1301</v>
      </c>
      <c r="H1091" s="107" t="s">
        <v>229</v>
      </c>
    </row>
    <row r="1092" spans="1:8">
      <c r="A1092" s="17">
        <v>1091</v>
      </c>
      <c r="B1092" s="18" t="s">
        <v>3466</v>
      </c>
      <c r="C1092" s="107" t="s">
        <v>4386</v>
      </c>
      <c r="D1092" s="107" t="s">
        <v>5199</v>
      </c>
      <c r="E1092" s="107" t="s">
        <v>806</v>
      </c>
      <c r="F1092" s="122">
        <v>22</v>
      </c>
      <c r="G1092" s="107" t="s">
        <v>1301</v>
      </c>
      <c r="H1092" s="107" t="s">
        <v>51</v>
      </c>
    </row>
    <row r="1093" spans="1:8">
      <c r="A1093" s="17">
        <v>1092</v>
      </c>
      <c r="B1093" s="18" t="s">
        <v>3467</v>
      </c>
      <c r="C1093" s="107" t="s">
        <v>4387</v>
      </c>
      <c r="D1093" s="107" t="s">
        <v>5200</v>
      </c>
      <c r="E1093" s="107" t="s">
        <v>806</v>
      </c>
      <c r="F1093" s="122">
        <v>22</v>
      </c>
      <c r="G1093" s="107" t="s">
        <v>1301</v>
      </c>
      <c r="H1093" s="107" t="s">
        <v>51</v>
      </c>
    </row>
    <row r="1094" spans="1:8">
      <c r="A1094" s="17">
        <v>1093</v>
      </c>
      <c r="B1094" s="18" t="s">
        <v>3468</v>
      </c>
      <c r="C1094" s="107" t="s">
        <v>4388</v>
      </c>
      <c r="D1094" s="107" t="s">
        <v>5201</v>
      </c>
      <c r="E1094" s="107" t="s">
        <v>407</v>
      </c>
      <c r="F1094" s="122">
        <v>23</v>
      </c>
      <c r="G1094" s="107" t="s">
        <v>1292</v>
      </c>
      <c r="H1094" s="107" t="s">
        <v>54</v>
      </c>
    </row>
    <row r="1095" spans="1:8">
      <c r="A1095" s="17">
        <v>1094</v>
      </c>
      <c r="B1095" s="18" t="s">
        <v>3469</v>
      </c>
      <c r="C1095" s="107" t="s">
        <v>4389</v>
      </c>
      <c r="D1095" s="107" t="s">
        <v>5202</v>
      </c>
      <c r="E1095" s="107" t="s">
        <v>407</v>
      </c>
      <c r="F1095" s="122">
        <v>23</v>
      </c>
      <c r="G1095" s="107" t="s">
        <v>1292</v>
      </c>
      <c r="H1095" s="107" t="s">
        <v>278</v>
      </c>
    </row>
    <row r="1096" spans="1:8">
      <c r="A1096" s="17">
        <v>1095</v>
      </c>
      <c r="B1096" s="18" t="s">
        <v>3470</v>
      </c>
      <c r="C1096" s="107" t="s">
        <v>4390</v>
      </c>
      <c r="D1096" s="107" t="s">
        <v>5203</v>
      </c>
      <c r="E1096" s="107" t="s">
        <v>407</v>
      </c>
      <c r="F1096" s="122">
        <v>23</v>
      </c>
      <c r="G1096" s="107" t="s">
        <v>1292</v>
      </c>
      <c r="H1096" s="107" t="s">
        <v>67</v>
      </c>
    </row>
    <row r="1097" spans="1:8">
      <c r="A1097" s="17">
        <v>1096</v>
      </c>
      <c r="B1097" s="18" t="s">
        <v>3471</v>
      </c>
      <c r="C1097" s="107" t="s">
        <v>2729</v>
      </c>
      <c r="D1097" s="107" t="s">
        <v>2730</v>
      </c>
      <c r="E1097" s="107" t="s">
        <v>407</v>
      </c>
      <c r="F1097" s="122">
        <v>23</v>
      </c>
      <c r="G1097" s="107" t="s">
        <v>1295</v>
      </c>
      <c r="H1097" s="107" t="s">
        <v>67</v>
      </c>
    </row>
    <row r="1098" spans="1:8">
      <c r="A1098" s="17">
        <v>1097</v>
      </c>
      <c r="B1098" s="18" t="s">
        <v>3472</v>
      </c>
      <c r="C1098" s="107" t="s">
        <v>4391</v>
      </c>
      <c r="D1098" s="107" t="s">
        <v>5204</v>
      </c>
      <c r="E1098" s="107" t="s">
        <v>407</v>
      </c>
      <c r="F1098" s="122">
        <v>23</v>
      </c>
      <c r="G1098" s="107" t="s">
        <v>1295</v>
      </c>
      <c r="H1098" s="107" t="s">
        <v>67</v>
      </c>
    </row>
    <row r="1099" spans="1:8">
      <c r="A1099" s="17">
        <v>1098</v>
      </c>
      <c r="B1099" s="18" t="s">
        <v>3473</v>
      </c>
      <c r="C1099" s="107" t="s">
        <v>2733</v>
      </c>
      <c r="D1099" s="107" t="s">
        <v>2734</v>
      </c>
      <c r="E1099" s="107" t="s">
        <v>407</v>
      </c>
      <c r="F1099" s="122">
        <v>23</v>
      </c>
      <c r="G1099" s="107" t="s">
        <v>1295</v>
      </c>
      <c r="H1099" s="107" t="s">
        <v>67</v>
      </c>
    </row>
    <row r="1100" spans="1:8">
      <c r="A1100" s="17">
        <v>1099</v>
      </c>
      <c r="B1100" s="18" t="s">
        <v>3474</v>
      </c>
      <c r="C1100" s="107" t="s">
        <v>2737</v>
      </c>
      <c r="D1100" s="107" t="s">
        <v>2419</v>
      </c>
      <c r="E1100" s="107" t="s">
        <v>407</v>
      </c>
      <c r="F1100" s="122">
        <v>23</v>
      </c>
      <c r="G1100" s="107" t="s">
        <v>1295</v>
      </c>
      <c r="H1100" s="107" t="s">
        <v>67</v>
      </c>
    </row>
    <row r="1101" spans="1:8">
      <c r="A1101" s="17">
        <v>1100</v>
      </c>
      <c r="B1101" s="18" t="s">
        <v>3475</v>
      </c>
      <c r="C1101" s="107" t="s">
        <v>2735</v>
      </c>
      <c r="D1101" s="107" t="s">
        <v>2736</v>
      </c>
      <c r="E1101" s="107" t="s">
        <v>1495</v>
      </c>
      <c r="F1101" s="122">
        <v>16</v>
      </c>
      <c r="G1101" s="107" t="s">
        <v>1295</v>
      </c>
      <c r="H1101" s="107" t="s">
        <v>67</v>
      </c>
    </row>
    <row r="1102" spans="1:8">
      <c r="A1102" s="17">
        <v>1101</v>
      </c>
      <c r="B1102" s="18" t="s">
        <v>3476</v>
      </c>
      <c r="C1102" s="107" t="s">
        <v>2727</v>
      </c>
      <c r="D1102" s="107" t="s">
        <v>2728</v>
      </c>
      <c r="E1102" s="107" t="s">
        <v>407</v>
      </c>
      <c r="F1102" s="122">
        <v>23</v>
      </c>
      <c r="G1102" s="107" t="s">
        <v>1295</v>
      </c>
      <c r="H1102" s="107" t="s">
        <v>67</v>
      </c>
    </row>
    <row r="1103" spans="1:8">
      <c r="A1103" s="17">
        <v>1102</v>
      </c>
      <c r="B1103" s="18" t="s">
        <v>3477</v>
      </c>
      <c r="C1103" s="107" t="s">
        <v>2924</v>
      </c>
      <c r="D1103" s="107" t="s">
        <v>2925</v>
      </c>
      <c r="E1103" s="107" t="s">
        <v>407</v>
      </c>
      <c r="F1103" s="122">
        <v>23</v>
      </c>
      <c r="G1103" s="107" t="s">
        <v>1295</v>
      </c>
      <c r="H1103" s="107" t="s">
        <v>54</v>
      </c>
    </row>
    <row r="1104" spans="1:8">
      <c r="A1104" s="17">
        <v>1103</v>
      </c>
      <c r="B1104" s="18" t="s">
        <v>3478</v>
      </c>
      <c r="C1104" s="107" t="s">
        <v>3189</v>
      </c>
      <c r="D1104" s="107" t="s">
        <v>3190</v>
      </c>
      <c r="E1104" s="107" t="s">
        <v>407</v>
      </c>
      <c r="F1104" s="122">
        <v>23</v>
      </c>
      <c r="G1104" s="107" t="s">
        <v>1295</v>
      </c>
      <c r="H1104" s="107" t="s">
        <v>54</v>
      </c>
    </row>
    <row r="1105" spans="1:8">
      <c r="A1105" s="17">
        <v>1104</v>
      </c>
      <c r="B1105" s="18" t="s">
        <v>3479</v>
      </c>
      <c r="C1105" s="107" t="s">
        <v>4392</v>
      </c>
      <c r="D1105" s="107" t="s">
        <v>2888</v>
      </c>
      <c r="E1105" s="107" t="s">
        <v>806</v>
      </c>
      <c r="F1105" s="122">
        <v>22</v>
      </c>
      <c r="G1105" s="107" t="s">
        <v>1295</v>
      </c>
      <c r="H1105" s="107" t="s">
        <v>54</v>
      </c>
    </row>
    <row r="1106" spans="1:8">
      <c r="A1106" s="17">
        <v>1105</v>
      </c>
      <c r="B1106" s="18" t="s">
        <v>3480</v>
      </c>
      <c r="C1106" s="107" t="s">
        <v>2926</v>
      </c>
      <c r="D1106" s="107" t="s">
        <v>2927</v>
      </c>
      <c r="E1106" s="107" t="s">
        <v>407</v>
      </c>
      <c r="F1106" s="122">
        <v>23</v>
      </c>
      <c r="G1106" s="107" t="s">
        <v>1295</v>
      </c>
      <c r="H1106" s="107" t="s">
        <v>54</v>
      </c>
    </row>
    <row r="1107" spans="1:8">
      <c r="A1107" s="17">
        <v>1106</v>
      </c>
      <c r="B1107" s="18" t="s">
        <v>3481</v>
      </c>
      <c r="C1107" s="107" t="s">
        <v>4393</v>
      </c>
      <c r="D1107" s="107" t="s">
        <v>5205</v>
      </c>
      <c r="E1107" s="107" t="s">
        <v>1258</v>
      </c>
      <c r="F1107" s="122">
        <v>20</v>
      </c>
      <c r="G1107" s="107" t="s">
        <v>1295</v>
      </c>
      <c r="H1107" s="107" t="s">
        <v>54</v>
      </c>
    </row>
    <row r="1108" spans="1:8">
      <c r="A1108" s="17">
        <v>1107</v>
      </c>
      <c r="B1108" s="18" t="s">
        <v>3482</v>
      </c>
      <c r="C1108" s="107" t="s">
        <v>4394</v>
      </c>
      <c r="D1108" s="107" t="s">
        <v>5206</v>
      </c>
      <c r="E1108" s="107" t="s">
        <v>806</v>
      </c>
      <c r="F1108" s="122">
        <v>22</v>
      </c>
      <c r="G1108" s="107" t="s">
        <v>1295</v>
      </c>
      <c r="H1108" s="107" t="s">
        <v>51</v>
      </c>
    </row>
    <row r="1109" spans="1:8">
      <c r="A1109" s="17">
        <v>1108</v>
      </c>
      <c r="B1109" s="18" t="s">
        <v>3483</v>
      </c>
      <c r="C1109" s="107" t="s">
        <v>4395</v>
      </c>
      <c r="D1109" s="107" t="s">
        <v>5207</v>
      </c>
      <c r="E1109" s="107" t="s">
        <v>1236</v>
      </c>
      <c r="F1109" s="122">
        <v>24</v>
      </c>
      <c r="G1109" s="107" t="s">
        <v>1295</v>
      </c>
      <c r="H1109" s="107" t="s">
        <v>51</v>
      </c>
    </row>
    <row r="1110" spans="1:8">
      <c r="A1110" s="17">
        <v>1109</v>
      </c>
      <c r="B1110" s="18" t="s">
        <v>3484</v>
      </c>
      <c r="C1110" s="107" t="s">
        <v>4396</v>
      </c>
      <c r="D1110" s="107" t="s">
        <v>5208</v>
      </c>
      <c r="E1110" s="107" t="s">
        <v>407</v>
      </c>
      <c r="F1110" s="122">
        <v>23</v>
      </c>
      <c r="G1110" s="107" t="s">
        <v>1295</v>
      </c>
      <c r="H1110" s="107" t="s">
        <v>51</v>
      </c>
    </row>
    <row r="1111" spans="1:8">
      <c r="A1111" s="17">
        <v>1110</v>
      </c>
      <c r="B1111" s="18" t="s">
        <v>3485</v>
      </c>
      <c r="C1111" s="107" t="s">
        <v>4397</v>
      </c>
      <c r="D1111" s="107" t="s">
        <v>5209</v>
      </c>
      <c r="E1111" s="107" t="s">
        <v>1236</v>
      </c>
      <c r="F1111" s="122">
        <v>24</v>
      </c>
      <c r="G1111" s="107" t="s">
        <v>1295</v>
      </c>
      <c r="H1111" s="107" t="s">
        <v>51</v>
      </c>
    </row>
    <row r="1112" spans="1:8">
      <c r="A1112" s="17">
        <v>1111</v>
      </c>
      <c r="B1112" s="18" t="s">
        <v>3486</v>
      </c>
      <c r="C1112" s="107" t="s">
        <v>1938</v>
      </c>
      <c r="D1112" s="107" t="s">
        <v>1939</v>
      </c>
      <c r="E1112" s="107" t="s">
        <v>407</v>
      </c>
      <c r="F1112" s="122">
        <v>23</v>
      </c>
      <c r="G1112" s="107" t="s">
        <v>1295</v>
      </c>
      <c r="H1112" s="107" t="s">
        <v>51</v>
      </c>
    </row>
    <row r="1113" spans="1:8">
      <c r="A1113" s="17">
        <v>1112</v>
      </c>
      <c r="B1113" s="18" t="s">
        <v>3487</v>
      </c>
      <c r="C1113" s="107" t="s">
        <v>4398</v>
      </c>
      <c r="D1113" s="107" t="s">
        <v>5210</v>
      </c>
      <c r="E1113" s="107" t="s">
        <v>407</v>
      </c>
      <c r="F1113" s="122">
        <v>23</v>
      </c>
      <c r="G1113" s="107" t="s">
        <v>1295</v>
      </c>
      <c r="H1113" s="107" t="s">
        <v>51</v>
      </c>
    </row>
    <row r="1114" spans="1:8">
      <c r="A1114" s="17">
        <v>1113</v>
      </c>
      <c r="B1114" s="18" t="s">
        <v>3488</v>
      </c>
      <c r="C1114" s="107" t="s">
        <v>4399</v>
      </c>
      <c r="D1114" s="107" t="s">
        <v>5211</v>
      </c>
      <c r="E1114" s="107" t="s">
        <v>1236</v>
      </c>
      <c r="F1114" s="122">
        <v>24</v>
      </c>
      <c r="G1114" s="107" t="s">
        <v>1295</v>
      </c>
      <c r="H1114" s="107" t="s">
        <v>51</v>
      </c>
    </row>
    <row r="1115" spans="1:8">
      <c r="A1115" s="17">
        <v>1114</v>
      </c>
      <c r="B1115" s="18" t="s">
        <v>3489</v>
      </c>
      <c r="C1115" s="107" t="s">
        <v>4400</v>
      </c>
      <c r="D1115" s="107" t="s">
        <v>5212</v>
      </c>
      <c r="E1115" s="107" t="s">
        <v>407</v>
      </c>
      <c r="F1115" s="122">
        <v>23</v>
      </c>
      <c r="G1115" s="107" t="s">
        <v>1297</v>
      </c>
      <c r="H1115" s="107" t="s">
        <v>54</v>
      </c>
    </row>
    <row r="1116" spans="1:8">
      <c r="A1116" s="17">
        <v>1115</v>
      </c>
      <c r="B1116" s="18" t="s">
        <v>3490</v>
      </c>
      <c r="C1116" s="107" t="s">
        <v>1969</v>
      </c>
      <c r="D1116" s="107" t="s">
        <v>1970</v>
      </c>
      <c r="E1116" s="107" t="s">
        <v>1236</v>
      </c>
      <c r="F1116" s="122">
        <v>24</v>
      </c>
      <c r="G1116" s="107" t="s">
        <v>1284</v>
      </c>
      <c r="H1116" s="107" t="s">
        <v>229</v>
      </c>
    </row>
    <row r="1117" spans="1:8">
      <c r="A1117" s="17">
        <v>1116</v>
      </c>
      <c r="B1117" s="18" t="s">
        <v>3491</v>
      </c>
      <c r="C1117" s="107" t="s">
        <v>4401</v>
      </c>
      <c r="D1117" s="107" t="s">
        <v>5213</v>
      </c>
      <c r="E1117" s="107" t="s">
        <v>1236</v>
      </c>
      <c r="F1117" s="122">
        <v>24</v>
      </c>
      <c r="G1117" s="107" t="s">
        <v>1284</v>
      </c>
      <c r="H1117" s="107" t="s">
        <v>67</v>
      </c>
    </row>
    <row r="1118" spans="1:8">
      <c r="A1118" s="17">
        <v>1117</v>
      </c>
      <c r="B1118" s="18" t="s">
        <v>3492</v>
      </c>
      <c r="C1118" s="107" t="s">
        <v>4402</v>
      </c>
      <c r="D1118" s="107" t="s">
        <v>5214</v>
      </c>
      <c r="E1118" s="107" t="s">
        <v>1236</v>
      </c>
      <c r="F1118" s="122">
        <v>24</v>
      </c>
      <c r="G1118" s="107" t="s">
        <v>1284</v>
      </c>
      <c r="H1118" s="107" t="s">
        <v>229</v>
      </c>
    </row>
    <row r="1119" spans="1:8">
      <c r="A1119" s="17">
        <v>1118</v>
      </c>
      <c r="B1119" s="18" t="s">
        <v>3493</v>
      </c>
      <c r="C1119" s="107" t="s">
        <v>4403</v>
      </c>
      <c r="D1119" s="107" t="s">
        <v>5215</v>
      </c>
      <c r="E1119" s="107" t="s">
        <v>1236</v>
      </c>
      <c r="F1119" s="122">
        <v>24</v>
      </c>
      <c r="G1119" s="107" t="s">
        <v>1284</v>
      </c>
      <c r="H1119" s="107" t="s">
        <v>229</v>
      </c>
    </row>
    <row r="1120" spans="1:8">
      <c r="A1120" s="17">
        <v>1119</v>
      </c>
      <c r="B1120" s="18" t="s">
        <v>3494</v>
      </c>
      <c r="C1120" s="107" t="s">
        <v>4404</v>
      </c>
      <c r="D1120" s="107" t="s">
        <v>5216</v>
      </c>
      <c r="E1120" s="107" t="s">
        <v>1236</v>
      </c>
      <c r="F1120" s="122">
        <v>24</v>
      </c>
      <c r="G1120" s="107" t="s">
        <v>1284</v>
      </c>
      <c r="H1120" s="107" t="s">
        <v>229</v>
      </c>
    </row>
    <row r="1121" spans="1:8">
      <c r="A1121" s="17">
        <v>1120</v>
      </c>
      <c r="B1121" s="18" t="s">
        <v>3495</v>
      </c>
      <c r="C1121" s="107" t="s">
        <v>2496</v>
      </c>
      <c r="D1121" s="107" t="s">
        <v>2497</v>
      </c>
      <c r="E1121" s="107" t="s">
        <v>1236</v>
      </c>
      <c r="F1121" s="122">
        <v>24</v>
      </c>
      <c r="G1121" s="107" t="s">
        <v>1284</v>
      </c>
      <c r="H1121" s="107" t="s">
        <v>1012</v>
      </c>
    </row>
    <row r="1122" spans="1:8">
      <c r="A1122" s="17">
        <v>1121</v>
      </c>
      <c r="B1122" s="18" t="s">
        <v>3496</v>
      </c>
      <c r="C1122" s="107" t="s">
        <v>4405</v>
      </c>
      <c r="D1122" s="107" t="s">
        <v>5217</v>
      </c>
      <c r="E1122" s="107" t="s">
        <v>1236</v>
      </c>
      <c r="F1122" s="122">
        <v>24</v>
      </c>
      <c r="G1122" s="107" t="s">
        <v>1284</v>
      </c>
      <c r="H1122" s="107" t="s">
        <v>67</v>
      </c>
    </row>
    <row r="1123" spans="1:8">
      <c r="A1123" s="17">
        <v>1122</v>
      </c>
      <c r="B1123" s="18" t="s">
        <v>3497</v>
      </c>
      <c r="C1123" s="107" t="s">
        <v>4406</v>
      </c>
      <c r="D1123" s="107" t="s">
        <v>5218</v>
      </c>
      <c r="E1123" s="107" t="s">
        <v>1236</v>
      </c>
      <c r="F1123" s="122">
        <v>24</v>
      </c>
      <c r="G1123" s="107" t="s">
        <v>1284</v>
      </c>
      <c r="H1123" s="107" t="s">
        <v>67</v>
      </c>
    </row>
    <row r="1124" spans="1:8">
      <c r="A1124" s="17">
        <v>1123</v>
      </c>
      <c r="B1124" s="18" t="s">
        <v>3498</v>
      </c>
      <c r="C1124" s="107" t="s">
        <v>4407</v>
      </c>
      <c r="D1124" s="107" t="s">
        <v>5219</v>
      </c>
      <c r="E1124" s="107" t="s">
        <v>1236</v>
      </c>
      <c r="F1124" s="122">
        <v>24</v>
      </c>
      <c r="G1124" s="107" t="s">
        <v>1284</v>
      </c>
      <c r="H1124" s="107" t="s">
        <v>67</v>
      </c>
    </row>
    <row r="1125" spans="1:8">
      <c r="A1125" s="17">
        <v>1124</v>
      </c>
      <c r="B1125" s="18" t="s">
        <v>3499</v>
      </c>
      <c r="C1125" s="107" t="s">
        <v>2494</v>
      </c>
      <c r="D1125" s="107" t="s">
        <v>2495</v>
      </c>
      <c r="E1125" s="107" t="s">
        <v>1236</v>
      </c>
      <c r="F1125" s="122">
        <v>24</v>
      </c>
      <c r="G1125" s="107" t="s">
        <v>1284</v>
      </c>
      <c r="H1125" s="107" t="s">
        <v>1014</v>
      </c>
    </row>
    <row r="1126" spans="1:8">
      <c r="A1126" s="17">
        <v>1125</v>
      </c>
      <c r="B1126" s="18" t="s">
        <v>3500</v>
      </c>
      <c r="C1126" s="107" t="s">
        <v>4408</v>
      </c>
      <c r="D1126" s="107" t="s">
        <v>5220</v>
      </c>
      <c r="E1126" s="107" t="s">
        <v>1236</v>
      </c>
      <c r="F1126" s="122">
        <v>24</v>
      </c>
      <c r="G1126" s="107" t="s">
        <v>1284</v>
      </c>
      <c r="H1126" s="107" t="s">
        <v>229</v>
      </c>
    </row>
    <row r="1127" spans="1:8">
      <c r="A1127" s="17">
        <v>1126</v>
      </c>
      <c r="B1127" s="18" t="s">
        <v>3501</v>
      </c>
      <c r="C1127" s="107" t="s">
        <v>4409</v>
      </c>
      <c r="D1127" s="107" t="s">
        <v>5221</v>
      </c>
      <c r="E1127" s="107" t="s">
        <v>407</v>
      </c>
      <c r="F1127" s="122">
        <v>23</v>
      </c>
      <c r="G1127" s="107" t="s">
        <v>1267</v>
      </c>
      <c r="H1127" s="107" t="s">
        <v>84</v>
      </c>
    </row>
    <row r="1128" spans="1:8">
      <c r="A1128" s="17">
        <v>1127</v>
      </c>
      <c r="B1128" s="18" t="s">
        <v>3502</v>
      </c>
      <c r="C1128" s="107" t="s">
        <v>4410</v>
      </c>
      <c r="D1128" s="107" t="s">
        <v>5222</v>
      </c>
      <c r="E1128" s="107" t="s">
        <v>407</v>
      </c>
      <c r="F1128" s="122">
        <v>23</v>
      </c>
      <c r="G1128" s="107" t="s">
        <v>1267</v>
      </c>
      <c r="H1128" s="107" t="s">
        <v>84</v>
      </c>
    </row>
    <row r="1129" spans="1:8">
      <c r="A1129" s="17">
        <v>1128</v>
      </c>
      <c r="B1129" s="18" t="s">
        <v>3503</v>
      </c>
      <c r="C1129" s="107" t="s">
        <v>4411</v>
      </c>
      <c r="D1129" s="107" t="s">
        <v>5223</v>
      </c>
      <c r="E1129" s="107" t="s">
        <v>407</v>
      </c>
      <c r="F1129" s="122">
        <v>23</v>
      </c>
      <c r="G1129" s="107" t="s">
        <v>1267</v>
      </c>
      <c r="H1129" s="107" t="s">
        <v>84</v>
      </c>
    </row>
    <row r="1130" spans="1:8">
      <c r="A1130" s="17">
        <v>1129</v>
      </c>
      <c r="B1130" s="18" t="s">
        <v>3504</v>
      </c>
      <c r="C1130" s="107" t="s">
        <v>4412</v>
      </c>
      <c r="D1130" s="107" t="s">
        <v>5224</v>
      </c>
      <c r="E1130" s="107" t="s">
        <v>407</v>
      </c>
      <c r="F1130" s="122">
        <v>23</v>
      </c>
      <c r="G1130" s="107" t="s">
        <v>1267</v>
      </c>
      <c r="H1130" s="107" t="s">
        <v>84</v>
      </c>
    </row>
    <row r="1131" spans="1:8">
      <c r="A1131" s="17">
        <v>1130</v>
      </c>
      <c r="B1131" s="18" t="s">
        <v>3505</v>
      </c>
      <c r="C1131" s="107" t="s">
        <v>4413</v>
      </c>
      <c r="D1131" s="107" t="s">
        <v>5225</v>
      </c>
      <c r="E1131" s="107" t="s">
        <v>407</v>
      </c>
      <c r="F1131" s="122">
        <v>23</v>
      </c>
      <c r="G1131" s="107" t="s">
        <v>1270</v>
      </c>
      <c r="H1131" s="107" t="s">
        <v>51</v>
      </c>
    </row>
    <row r="1132" spans="1:8">
      <c r="A1132" s="17">
        <v>1131</v>
      </c>
      <c r="B1132" s="18" t="s">
        <v>3506</v>
      </c>
      <c r="C1132" s="107" t="s">
        <v>2774</v>
      </c>
      <c r="D1132" s="107" t="s">
        <v>2775</v>
      </c>
      <c r="E1132" s="107" t="s">
        <v>407</v>
      </c>
      <c r="F1132" s="122">
        <v>23</v>
      </c>
      <c r="G1132" s="107" t="s">
        <v>1270</v>
      </c>
      <c r="H1132" s="107" t="s">
        <v>67</v>
      </c>
    </row>
    <row r="1133" spans="1:8">
      <c r="A1133" s="17">
        <v>1132</v>
      </c>
      <c r="B1133" s="18" t="s">
        <v>3507</v>
      </c>
      <c r="C1133" s="107" t="s">
        <v>4414</v>
      </c>
      <c r="D1133" s="107" t="s">
        <v>5226</v>
      </c>
      <c r="E1133" s="107" t="s">
        <v>407</v>
      </c>
      <c r="F1133" s="122">
        <v>23</v>
      </c>
      <c r="G1133" s="107" t="s">
        <v>1270</v>
      </c>
      <c r="H1133" s="107" t="s">
        <v>51</v>
      </c>
    </row>
    <row r="1134" spans="1:8">
      <c r="A1134" s="17">
        <v>1133</v>
      </c>
      <c r="B1134" s="18" t="s">
        <v>3508</v>
      </c>
      <c r="C1134" s="107" t="s">
        <v>3120</v>
      </c>
      <c r="D1134" s="107" t="s">
        <v>3121</v>
      </c>
      <c r="E1134" s="107" t="s">
        <v>407</v>
      </c>
      <c r="F1134" s="122">
        <v>23</v>
      </c>
      <c r="G1134" s="107" t="s">
        <v>1270</v>
      </c>
      <c r="H1134" s="107" t="s">
        <v>67</v>
      </c>
    </row>
    <row r="1135" spans="1:8">
      <c r="A1135" s="17">
        <v>1134</v>
      </c>
      <c r="B1135" s="18" t="s">
        <v>3509</v>
      </c>
      <c r="C1135" s="107" t="s">
        <v>2816</v>
      </c>
      <c r="D1135" s="107" t="s">
        <v>2817</v>
      </c>
      <c r="E1135" s="107" t="s">
        <v>1494</v>
      </c>
      <c r="F1135" s="122">
        <v>21</v>
      </c>
      <c r="G1135" s="107" t="s">
        <v>1273</v>
      </c>
      <c r="H1135" s="107" t="s">
        <v>67</v>
      </c>
    </row>
    <row r="1136" spans="1:8">
      <c r="A1136" s="17">
        <v>1135</v>
      </c>
      <c r="B1136" s="18" t="s">
        <v>3510</v>
      </c>
      <c r="C1136" s="107" t="s">
        <v>4415</v>
      </c>
      <c r="D1136" s="107" t="s">
        <v>5227</v>
      </c>
      <c r="E1136" s="107" t="s">
        <v>1494</v>
      </c>
      <c r="F1136" s="122">
        <v>21</v>
      </c>
      <c r="G1136" s="107" t="s">
        <v>1273</v>
      </c>
      <c r="H1136" s="107" t="s">
        <v>51</v>
      </c>
    </row>
    <row r="1137" spans="1:8">
      <c r="A1137" s="17">
        <v>1136</v>
      </c>
      <c r="B1137" s="18" t="s">
        <v>3511</v>
      </c>
      <c r="C1137" s="107" t="s">
        <v>4416</v>
      </c>
      <c r="D1137" s="107" t="s">
        <v>5228</v>
      </c>
      <c r="E1137" s="107" t="s">
        <v>1494</v>
      </c>
      <c r="F1137" s="122">
        <v>21</v>
      </c>
      <c r="G1137" s="107" t="s">
        <v>1273</v>
      </c>
      <c r="H1137" s="107" t="s">
        <v>51</v>
      </c>
    </row>
    <row r="1138" spans="1:8">
      <c r="A1138" s="17">
        <v>1137</v>
      </c>
      <c r="B1138" s="18" t="s">
        <v>3512</v>
      </c>
      <c r="C1138" s="107" t="s">
        <v>4417</v>
      </c>
      <c r="D1138" s="107" t="s">
        <v>5229</v>
      </c>
      <c r="E1138" s="107" t="s">
        <v>1494</v>
      </c>
      <c r="F1138" s="122">
        <v>21</v>
      </c>
      <c r="G1138" s="107" t="s">
        <v>1273</v>
      </c>
      <c r="H1138" s="107" t="s">
        <v>51</v>
      </c>
    </row>
    <row r="1139" spans="1:8">
      <c r="A1139" s="17">
        <v>1138</v>
      </c>
      <c r="B1139" s="18" t="s">
        <v>3513</v>
      </c>
      <c r="C1139" s="107" t="s">
        <v>4418</v>
      </c>
      <c r="D1139" s="107" t="s">
        <v>5230</v>
      </c>
      <c r="E1139" s="107" t="s">
        <v>1494</v>
      </c>
      <c r="F1139" s="122">
        <v>21</v>
      </c>
      <c r="G1139" s="107" t="s">
        <v>1273</v>
      </c>
      <c r="H1139" s="107" t="s">
        <v>84</v>
      </c>
    </row>
    <row r="1140" spans="1:8">
      <c r="A1140" s="17">
        <v>1139</v>
      </c>
      <c r="B1140" s="18" t="s">
        <v>3514</v>
      </c>
      <c r="C1140" s="107" t="s">
        <v>4419</v>
      </c>
      <c r="D1140" s="107" t="s">
        <v>5231</v>
      </c>
      <c r="E1140" s="107" t="s">
        <v>407</v>
      </c>
      <c r="F1140" s="122">
        <v>23</v>
      </c>
      <c r="G1140" s="107" t="s">
        <v>1286</v>
      </c>
      <c r="H1140" s="107" t="s">
        <v>84</v>
      </c>
    </row>
    <row r="1141" spans="1:8">
      <c r="A1141" s="17">
        <v>1140</v>
      </c>
      <c r="B1141" s="18" t="s">
        <v>3515</v>
      </c>
      <c r="C1141" s="107" t="s">
        <v>4420</v>
      </c>
      <c r="D1141" s="107" t="s">
        <v>5232</v>
      </c>
      <c r="E1141" s="107" t="s">
        <v>407</v>
      </c>
      <c r="F1141" s="122">
        <v>23</v>
      </c>
      <c r="G1141" s="107" t="s">
        <v>1286</v>
      </c>
      <c r="H1141" s="107" t="s">
        <v>84</v>
      </c>
    </row>
    <row r="1142" spans="1:8">
      <c r="A1142" s="17">
        <v>1141</v>
      </c>
      <c r="B1142" s="18" t="s">
        <v>3516</v>
      </c>
      <c r="C1142" s="107" t="s">
        <v>4421</v>
      </c>
      <c r="D1142" s="107" t="s">
        <v>5233</v>
      </c>
      <c r="E1142" s="107" t="s">
        <v>407</v>
      </c>
      <c r="F1142" s="122">
        <v>23</v>
      </c>
      <c r="G1142" s="107" t="s">
        <v>1286</v>
      </c>
      <c r="H1142" s="107" t="s">
        <v>84</v>
      </c>
    </row>
    <row r="1143" spans="1:8">
      <c r="A1143" s="17">
        <v>1142</v>
      </c>
      <c r="B1143" s="18" t="s">
        <v>3517</v>
      </c>
      <c r="C1143" s="107" t="s">
        <v>4422</v>
      </c>
      <c r="D1143" s="107" t="s">
        <v>5234</v>
      </c>
      <c r="E1143" s="107" t="s">
        <v>1258</v>
      </c>
      <c r="F1143" s="122">
        <v>20</v>
      </c>
      <c r="G1143" s="107" t="s">
        <v>1286</v>
      </c>
      <c r="H1143" s="107" t="s">
        <v>84</v>
      </c>
    </row>
    <row r="1144" spans="1:8">
      <c r="A1144" s="17">
        <v>1143</v>
      </c>
      <c r="B1144" s="18" t="s">
        <v>3518</v>
      </c>
      <c r="C1144" s="107" t="s">
        <v>2187</v>
      </c>
      <c r="D1144" s="107" t="s">
        <v>2188</v>
      </c>
      <c r="E1144" s="107" t="s">
        <v>1236</v>
      </c>
      <c r="F1144" s="122">
        <v>24</v>
      </c>
      <c r="G1144" s="107" t="s">
        <v>1282</v>
      </c>
      <c r="H1144" s="107" t="s">
        <v>67</v>
      </c>
    </row>
    <row r="1145" spans="1:8">
      <c r="A1145" s="17">
        <v>1144</v>
      </c>
      <c r="B1145" s="18" t="s">
        <v>3519</v>
      </c>
      <c r="C1145" s="107" t="s">
        <v>3140</v>
      </c>
      <c r="D1145" s="107" t="s">
        <v>3141</v>
      </c>
      <c r="E1145" s="107" t="s">
        <v>806</v>
      </c>
      <c r="F1145" s="122">
        <v>22</v>
      </c>
      <c r="G1145" s="107" t="s">
        <v>1282</v>
      </c>
      <c r="H1145" s="107" t="s">
        <v>54</v>
      </c>
    </row>
    <row r="1146" spans="1:8">
      <c r="A1146" s="17">
        <v>1145</v>
      </c>
      <c r="B1146" s="18" t="s">
        <v>3520</v>
      </c>
      <c r="C1146" s="107" t="s">
        <v>3187</v>
      </c>
      <c r="D1146" s="107" t="s">
        <v>3188</v>
      </c>
      <c r="E1146" s="107" t="s">
        <v>806</v>
      </c>
      <c r="F1146" s="122">
        <v>22</v>
      </c>
      <c r="G1146" s="107" t="s">
        <v>1282</v>
      </c>
      <c r="H1146" s="107" t="s">
        <v>54</v>
      </c>
    </row>
    <row r="1147" spans="1:8">
      <c r="A1147" s="17">
        <v>1146</v>
      </c>
      <c r="B1147" s="18" t="s">
        <v>3521</v>
      </c>
      <c r="C1147" s="107" t="s">
        <v>3138</v>
      </c>
      <c r="D1147" s="107" t="s">
        <v>3139</v>
      </c>
      <c r="E1147" s="107" t="s">
        <v>806</v>
      </c>
      <c r="F1147" s="122">
        <v>22</v>
      </c>
      <c r="G1147" s="107" t="s">
        <v>1282</v>
      </c>
      <c r="H1147" s="107" t="s">
        <v>54</v>
      </c>
    </row>
    <row r="1148" spans="1:8">
      <c r="A1148" s="17">
        <v>1147</v>
      </c>
      <c r="B1148" s="18" t="s">
        <v>3522</v>
      </c>
      <c r="C1148" s="107" t="s">
        <v>2189</v>
      </c>
      <c r="D1148" s="107" t="s">
        <v>2190</v>
      </c>
      <c r="E1148" s="107" t="s">
        <v>806</v>
      </c>
      <c r="F1148" s="122">
        <v>22</v>
      </c>
      <c r="G1148" s="107" t="s">
        <v>1282</v>
      </c>
      <c r="H1148" s="107" t="s">
        <v>54</v>
      </c>
    </row>
    <row r="1149" spans="1:8">
      <c r="A1149" s="17">
        <v>1148</v>
      </c>
      <c r="B1149" s="18" t="s">
        <v>3523</v>
      </c>
      <c r="C1149" s="107" t="s">
        <v>3142</v>
      </c>
      <c r="D1149" s="107" t="s">
        <v>3143</v>
      </c>
      <c r="E1149" s="107" t="s">
        <v>806</v>
      </c>
      <c r="F1149" s="122">
        <v>22</v>
      </c>
      <c r="G1149" s="107" t="s">
        <v>1282</v>
      </c>
      <c r="H1149" s="107" t="s">
        <v>54</v>
      </c>
    </row>
    <row r="1150" spans="1:8">
      <c r="A1150" s="17">
        <v>1149</v>
      </c>
      <c r="B1150" s="18" t="s">
        <v>3524</v>
      </c>
      <c r="C1150" s="107" t="s">
        <v>4423</v>
      </c>
      <c r="D1150" s="107" t="s">
        <v>5235</v>
      </c>
      <c r="E1150" s="107" t="s">
        <v>806</v>
      </c>
      <c r="F1150" s="122">
        <v>22</v>
      </c>
      <c r="G1150" s="107" t="s">
        <v>1282</v>
      </c>
      <c r="H1150" s="107" t="s">
        <v>51</v>
      </c>
    </row>
    <row r="1151" spans="1:8">
      <c r="A1151" s="17">
        <v>1150</v>
      </c>
      <c r="B1151" s="18" t="s">
        <v>3525</v>
      </c>
      <c r="C1151" s="107" t="s">
        <v>4424</v>
      </c>
      <c r="D1151" s="107" t="s">
        <v>5236</v>
      </c>
      <c r="E1151" s="107" t="s">
        <v>806</v>
      </c>
      <c r="F1151" s="122">
        <v>22</v>
      </c>
      <c r="G1151" s="107" t="s">
        <v>1282</v>
      </c>
      <c r="H1151" s="107" t="s">
        <v>51</v>
      </c>
    </row>
    <row r="1152" spans="1:8">
      <c r="A1152" s="17">
        <v>1151</v>
      </c>
      <c r="B1152" s="18" t="s">
        <v>3526</v>
      </c>
      <c r="C1152" s="107" t="s">
        <v>4425</v>
      </c>
      <c r="D1152" s="107" t="s">
        <v>5572</v>
      </c>
      <c r="E1152" s="107" t="s">
        <v>806</v>
      </c>
      <c r="F1152" s="122">
        <v>22</v>
      </c>
      <c r="G1152" s="107" t="s">
        <v>1282</v>
      </c>
      <c r="H1152" s="107" t="s">
        <v>51</v>
      </c>
    </row>
    <row r="1153" spans="1:8">
      <c r="A1153" s="17">
        <v>1152</v>
      </c>
      <c r="B1153" s="18" t="s">
        <v>3527</v>
      </c>
      <c r="C1153" s="107" t="s">
        <v>4426</v>
      </c>
      <c r="D1153" s="107" t="s">
        <v>5237</v>
      </c>
      <c r="E1153" s="107" t="s">
        <v>806</v>
      </c>
      <c r="F1153" s="122">
        <v>22</v>
      </c>
      <c r="G1153" s="107" t="s">
        <v>1282</v>
      </c>
      <c r="H1153" s="107" t="s">
        <v>51</v>
      </c>
    </row>
    <row r="1154" spans="1:8">
      <c r="A1154" s="17">
        <v>1153</v>
      </c>
      <c r="B1154" s="18" t="s">
        <v>3528</v>
      </c>
      <c r="C1154" s="107" t="s">
        <v>4427</v>
      </c>
      <c r="D1154" s="107" t="s">
        <v>5238</v>
      </c>
      <c r="E1154" s="107" t="s">
        <v>806</v>
      </c>
      <c r="F1154" s="122">
        <v>22</v>
      </c>
      <c r="G1154" s="107" t="s">
        <v>1282</v>
      </c>
      <c r="H1154" s="107" t="s">
        <v>84</v>
      </c>
    </row>
    <row r="1155" spans="1:8">
      <c r="A1155" s="17">
        <v>1154</v>
      </c>
      <c r="B1155" s="18" t="s">
        <v>3529</v>
      </c>
      <c r="C1155" s="107" t="s">
        <v>4428</v>
      </c>
      <c r="D1155" s="107" t="s">
        <v>5239</v>
      </c>
      <c r="E1155" s="107" t="s">
        <v>806</v>
      </c>
      <c r="F1155" s="122">
        <v>22</v>
      </c>
      <c r="G1155" s="107" t="s">
        <v>1282</v>
      </c>
      <c r="H1155" s="107" t="s">
        <v>84</v>
      </c>
    </row>
    <row r="1156" spans="1:8">
      <c r="A1156" s="17">
        <v>1155</v>
      </c>
      <c r="B1156" s="18" t="s">
        <v>3530</v>
      </c>
      <c r="C1156" s="107" t="s">
        <v>2067</v>
      </c>
      <c r="D1156" s="107" t="s">
        <v>2068</v>
      </c>
      <c r="E1156" s="107" t="s">
        <v>1494</v>
      </c>
      <c r="F1156" s="122">
        <v>21</v>
      </c>
      <c r="G1156" s="107" t="s">
        <v>1274</v>
      </c>
      <c r="H1156" s="107" t="s">
        <v>278</v>
      </c>
    </row>
    <row r="1157" spans="1:8">
      <c r="A1157" s="17">
        <v>1156</v>
      </c>
      <c r="B1157" s="18" t="s">
        <v>3531</v>
      </c>
      <c r="C1157" s="107" t="s">
        <v>4429</v>
      </c>
      <c r="D1157" s="107" t="s">
        <v>2542</v>
      </c>
      <c r="E1157" s="107" t="s">
        <v>407</v>
      </c>
      <c r="F1157" s="122">
        <v>23</v>
      </c>
      <c r="G1157" s="107" t="s">
        <v>1274</v>
      </c>
      <c r="H1157" s="107" t="s">
        <v>54</v>
      </c>
    </row>
    <row r="1158" spans="1:8">
      <c r="A1158" s="17">
        <v>1157</v>
      </c>
      <c r="B1158" s="18" t="s">
        <v>3532</v>
      </c>
      <c r="C1158" s="107" t="s">
        <v>4430</v>
      </c>
      <c r="D1158" s="107" t="s">
        <v>5240</v>
      </c>
      <c r="E1158" s="107" t="s">
        <v>1494</v>
      </c>
      <c r="F1158" s="122">
        <v>21</v>
      </c>
      <c r="G1158" s="107" t="s">
        <v>1274</v>
      </c>
      <c r="H1158" s="107" t="s">
        <v>84</v>
      </c>
    </row>
    <row r="1159" spans="1:8">
      <c r="A1159" s="17">
        <v>1158</v>
      </c>
      <c r="B1159" s="18" t="s">
        <v>3533</v>
      </c>
      <c r="C1159" s="107" t="s">
        <v>4431</v>
      </c>
      <c r="D1159" s="107" t="s">
        <v>5241</v>
      </c>
      <c r="E1159" s="107" t="s">
        <v>407</v>
      </c>
      <c r="F1159" s="122">
        <v>23</v>
      </c>
      <c r="G1159" s="107" t="s">
        <v>1274</v>
      </c>
      <c r="H1159" s="107" t="s">
        <v>84</v>
      </c>
    </row>
    <row r="1160" spans="1:8">
      <c r="A1160" s="17">
        <v>1159</v>
      </c>
      <c r="B1160" s="18" t="s">
        <v>3534</v>
      </c>
      <c r="C1160" s="107" t="s">
        <v>4432</v>
      </c>
      <c r="D1160" s="107" t="s">
        <v>5242</v>
      </c>
      <c r="E1160" s="107" t="s">
        <v>66</v>
      </c>
      <c r="F1160" s="122">
        <v>47</v>
      </c>
      <c r="G1160" s="107" t="s">
        <v>1274</v>
      </c>
      <c r="H1160" s="107" t="s">
        <v>84</v>
      </c>
    </row>
    <row r="1161" spans="1:8">
      <c r="A1161" s="17">
        <v>1160</v>
      </c>
      <c r="B1161" s="18" t="s">
        <v>3535</v>
      </c>
      <c r="C1161" s="107" t="s">
        <v>4433</v>
      </c>
      <c r="D1161" s="107" t="s">
        <v>5243</v>
      </c>
      <c r="E1161" s="107" t="s">
        <v>407</v>
      </c>
      <c r="F1161" s="122">
        <v>23</v>
      </c>
      <c r="G1161" s="107" t="s">
        <v>1280</v>
      </c>
      <c r="H1161" s="107" t="s">
        <v>84</v>
      </c>
    </row>
    <row r="1162" spans="1:8">
      <c r="A1162" s="17">
        <v>1161</v>
      </c>
      <c r="B1162" s="18" t="s">
        <v>3536</v>
      </c>
      <c r="C1162" s="107" t="s">
        <v>4434</v>
      </c>
      <c r="D1162" s="107" t="s">
        <v>5244</v>
      </c>
      <c r="E1162" s="107" t="s">
        <v>381</v>
      </c>
      <c r="F1162" s="122">
        <v>39</v>
      </c>
      <c r="G1162" s="107" t="s">
        <v>1280</v>
      </c>
      <c r="H1162" s="107" t="s">
        <v>84</v>
      </c>
    </row>
    <row r="1163" spans="1:8">
      <c r="A1163" s="17">
        <v>1162</v>
      </c>
      <c r="B1163" s="18" t="s">
        <v>3537</v>
      </c>
      <c r="C1163" s="107" t="s">
        <v>2349</v>
      </c>
      <c r="D1163" s="107" t="s">
        <v>2350</v>
      </c>
      <c r="E1163" s="107" t="s">
        <v>407</v>
      </c>
      <c r="F1163" s="122">
        <v>23</v>
      </c>
      <c r="G1163" s="107" t="s">
        <v>1288</v>
      </c>
      <c r="H1163" s="107" t="s">
        <v>67</v>
      </c>
    </row>
    <row r="1164" spans="1:8">
      <c r="A1164" s="17">
        <v>1163</v>
      </c>
      <c r="B1164" s="18" t="s">
        <v>3538</v>
      </c>
      <c r="C1164" s="107" t="s">
        <v>2862</v>
      </c>
      <c r="D1164" s="107" t="s">
        <v>2863</v>
      </c>
      <c r="E1164" s="107" t="s">
        <v>407</v>
      </c>
      <c r="F1164" s="122">
        <v>23</v>
      </c>
      <c r="G1164" s="107" t="s">
        <v>1288</v>
      </c>
      <c r="H1164" s="107" t="s">
        <v>54</v>
      </c>
    </row>
    <row r="1165" spans="1:8">
      <c r="A1165" s="17">
        <v>1164</v>
      </c>
      <c r="B1165" s="18" t="s">
        <v>3539</v>
      </c>
      <c r="C1165" s="107" t="s">
        <v>2353</v>
      </c>
      <c r="D1165" s="107" t="s">
        <v>2354</v>
      </c>
      <c r="E1165" s="107" t="s">
        <v>1236</v>
      </c>
      <c r="F1165" s="122">
        <v>24</v>
      </c>
      <c r="G1165" s="107" t="s">
        <v>1290</v>
      </c>
      <c r="H1165" s="107" t="s">
        <v>67</v>
      </c>
    </row>
    <row r="1166" spans="1:8">
      <c r="A1166" s="17">
        <v>1165</v>
      </c>
      <c r="B1166" s="18" t="s">
        <v>3540</v>
      </c>
      <c r="C1166" s="107" t="s">
        <v>4435</v>
      </c>
      <c r="D1166" s="107" t="s">
        <v>5245</v>
      </c>
      <c r="E1166" s="107" t="s">
        <v>407</v>
      </c>
      <c r="F1166" s="122">
        <v>23</v>
      </c>
      <c r="G1166" s="107" t="s">
        <v>1290</v>
      </c>
      <c r="H1166" s="107" t="s">
        <v>51</v>
      </c>
    </row>
    <row r="1167" spans="1:8">
      <c r="A1167" s="17">
        <v>1166</v>
      </c>
      <c r="B1167" s="18" t="s">
        <v>3541</v>
      </c>
      <c r="C1167" s="107" t="s">
        <v>4436</v>
      </c>
      <c r="D1167" s="107" t="s">
        <v>5246</v>
      </c>
      <c r="E1167" s="107" t="s">
        <v>407</v>
      </c>
      <c r="F1167" s="122">
        <v>23</v>
      </c>
      <c r="G1167" s="107" t="s">
        <v>1290</v>
      </c>
      <c r="H1167" s="107" t="s">
        <v>84</v>
      </c>
    </row>
    <row r="1168" spans="1:8">
      <c r="A1168" s="17">
        <v>1167</v>
      </c>
      <c r="B1168" s="18" t="s">
        <v>3542</v>
      </c>
      <c r="C1168" s="107" t="s">
        <v>4437</v>
      </c>
      <c r="D1168" s="107" t="s">
        <v>5247</v>
      </c>
      <c r="E1168" s="107" t="s">
        <v>407</v>
      </c>
      <c r="F1168" s="122">
        <v>23</v>
      </c>
      <c r="G1168" s="107" t="s">
        <v>1290</v>
      </c>
      <c r="H1168" s="107" t="s">
        <v>84</v>
      </c>
    </row>
    <row r="1169" spans="1:8">
      <c r="A1169" s="17">
        <v>1168</v>
      </c>
      <c r="B1169" s="18" t="s">
        <v>3543</v>
      </c>
      <c r="C1169" s="107" t="s">
        <v>4438</v>
      </c>
      <c r="D1169" s="107" t="s">
        <v>5248</v>
      </c>
      <c r="E1169" s="107" t="s">
        <v>407</v>
      </c>
      <c r="F1169" s="122">
        <v>23</v>
      </c>
      <c r="G1169" s="107" t="s">
        <v>1290</v>
      </c>
      <c r="H1169" s="107" t="s">
        <v>84</v>
      </c>
    </row>
    <row r="1170" spans="1:8">
      <c r="A1170" s="17">
        <v>1169</v>
      </c>
      <c r="B1170" s="18" t="s">
        <v>3544</v>
      </c>
      <c r="C1170" s="107" t="s">
        <v>4439</v>
      </c>
      <c r="D1170" s="107" t="s">
        <v>5249</v>
      </c>
      <c r="E1170" s="107" t="s">
        <v>407</v>
      </c>
      <c r="F1170" s="122">
        <v>23</v>
      </c>
      <c r="G1170" s="107" t="s">
        <v>1290</v>
      </c>
      <c r="H1170" s="107" t="s">
        <v>84</v>
      </c>
    </row>
    <row r="1171" spans="1:8">
      <c r="A1171" s="17">
        <v>1170</v>
      </c>
      <c r="B1171" s="18" t="s">
        <v>3545</v>
      </c>
      <c r="C1171" s="107" t="s">
        <v>2426</v>
      </c>
      <c r="D1171" s="107" t="s">
        <v>2427</v>
      </c>
      <c r="E1171" s="107" t="s">
        <v>407</v>
      </c>
      <c r="F1171" s="122">
        <v>23</v>
      </c>
      <c r="G1171" s="107" t="s">
        <v>1293</v>
      </c>
      <c r="H1171" s="107" t="s">
        <v>278</v>
      </c>
    </row>
    <row r="1172" spans="1:8">
      <c r="A1172" s="17">
        <v>1171</v>
      </c>
      <c r="B1172" s="18" t="s">
        <v>3546</v>
      </c>
      <c r="C1172" s="107" t="s">
        <v>2744</v>
      </c>
      <c r="D1172" s="107" t="s">
        <v>2745</v>
      </c>
      <c r="E1172" s="107" t="s">
        <v>407</v>
      </c>
      <c r="F1172" s="122">
        <v>23</v>
      </c>
      <c r="G1172" s="107" t="s">
        <v>1293</v>
      </c>
      <c r="H1172" s="107" t="s">
        <v>51</v>
      </c>
    </row>
    <row r="1173" spans="1:8">
      <c r="A1173" s="17">
        <v>1172</v>
      </c>
      <c r="B1173" s="18" t="s">
        <v>3547</v>
      </c>
      <c r="C1173" s="107" t="s">
        <v>4440</v>
      </c>
      <c r="D1173" s="107" t="s">
        <v>5250</v>
      </c>
      <c r="E1173" s="107" t="s">
        <v>407</v>
      </c>
      <c r="F1173" s="122">
        <v>23</v>
      </c>
      <c r="G1173" s="107" t="s">
        <v>1293</v>
      </c>
      <c r="H1173" s="107" t="s">
        <v>84</v>
      </c>
    </row>
    <row r="1174" spans="1:8">
      <c r="A1174" s="17">
        <v>1173</v>
      </c>
      <c r="B1174" s="18" t="s">
        <v>3548</v>
      </c>
      <c r="C1174" s="107" t="s">
        <v>4441</v>
      </c>
      <c r="D1174" s="107" t="s">
        <v>5251</v>
      </c>
      <c r="E1174" s="107" t="s">
        <v>407</v>
      </c>
      <c r="F1174" s="122">
        <v>23</v>
      </c>
      <c r="G1174" s="107" t="s">
        <v>1266</v>
      </c>
      <c r="H1174" s="107" t="s">
        <v>84</v>
      </c>
    </row>
    <row r="1175" spans="1:8">
      <c r="A1175" s="17">
        <v>1174</v>
      </c>
      <c r="B1175" s="18" t="s">
        <v>3549</v>
      </c>
      <c r="C1175" s="107" t="s">
        <v>4442</v>
      </c>
      <c r="D1175" s="107" t="s">
        <v>5252</v>
      </c>
      <c r="E1175" s="107" t="s">
        <v>407</v>
      </c>
      <c r="F1175" s="122">
        <v>23</v>
      </c>
      <c r="G1175" s="107" t="s">
        <v>1266</v>
      </c>
      <c r="H1175" s="107" t="s">
        <v>84</v>
      </c>
    </row>
    <row r="1176" spans="1:8">
      <c r="A1176" s="17">
        <v>1175</v>
      </c>
      <c r="B1176" s="18" t="s">
        <v>3550</v>
      </c>
      <c r="C1176" s="107" t="s">
        <v>4443</v>
      </c>
      <c r="D1176" s="107" t="s">
        <v>5253</v>
      </c>
      <c r="E1176" s="107" t="s">
        <v>1258</v>
      </c>
      <c r="F1176" s="122">
        <v>20</v>
      </c>
      <c r="G1176" s="107" t="s">
        <v>1266</v>
      </c>
      <c r="H1176" s="107" t="s">
        <v>84</v>
      </c>
    </row>
    <row r="1177" spans="1:8">
      <c r="A1177" s="17">
        <v>1176</v>
      </c>
      <c r="B1177" s="18" t="s">
        <v>3551</v>
      </c>
      <c r="C1177" s="107" t="s">
        <v>4444</v>
      </c>
      <c r="D1177" s="107" t="s">
        <v>5254</v>
      </c>
      <c r="E1177" s="107" t="s">
        <v>407</v>
      </c>
      <c r="F1177" s="122">
        <v>23</v>
      </c>
      <c r="G1177" s="107" t="s">
        <v>1266</v>
      </c>
      <c r="H1177" s="107" t="s">
        <v>84</v>
      </c>
    </row>
    <row r="1178" spans="1:8">
      <c r="A1178" s="17">
        <v>1177</v>
      </c>
      <c r="B1178" s="18" t="s">
        <v>3552</v>
      </c>
      <c r="C1178" s="107" t="s">
        <v>4445</v>
      </c>
      <c r="D1178" s="107" t="s">
        <v>5255</v>
      </c>
      <c r="E1178" s="107" t="s">
        <v>1494</v>
      </c>
      <c r="F1178" s="122">
        <v>21</v>
      </c>
      <c r="G1178" s="107" t="s">
        <v>1266</v>
      </c>
      <c r="H1178" s="107" t="s">
        <v>84</v>
      </c>
    </row>
    <row r="1179" spans="1:8">
      <c r="A1179" s="17">
        <v>1178</v>
      </c>
      <c r="B1179" s="18" t="s">
        <v>3553</v>
      </c>
      <c r="C1179" s="107" t="s">
        <v>1923</v>
      </c>
      <c r="D1179" s="107" t="s">
        <v>5256</v>
      </c>
      <c r="E1179" s="107" t="s">
        <v>1494</v>
      </c>
      <c r="F1179" s="122">
        <v>21</v>
      </c>
      <c r="G1179" s="107" t="s">
        <v>1266</v>
      </c>
      <c r="H1179" s="107" t="s">
        <v>84</v>
      </c>
    </row>
    <row r="1180" spans="1:8">
      <c r="A1180" s="17">
        <v>1179</v>
      </c>
      <c r="B1180" s="18" t="s">
        <v>3554</v>
      </c>
      <c r="C1180" s="107" t="s">
        <v>4446</v>
      </c>
      <c r="D1180" s="107" t="s">
        <v>5257</v>
      </c>
      <c r="E1180" s="107" t="s">
        <v>407</v>
      </c>
      <c r="F1180" s="122">
        <v>23</v>
      </c>
      <c r="G1180" s="107" t="s">
        <v>1266</v>
      </c>
      <c r="H1180" s="107" t="s">
        <v>84</v>
      </c>
    </row>
    <row r="1181" spans="1:8">
      <c r="A1181" s="17">
        <v>1180</v>
      </c>
      <c r="B1181" s="18" t="s">
        <v>3555</v>
      </c>
      <c r="C1181" s="107" t="s">
        <v>4447</v>
      </c>
      <c r="D1181" s="107" t="s">
        <v>5258</v>
      </c>
      <c r="E1181" s="107" t="s">
        <v>407</v>
      </c>
      <c r="F1181" s="122">
        <v>23</v>
      </c>
      <c r="G1181" s="107" t="s">
        <v>1266</v>
      </c>
      <c r="H1181" s="107" t="s">
        <v>84</v>
      </c>
    </row>
    <row r="1182" spans="1:8">
      <c r="A1182" s="17">
        <v>1181</v>
      </c>
      <c r="B1182" s="18" t="s">
        <v>3556</v>
      </c>
      <c r="C1182" s="107" t="s">
        <v>4448</v>
      </c>
      <c r="D1182" s="107" t="s">
        <v>5259</v>
      </c>
      <c r="E1182" s="107" t="s">
        <v>392</v>
      </c>
      <c r="F1182" s="122">
        <v>28</v>
      </c>
      <c r="G1182" s="107" t="s">
        <v>1267</v>
      </c>
      <c r="H1182" s="107" t="s">
        <v>84</v>
      </c>
    </row>
    <row r="1183" spans="1:8">
      <c r="A1183" s="17">
        <v>1182</v>
      </c>
      <c r="B1183" s="18" t="s">
        <v>3557</v>
      </c>
      <c r="C1183" s="107" t="s">
        <v>4449</v>
      </c>
      <c r="D1183" s="107" t="s">
        <v>5260</v>
      </c>
      <c r="E1183" s="107" t="s">
        <v>1236</v>
      </c>
      <c r="F1183" s="122">
        <v>24</v>
      </c>
      <c r="G1183" s="107" t="s">
        <v>1269</v>
      </c>
      <c r="H1183" s="107" t="s">
        <v>84</v>
      </c>
    </row>
    <row r="1184" spans="1:8">
      <c r="A1184" s="17">
        <v>1183</v>
      </c>
      <c r="B1184" s="18" t="s">
        <v>3558</v>
      </c>
      <c r="C1184" s="107" t="s">
        <v>4450</v>
      </c>
      <c r="D1184" s="107" t="s">
        <v>5261</v>
      </c>
      <c r="E1184" s="107" t="s">
        <v>407</v>
      </c>
      <c r="F1184" s="122">
        <v>23</v>
      </c>
      <c r="G1184" s="107" t="s">
        <v>1269</v>
      </c>
      <c r="H1184" s="107" t="s">
        <v>84</v>
      </c>
    </row>
    <row r="1185" spans="1:8">
      <c r="A1185" s="17">
        <v>1184</v>
      </c>
      <c r="B1185" s="18" t="s">
        <v>3559</v>
      </c>
      <c r="C1185" s="107" t="s">
        <v>4451</v>
      </c>
      <c r="D1185" s="107" t="s">
        <v>5262</v>
      </c>
      <c r="E1185" s="107" t="s">
        <v>407</v>
      </c>
      <c r="F1185" s="122">
        <v>23</v>
      </c>
      <c r="G1185" s="107" t="s">
        <v>1269</v>
      </c>
      <c r="H1185" s="107" t="s">
        <v>84</v>
      </c>
    </row>
    <row r="1186" spans="1:8">
      <c r="A1186" s="17">
        <v>1185</v>
      </c>
      <c r="B1186" s="18" t="s">
        <v>3560</v>
      </c>
      <c r="C1186" s="107" t="s">
        <v>4452</v>
      </c>
      <c r="D1186" s="107" t="s">
        <v>2678</v>
      </c>
      <c r="E1186" s="107" t="s">
        <v>407</v>
      </c>
      <c r="F1186" s="122">
        <v>23</v>
      </c>
      <c r="G1186" s="107" t="s">
        <v>1269</v>
      </c>
      <c r="H1186" s="107" t="s">
        <v>84</v>
      </c>
    </row>
    <row r="1187" spans="1:8">
      <c r="A1187" s="17">
        <v>1186</v>
      </c>
      <c r="B1187" s="18" t="s">
        <v>3561</v>
      </c>
      <c r="C1187" s="107" t="s">
        <v>4453</v>
      </c>
      <c r="D1187" s="107" t="s">
        <v>5263</v>
      </c>
      <c r="E1187" s="107" t="s">
        <v>407</v>
      </c>
      <c r="F1187" s="122">
        <v>23</v>
      </c>
      <c r="G1187" s="107" t="s">
        <v>1269</v>
      </c>
      <c r="H1187" s="107" t="s">
        <v>84</v>
      </c>
    </row>
    <row r="1188" spans="1:8">
      <c r="A1188" s="17">
        <v>1187</v>
      </c>
      <c r="B1188" s="18" t="s">
        <v>3562</v>
      </c>
      <c r="C1188" s="107" t="s">
        <v>4454</v>
      </c>
      <c r="D1188" s="107" t="s">
        <v>5264</v>
      </c>
      <c r="E1188" s="107" t="s">
        <v>407</v>
      </c>
      <c r="F1188" s="122">
        <v>23</v>
      </c>
      <c r="G1188" s="107" t="s">
        <v>1269</v>
      </c>
      <c r="H1188" s="107" t="s">
        <v>84</v>
      </c>
    </row>
    <row r="1189" spans="1:8">
      <c r="A1189" s="17">
        <v>1188</v>
      </c>
      <c r="B1189" s="18" t="s">
        <v>3563</v>
      </c>
      <c r="C1189" s="107" t="s">
        <v>4455</v>
      </c>
      <c r="D1189" s="107" t="s">
        <v>5265</v>
      </c>
      <c r="E1189" s="107" t="s">
        <v>127</v>
      </c>
      <c r="F1189" s="122">
        <v>36</v>
      </c>
      <c r="G1189" s="107" t="s">
        <v>1269</v>
      </c>
      <c r="H1189" s="107" t="s">
        <v>84</v>
      </c>
    </row>
    <row r="1190" spans="1:8">
      <c r="A1190" s="17">
        <v>1189</v>
      </c>
      <c r="B1190" s="18" t="s">
        <v>3564</v>
      </c>
      <c r="C1190" s="107" t="s">
        <v>4456</v>
      </c>
      <c r="D1190" s="107" t="s">
        <v>5266</v>
      </c>
      <c r="E1190" s="107" t="s">
        <v>407</v>
      </c>
      <c r="F1190" s="122">
        <v>23</v>
      </c>
      <c r="G1190" s="107" t="s">
        <v>1269</v>
      </c>
      <c r="H1190" s="107" t="s">
        <v>84</v>
      </c>
    </row>
    <row r="1191" spans="1:8">
      <c r="A1191" s="17">
        <v>1190</v>
      </c>
      <c r="B1191" s="18" t="s">
        <v>3565</v>
      </c>
      <c r="C1191" s="107" t="s">
        <v>4457</v>
      </c>
      <c r="D1191" s="107" t="s">
        <v>5267</v>
      </c>
      <c r="E1191" s="107" t="s">
        <v>407</v>
      </c>
      <c r="F1191" s="122">
        <v>23</v>
      </c>
      <c r="G1191" s="107" t="s">
        <v>1274</v>
      </c>
      <c r="H1191" s="107" t="s">
        <v>84</v>
      </c>
    </row>
    <row r="1192" spans="1:8">
      <c r="A1192" s="17">
        <v>1191</v>
      </c>
      <c r="B1192" s="18" t="s">
        <v>3566</v>
      </c>
      <c r="C1192" s="107" t="s">
        <v>4458</v>
      </c>
      <c r="D1192" s="107" t="s">
        <v>5268</v>
      </c>
      <c r="E1192" s="107" t="s">
        <v>407</v>
      </c>
      <c r="F1192" s="122">
        <v>23</v>
      </c>
      <c r="G1192" s="107" t="s">
        <v>1274</v>
      </c>
      <c r="H1192" s="107" t="s">
        <v>84</v>
      </c>
    </row>
    <row r="1193" spans="1:8">
      <c r="A1193" s="17">
        <v>1192</v>
      </c>
      <c r="B1193" s="18" t="s">
        <v>3567</v>
      </c>
      <c r="C1193" s="107" t="s">
        <v>4459</v>
      </c>
      <c r="D1193" s="107" t="s">
        <v>5269</v>
      </c>
      <c r="E1193" s="107" t="s">
        <v>1236</v>
      </c>
      <c r="F1193" s="122">
        <v>24</v>
      </c>
      <c r="G1193" s="107" t="s">
        <v>1274</v>
      </c>
      <c r="H1193" s="107" t="s">
        <v>84</v>
      </c>
    </row>
    <row r="1194" spans="1:8">
      <c r="A1194" s="17">
        <v>1193</v>
      </c>
      <c r="B1194" s="18" t="s">
        <v>3568</v>
      </c>
      <c r="C1194" s="107" t="s">
        <v>4460</v>
      </c>
      <c r="D1194" s="107" t="s">
        <v>5270</v>
      </c>
      <c r="E1194" s="107" t="s">
        <v>405</v>
      </c>
      <c r="F1194" s="122">
        <v>14</v>
      </c>
      <c r="G1194" s="107" t="s">
        <v>1274</v>
      </c>
      <c r="H1194" s="107" t="s">
        <v>84</v>
      </c>
    </row>
    <row r="1195" spans="1:8">
      <c r="A1195" s="17">
        <v>1194</v>
      </c>
      <c r="B1195" s="18" t="s">
        <v>3569</v>
      </c>
      <c r="C1195" s="107" t="s">
        <v>4461</v>
      </c>
      <c r="D1195" s="107" t="s">
        <v>5271</v>
      </c>
      <c r="E1195" s="107" t="s">
        <v>1494</v>
      </c>
      <c r="F1195" s="122">
        <v>21</v>
      </c>
      <c r="G1195" s="107" t="s">
        <v>1274</v>
      </c>
      <c r="H1195" s="107" t="s">
        <v>84</v>
      </c>
    </row>
    <row r="1196" spans="1:8">
      <c r="A1196" s="17">
        <v>1195</v>
      </c>
      <c r="B1196" s="18" t="s">
        <v>3570</v>
      </c>
      <c r="C1196" s="107" t="s">
        <v>4462</v>
      </c>
      <c r="D1196" s="107" t="s">
        <v>5272</v>
      </c>
      <c r="E1196" s="107" t="s">
        <v>1494</v>
      </c>
      <c r="F1196" s="122">
        <v>21</v>
      </c>
      <c r="G1196" s="107" t="s">
        <v>1274</v>
      </c>
      <c r="H1196" s="107" t="s">
        <v>84</v>
      </c>
    </row>
    <row r="1197" spans="1:8">
      <c r="A1197" s="17">
        <v>1196</v>
      </c>
      <c r="B1197" s="18" t="s">
        <v>3571</v>
      </c>
      <c r="C1197" s="107" t="s">
        <v>4463</v>
      </c>
      <c r="D1197" s="107" t="s">
        <v>5273</v>
      </c>
      <c r="E1197" s="107" t="s">
        <v>806</v>
      </c>
      <c r="F1197" s="122">
        <v>22</v>
      </c>
      <c r="G1197" s="107" t="s">
        <v>1274</v>
      </c>
      <c r="H1197" s="107" t="s">
        <v>84</v>
      </c>
    </row>
    <row r="1198" spans="1:8">
      <c r="A1198" s="17">
        <v>1197</v>
      </c>
      <c r="B1198" s="18" t="s">
        <v>3572</v>
      </c>
      <c r="C1198" s="107" t="s">
        <v>4464</v>
      </c>
      <c r="D1198" s="107" t="s">
        <v>5274</v>
      </c>
      <c r="E1198" s="107" t="s">
        <v>1494</v>
      </c>
      <c r="F1198" s="122">
        <v>21</v>
      </c>
      <c r="G1198" s="107" t="s">
        <v>1274</v>
      </c>
      <c r="H1198" s="107" t="s">
        <v>84</v>
      </c>
    </row>
    <row r="1199" spans="1:8">
      <c r="A1199" s="17">
        <v>1198</v>
      </c>
      <c r="B1199" s="18" t="s">
        <v>3573</v>
      </c>
      <c r="C1199" s="107" t="s">
        <v>4465</v>
      </c>
      <c r="D1199" s="107" t="s">
        <v>5275</v>
      </c>
      <c r="E1199" s="107" t="s">
        <v>66</v>
      </c>
      <c r="F1199" s="122">
        <v>47</v>
      </c>
      <c r="G1199" s="107" t="s">
        <v>1274</v>
      </c>
      <c r="H1199" s="107" t="s">
        <v>84</v>
      </c>
    </row>
    <row r="1200" spans="1:8">
      <c r="A1200" s="17">
        <v>1199</v>
      </c>
      <c r="B1200" s="18" t="s">
        <v>3574</v>
      </c>
      <c r="C1200" s="107" t="s">
        <v>4466</v>
      </c>
      <c r="D1200" s="107" t="s">
        <v>5276</v>
      </c>
      <c r="E1200" s="107" t="s">
        <v>165</v>
      </c>
      <c r="F1200" s="122">
        <v>25</v>
      </c>
      <c r="G1200" s="107" t="s">
        <v>1274</v>
      </c>
      <c r="H1200" s="107" t="s">
        <v>84</v>
      </c>
    </row>
    <row r="1201" spans="1:8">
      <c r="A1201" s="17">
        <v>1200</v>
      </c>
      <c r="B1201" s="18" t="s">
        <v>3575</v>
      </c>
      <c r="C1201" s="107" t="s">
        <v>4467</v>
      </c>
      <c r="D1201" s="107" t="s">
        <v>5277</v>
      </c>
      <c r="E1201" s="107" t="s">
        <v>407</v>
      </c>
      <c r="F1201" s="122">
        <v>23</v>
      </c>
      <c r="G1201" s="107" t="s">
        <v>1274</v>
      </c>
      <c r="H1201" s="107" t="s">
        <v>84</v>
      </c>
    </row>
    <row r="1202" spans="1:8">
      <c r="A1202" s="17">
        <v>1201</v>
      </c>
      <c r="B1202" s="18" t="s">
        <v>3576</v>
      </c>
      <c r="C1202" s="107" t="s">
        <v>4468</v>
      </c>
      <c r="D1202" s="107" t="s">
        <v>5278</v>
      </c>
      <c r="E1202" s="107" t="s">
        <v>1494</v>
      </c>
      <c r="F1202" s="122">
        <v>21</v>
      </c>
      <c r="G1202" s="107" t="s">
        <v>1275</v>
      </c>
      <c r="H1202" s="107" t="s">
        <v>229</v>
      </c>
    </row>
    <row r="1203" spans="1:8">
      <c r="A1203" s="17">
        <v>1202</v>
      </c>
      <c r="B1203" s="18" t="s">
        <v>3577</v>
      </c>
      <c r="C1203" s="107" t="s">
        <v>4469</v>
      </c>
      <c r="D1203" s="107" t="s">
        <v>5279</v>
      </c>
      <c r="E1203" s="107" t="s">
        <v>1494</v>
      </c>
      <c r="F1203" s="122">
        <v>21</v>
      </c>
      <c r="G1203" s="107" t="s">
        <v>1275</v>
      </c>
      <c r="H1203" s="107" t="s">
        <v>229</v>
      </c>
    </row>
    <row r="1204" spans="1:8">
      <c r="A1204" s="17">
        <v>1203</v>
      </c>
      <c r="B1204" s="18" t="s">
        <v>3578</v>
      </c>
      <c r="C1204" s="107" t="s">
        <v>4470</v>
      </c>
      <c r="D1204" s="107" t="s">
        <v>5280</v>
      </c>
      <c r="E1204" s="107" t="s">
        <v>1494</v>
      </c>
      <c r="F1204" s="122">
        <v>21</v>
      </c>
      <c r="G1204" s="107" t="s">
        <v>1275</v>
      </c>
      <c r="H1204" s="107" t="s">
        <v>229</v>
      </c>
    </row>
    <row r="1205" spans="1:8">
      <c r="A1205" s="17">
        <v>1204</v>
      </c>
      <c r="B1205" s="18" t="s">
        <v>3579</v>
      </c>
      <c r="C1205" s="107" t="s">
        <v>4471</v>
      </c>
      <c r="D1205" s="107" t="s">
        <v>5281</v>
      </c>
      <c r="E1205" s="107" t="s">
        <v>1494</v>
      </c>
      <c r="F1205" s="122">
        <v>21</v>
      </c>
      <c r="G1205" s="107" t="s">
        <v>1275</v>
      </c>
      <c r="H1205" s="107" t="s">
        <v>229</v>
      </c>
    </row>
    <row r="1206" spans="1:8">
      <c r="A1206" s="17">
        <v>1205</v>
      </c>
      <c r="B1206" s="18" t="s">
        <v>3580</v>
      </c>
      <c r="C1206" s="107" t="s">
        <v>4472</v>
      </c>
      <c r="D1206" s="107" t="s">
        <v>5282</v>
      </c>
      <c r="E1206" s="107" t="s">
        <v>1494</v>
      </c>
      <c r="F1206" s="122">
        <v>21</v>
      </c>
      <c r="G1206" s="107" t="s">
        <v>1275</v>
      </c>
      <c r="H1206" s="107" t="s">
        <v>229</v>
      </c>
    </row>
    <row r="1207" spans="1:8">
      <c r="A1207" s="17">
        <v>1206</v>
      </c>
      <c r="B1207" s="18" t="s">
        <v>3581</v>
      </c>
      <c r="C1207" s="107" t="s">
        <v>4473</v>
      </c>
      <c r="D1207" s="107" t="s">
        <v>5283</v>
      </c>
      <c r="E1207" s="107" t="s">
        <v>1494</v>
      </c>
      <c r="F1207" s="122">
        <v>21</v>
      </c>
      <c r="G1207" s="107" t="s">
        <v>1275</v>
      </c>
      <c r="H1207" s="107" t="s">
        <v>229</v>
      </c>
    </row>
    <row r="1208" spans="1:8">
      <c r="A1208" s="17">
        <v>1207</v>
      </c>
      <c r="B1208" s="18" t="s">
        <v>3582</v>
      </c>
      <c r="C1208" s="107" t="s">
        <v>4474</v>
      </c>
      <c r="D1208" s="107" t="s">
        <v>5284</v>
      </c>
      <c r="E1208" s="107" t="s">
        <v>1494</v>
      </c>
      <c r="F1208" s="122">
        <v>21</v>
      </c>
      <c r="G1208" s="107" t="s">
        <v>1275</v>
      </c>
      <c r="H1208" s="107" t="s">
        <v>229</v>
      </c>
    </row>
    <row r="1209" spans="1:8">
      <c r="A1209" s="17">
        <v>1208</v>
      </c>
      <c r="B1209" s="18" t="s">
        <v>3583</v>
      </c>
      <c r="C1209" s="107" t="s">
        <v>4475</v>
      </c>
      <c r="D1209" s="107" t="s">
        <v>5285</v>
      </c>
      <c r="E1209" s="107" t="s">
        <v>1494</v>
      </c>
      <c r="F1209" s="122">
        <v>21</v>
      </c>
      <c r="G1209" s="107" t="s">
        <v>1275</v>
      </c>
      <c r="H1209" s="107" t="s">
        <v>67</v>
      </c>
    </row>
    <row r="1210" spans="1:8">
      <c r="A1210" s="17">
        <v>1209</v>
      </c>
      <c r="B1210" s="18" t="s">
        <v>3584</v>
      </c>
      <c r="C1210" s="107" t="s">
        <v>4476</v>
      </c>
      <c r="D1210" s="107" t="s">
        <v>5286</v>
      </c>
      <c r="E1210" s="107" t="s">
        <v>1494</v>
      </c>
      <c r="F1210" s="122">
        <v>21</v>
      </c>
      <c r="G1210" s="107" t="s">
        <v>1275</v>
      </c>
      <c r="H1210" s="107" t="s">
        <v>229</v>
      </c>
    </row>
    <row r="1211" spans="1:8">
      <c r="A1211" s="17">
        <v>1210</v>
      </c>
      <c r="B1211" s="18" t="s">
        <v>3585</v>
      </c>
      <c r="C1211" s="107" t="s">
        <v>4477</v>
      </c>
      <c r="D1211" s="107" t="s">
        <v>5287</v>
      </c>
      <c r="E1211" s="107" t="s">
        <v>1494</v>
      </c>
      <c r="F1211" s="122">
        <v>21</v>
      </c>
      <c r="G1211" s="107" t="s">
        <v>1275</v>
      </c>
      <c r="H1211" s="107" t="s">
        <v>229</v>
      </c>
    </row>
    <row r="1212" spans="1:8">
      <c r="A1212" s="17">
        <v>1211</v>
      </c>
      <c r="B1212" s="18" t="s">
        <v>3586</v>
      </c>
      <c r="C1212" s="107" t="s">
        <v>4478</v>
      </c>
      <c r="D1212" s="107" t="s">
        <v>5288</v>
      </c>
      <c r="E1212" s="107" t="s">
        <v>1494</v>
      </c>
      <c r="F1212" s="122">
        <v>21</v>
      </c>
      <c r="G1212" s="107" t="s">
        <v>1275</v>
      </c>
      <c r="H1212" s="107" t="s">
        <v>229</v>
      </c>
    </row>
    <row r="1213" spans="1:8">
      <c r="A1213" s="17">
        <v>1212</v>
      </c>
      <c r="B1213" s="18" t="s">
        <v>3587</v>
      </c>
      <c r="C1213" s="107" t="s">
        <v>4479</v>
      </c>
      <c r="D1213" s="107" t="s">
        <v>5289</v>
      </c>
      <c r="E1213" s="107" t="s">
        <v>1494</v>
      </c>
      <c r="F1213" s="122">
        <v>21</v>
      </c>
      <c r="G1213" s="107" t="s">
        <v>1275</v>
      </c>
      <c r="H1213" s="107" t="s">
        <v>229</v>
      </c>
    </row>
    <row r="1214" spans="1:8">
      <c r="A1214" s="17">
        <v>1213</v>
      </c>
      <c r="B1214" s="18" t="s">
        <v>3588</v>
      </c>
      <c r="C1214" s="107" t="s">
        <v>4480</v>
      </c>
      <c r="D1214" s="107" t="s">
        <v>5290</v>
      </c>
      <c r="E1214" s="107" t="s">
        <v>1494</v>
      </c>
      <c r="F1214" s="122">
        <v>21</v>
      </c>
      <c r="G1214" s="107" t="s">
        <v>1275</v>
      </c>
      <c r="H1214" s="107" t="s">
        <v>67</v>
      </c>
    </row>
    <row r="1215" spans="1:8">
      <c r="A1215" s="17">
        <v>1214</v>
      </c>
      <c r="B1215" s="18" t="s">
        <v>3589</v>
      </c>
      <c r="C1215" s="107" t="s">
        <v>4481</v>
      </c>
      <c r="D1215" s="107" t="s">
        <v>5291</v>
      </c>
      <c r="E1215" s="107" t="s">
        <v>1494</v>
      </c>
      <c r="F1215" s="122">
        <v>21</v>
      </c>
      <c r="G1215" s="107" t="s">
        <v>1275</v>
      </c>
      <c r="H1215" s="107" t="s">
        <v>67</v>
      </c>
    </row>
    <row r="1216" spans="1:8">
      <c r="A1216" s="17">
        <v>1215</v>
      </c>
      <c r="B1216" s="18" t="s">
        <v>3590</v>
      </c>
      <c r="C1216" s="107" t="s">
        <v>4482</v>
      </c>
      <c r="D1216" s="107" t="s">
        <v>5292</v>
      </c>
      <c r="E1216" s="107" t="s">
        <v>1494</v>
      </c>
      <c r="F1216" s="122">
        <v>21</v>
      </c>
      <c r="G1216" s="107" t="s">
        <v>1275</v>
      </c>
      <c r="H1216" s="107" t="s">
        <v>67</v>
      </c>
    </row>
    <row r="1217" spans="1:8">
      <c r="A1217" s="17">
        <v>1216</v>
      </c>
      <c r="B1217" s="18" t="s">
        <v>3591</v>
      </c>
      <c r="C1217" s="107" t="s">
        <v>4483</v>
      </c>
      <c r="D1217" s="107" t="s">
        <v>5293</v>
      </c>
      <c r="E1217" s="107" t="s">
        <v>1494</v>
      </c>
      <c r="F1217" s="122">
        <v>21</v>
      </c>
      <c r="G1217" s="107" t="s">
        <v>1275</v>
      </c>
      <c r="H1217" s="107" t="s">
        <v>67</v>
      </c>
    </row>
    <row r="1218" spans="1:8">
      <c r="A1218" s="17">
        <v>1217</v>
      </c>
      <c r="B1218" s="18" t="s">
        <v>3592</v>
      </c>
      <c r="C1218" s="107" t="s">
        <v>4484</v>
      </c>
      <c r="D1218" s="107" t="s">
        <v>5294</v>
      </c>
      <c r="E1218" s="107" t="s">
        <v>1494</v>
      </c>
      <c r="F1218" s="122">
        <v>21</v>
      </c>
      <c r="G1218" s="107" t="s">
        <v>1275</v>
      </c>
      <c r="H1218" s="107" t="s">
        <v>67</v>
      </c>
    </row>
    <row r="1219" spans="1:8">
      <c r="A1219" s="17">
        <v>1218</v>
      </c>
      <c r="B1219" s="18" t="s">
        <v>3593</v>
      </c>
      <c r="C1219" s="107" t="s">
        <v>4485</v>
      </c>
      <c r="D1219" s="107" t="s">
        <v>5295</v>
      </c>
      <c r="E1219" s="107" t="s">
        <v>1494</v>
      </c>
      <c r="F1219" s="122">
        <v>21</v>
      </c>
      <c r="G1219" s="107" t="s">
        <v>1275</v>
      </c>
      <c r="H1219" s="107" t="s">
        <v>67</v>
      </c>
    </row>
    <row r="1220" spans="1:8">
      <c r="A1220" s="17">
        <v>1219</v>
      </c>
      <c r="B1220" s="18" t="s">
        <v>3594</v>
      </c>
      <c r="C1220" s="107" t="s">
        <v>3130</v>
      </c>
      <c r="D1220" s="107" t="s">
        <v>3131</v>
      </c>
      <c r="E1220" s="107" t="s">
        <v>1494</v>
      </c>
      <c r="F1220" s="122">
        <v>21</v>
      </c>
      <c r="G1220" s="107" t="s">
        <v>1273</v>
      </c>
      <c r="H1220" s="107" t="s">
        <v>54</v>
      </c>
    </row>
    <row r="1221" spans="1:8">
      <c r="A1221" s="17">
        <v>1220</v>
      </c>
      <c r="B1221" s="18" t="s">
        <v>3595</v>
      </c>
      <c r="C1221" s="107" t="s">
        <v>4486</v>
      </c>
      <c r="D1221" s="107" t="s">
        <v>5296</v>
      </c>
      <c r="E1221" s="107" t="s">
        <v>1494</v>
      </c>
      <c r="F1221" s="122">
        <v>21</v>
      </c>
      <c r="G1221" s="107" t="s">
        <v>1273</v>
      </c>
      <c r="H1221" s="107" t="s">
        <v>51</v>
      </c>
    </row>
    <row r="1222" spans="1:8">
      <c r="A1222" s="17">
        <v>1221</v>
      </c>
      <c r="B1222" s="18" t="s">
        <v>3596</v>
      </c>
      <c r="C1222" s="107" t="s">
        <v>4487</v>
      </c>
      <c r="D1222" s="107" t="s">
        <v>5297</v>
      </c>
      <c r="E1222" s="107" t="s">
        <v>1494</v>
      </c>
      <c r="F1222" s="122">
        <v>21</v>
      </c>
      <c r="G1222" s="107" t="s">
        <v>1273</v>
      </c>
      <c r="H1222" s="107" t="s">
        <v>51</v>
      </c>
    </row>
    <row r="1223" spans="1:8">
      <c r="A1223" s="17">
        <v>1222</v>
      </c>
      <c r="B1223" s="18" t="s">
        <v>3597</v>
      </c>
      <c r="C1223" s="107" t="s">
        <v>4488</v>
      </c>
      <c r="D1223" s="107" t="s">
        <v>5298</v>
      </c>
      <c r="E1223" s="107" t="s">
        <v>1494</v>
      </c>
      <c r="F1223" s="122">
        <v>21</v>
      </c>
      <c r="G1223" s="107" t="s">
        <v>1273</v>
      </c>
      <c r="H1223" s="107" t="s">
        <v>84</v>
      </c>
    </row>
    <row r="1224" spans="1:8">
      <c r="A1224" s="17">
        <v>1223</v>
      </c>
      <c r="B1224" s="18" t="s">
        <v>3598</v>
      </c>
      <c r="C1224" s="107" t="s">
        <v>4489</v>
      </c>
      <c r="D1224" s="107" t="s">
        <v>5299</v>
      </c>
      <c r="E1224" s="107" t="s">
        <v>407</v>
      </c>
      <c r="F1224" s="122">
        <v>23</v>
      </c>
      <c r="G1224" s="107" t="s">
        <v>1273</v>
      </c>
      <c r="H1224" s="107" t="s">
        <v>84</v>
      </c>
    </row>
    <row r="1225" spans="1:8">
      <c r="A1225" s="17">
        <v>1224</v>
      </c>
      <c r="B1225" s="18" t="s">
        <v>3599</v>
      </c>
      <c r="C1225" s="107" t="s">
        <v>4490</v>
      </c>
      <c r="D1225" s="107" t="s">
        <v>5300</v>
      </c>
      <c r="E1225" s="107" t="s">
        <v>1494</v>
      </c>
      <c r="F1225" s="122">
        <v>21</v>
      </c>
      <c r="G1225" s="107" t="s">
        <v>1273</v>
      </c>
      <c r="H1225" s="107" t="s">
        <v>84</v>
      </c>
    </row>
    <row r="1226" spans="1:8">
      <c r="A1226" s="17">
        <v>1225</v>
      </c>
      <c r="B1226" s="18" t="s">
        <v>3600</v>
      </c>
      <c r="C1226" s="107" t="s">
        <v>4491</v>
      </c>
      <c r="D1226" s="107" t="s">
        <v>5301</v>
      </c>
      <c r="E1226" s="107" t="s">
        <v>1494</v>
      </c>
      <c r="F1226" s="122">
        <v>21</v>
      </c>
      <c r="G1226" s="107" t="s">
        <v>1273</v>
      </c>
      <c r="H1226" s="107" t="s">
        <v>84</v>
      </c>
    </row>
    <row r="1227" spans="1:8">
      <c r="A1227" s="17">
        <v>1226</v>
      </c>
      <c r="B1227" s="18" t="s">
        <v>3601</v>
      </c>
      <c r="C1227" s="107" t="s">
        <v>4492</v>
      </c>
      <c r="D1227" s="107" t="s">
        <v>5302</v>
      </c>
      <c r="E1227" s="107" t="s">
        <v>1494</v>
      </c>
      <c r="F1227" s="122">
        <v>21</v>
      </c>
      <c r="G1227" s="107" t="s">
        <v>1273</v>
      </c>
      <c r="H1227" s="107" t="s">
        <v>84</v>
      </c>
    </row>
    <row r="1228" spans="1:8">
      <c r="A1228" s="17">
        <v>1227</v>
      </c>
      <c r="B1228" s="18" t="s">
        <v>3602</v>
      </c>
      <c r="C1228" s="107" t="s">
        <v>4493</v>
      </c>
      <c r="D1228" s="107" t="s">
        <v>5303</v>
      </c>
      <c r="E1228" s="107" t="s">
        <v>1494</v>
      </c>
      <c r="F1228" s="122">
        <v>21</v>
      </c>
      <c r="G1228" s="107" t="s">
        <v>1273</v>
      </c>
      <c r="H1228" s="107" t="s">
        <v>84</v>
      </c>
    </row>
    <row r="1229" spans="1:8">
      <c r="A1229" s="17">
        <v>1228</v>
      </c>
      <c r="B1229" s="18" t="s">
        <v>3603</v>
      </c>
      <c r="C1229" s="107" t="s">
        <v>2818</v>
      </c>
      <c r="D1229" s="107" t="s">
        <v>2819</v>
      </c>
      <c r="E1229" s="107" t="s">
        <v>1494</v>
      </c>
      <c r="F1229" s="122">
        <v>21</v>
      </c>
      <c r="G1229" s="107" t="s">
        <v>1273</v>
      </c>
      <c r="H1229" s="107" t="s">
        <v>67</v>
      </c>
    </row>
    <row r="1230" spans="1:8">
      <c r="A1230" s="17">
        <v>1229</v>
      </c>
      <c r="B1230" s="18" t="s">
        <v>3604</v>
      </c>
      <c r="C1230" s="107" t="s">
        <v>4494</v>
      </c>
      <c r="D1230" s="107" t="s">
        <v>5304</v>
      </c>
      <c r="E1230" s="107" t="s">
        <v>1494</v>
      </c>
      <c r="F1230" s="122">
        <v>21</v>
      </c>
      <c r="G1230" s="107" t="s">
        <v>1273</v>
      </c>
      <c r="H1230" s="107" t="s">
        <v>84</v>
      </c>
    </row>
    <row r="1231" spans="1:8">
      <c r="A1231" s="17">
        <v>1230</v>
      </c>
      <c r="B1231" s="18" t="s">
        <v>3605</v>
      </c>
      <c r="C1231" s="107" t="s">
        <v>4495</v>
      </c>
      <c r="D1231" s="107" t="s">
        <v>5305</v>
      </c>
      <c r="E1231" s="107" t="s">
        <v>1494</v>
      </c>
      <c r="F1231" s="122">
        <v>21</v>
      </c>
      <c r="G1231" s="107" t="s">
        <v>1273</v>
      </c>
      <c r="H1231" s="107" t="s">
        <v>84</v>
      </c>
    </row>
    <row r="1232" spans="1:8">
      <c r="A1232" s="17">
        <v>1231</v>
      </c>
      <c r="B1232" s="18" t="s">
        <v>3606</v>
      </c>
      <c r="C1232" s="107" t="s">
        <v>4496</v>
      </c>
      <c r="D1232" s="107" t="s">
        <v>5306</v>
      </c>
      <c r="E1232" s="107" t="s">
        <v>1494</v>
      </c>
      <c r="F1232" s="122">
        <v>21</v>
      </c>
      <c r="G1232" s="107" t="s">
        <v>1273</v>
      </c>
      <c r="H1232" s="107" t="s">
        <v>84</v>
      </c>
    </row>
    <row r="1233" spans="1:8">
      <c r="A1233" s="17">
        <v>1232</v>
      </c>
      <c r="B1233" s="18" t="s">
        <v>3607</v>
      </c>
      <c r="C1233" s="107" t="s">
        <v>4497</v>
      </c>
      <c r="D1233" s="107" t="s">
        <v>5307</v>
      </c>
      <c r="E1233" s="107" t="s">
        <v>1494</v>
      </c>
      <c r="F1233" s="122">
        <v>21</v>
      </c>
      <c r="G1233" s="107" t="s">
        <v>1273</v>
      </c>
      <c r="H1233" s="107" t="s">
        <v>84</v>
      </c>
    </row>
    <row r="1234" spans="1:8">
      <c r="A1234" s="17">
        <v>1233</v>
      </c>
      <c r="B1234" s="18" t="s">
        <v>3608</v>
      </c>
      <c r="C1234" s="107" t="s">
        <v>4498</v>
      </c>
      <c r="D1234" s="107" t="s">
        <v>5308</v>
      </c>
      <c r="E1234" s="107" t="s">
        <v>407</v>
      </c>
      <c r="F1234" s="122">
        <v>23</v>
      </c>
      <c r="G1234" s="107" t="s">
        <v>1279</v>
      </c>
      <c r="H1234" s="107" t="s">
        <v>84</v>
      </c>
    </row>
    <row r="1235" spans="1:8">
      <c r="A1235" s="17">
        <v>1234</v>
      </c>
      <c r="B1235" s="18" t="s">
        <v>3609</v>
      </c>
      <c r="C1235" s="107" t="s">
        <v>4499</v>
      </c>
      <c r="D1235" s="107" t="s">
        <v>5309</v>
      </c>
      <c r="E1235" s="107" t="s">
        <v>1494</v>
      </c>
      <c r="F1235" s="122">
        <v>21</v>
      </c>
      <c r="G1235" s="107" t="s">
        <v>1279</v>
      </c>
      <c r="H1235" s="107" t="s">
        <v>84</v>
      </c>
    </row>
    <row r="1236" spans="1:8">
      <c r="A1236" s="17">
        <v>1235</v>
      </c>
      <c r="B1236" s="18" t="s">
        <v>3610</v>
      </c>
      <c r="C1236" s="107" t="s">
        <v>4500</v>
      </c>
      <c r="D1236" s="107" t="s">
        <v>5310</v>
      </c>
      <c r="E1236" s="107" t="s">
        <v>407</v>
      </c>
      <c r="F1236" s="122">
        <v>23</v>
      </c>
      <c r="G1236" s="107" t="s">
        <v>1279</v>
      </c>
      <c r="H1236" s="107" t="s">
        <v>84</v>
      </c>
    </row>
    <row r="1237" spans="1:8">
      <c r="A1237" s="17">
        <v>1236</v>
      </c>
      <c r="B1237" s="18" t="s">
        <v>3611</v>
      </c>
      <c r="C1237" s="107" t="s">
        <v>4501</v>
      </c>
      <c r="D1237" s="107" t="s">
        <v>5311</v>
      </c>
      <c r="E1237" s="107" t="s">
        <v>1236</v>
      </c>
      <c r="F1237" s="122">
        <v>24</v>
      </c>
      <c r="G1237" s="107" t="s">
        <v>1279</v>
      </c>
      <c r="H1237" s="107" t="s">
        <v>84</v>
      </c>
    </row>
    <row r="1238" spans="1:8">
      <c r="A1238" s="17">
        <v>1237</v>
      </c>
      <c r="B1238" s="18" t="s">
        <v>3612</v>
      </c>
      <c r="C1238" s="107" t="s">
        <v>4502</v>
      </c>
      <c r="D1238" s="107" t="s">
        <v>5312</v>
      </c>
      <c r="E1238" s="107" t="s">
        <v>1236</v>
      </c>
      <c r="F1238" s="122">
        <v>24</v>
      </c>
      <c r="G1238" s="107" t="s">
        <v>1279</v>
      </c>
      <c r="H1238" s="107" t="s">
        <v>84</v>
      </c>
    </row>
    <row r="1239" spans="1:8">
      <c r="A1239" s="17">
        <v>1238</v>
      </c>
      <c r="B1239" s="18" t="s">
        <v>3613</v>
      </c>
      <c r="C1239" s="107" t="s">
        <v>4503</v>
      </c>
      <c r="D1239" s="107" t="s">
        <v>5313</v>
      </c>
      <c r="E1239" s="107" t="s">
        <v>1236</v>
      </c>
      <c r="F1239" s="122">
        <v>24</v>
      </c>
      <c r="G1239" s="107" t="s">
        <v>1279</v>
      </c>
      <c r="H1239" s="107" t="s">
        <v>84</v>
      </c>
    </row>
    <row r="1240" spans="1:8">
      <c r="A1240" s="17">
        <v>1239</v>
      </c>
      <c r="B1240" s="18" t="s">
        <v>3614</v>
      </c>
      <c r="C1240" s="107" t="s">
        <v>4504</v>
      </c>
      <c r="D1240" s="107" t="s">
        <v>5314</v>
      </c>
      <c r="E1240" s="107" t="s">
        <v>1236</v>
      </c>
      <c r="F1240" s="122">
        <v>24</v>
      </c>
      <c r="G1240" s="107" t="s">
        <v>1279</v>
      </c>
      <c r="H1240" s="107" t="s">
        <v>84</v>
      </c>
    </row>
    <row r="1241" spans="1:8">
      <c r="A1241" s="17">
        <v>1240</v>
      </c>
      <c r="B1241" s="18" t="s">
        <v>3615</v>
      </c>
      <c r="C1241" s="107" t="s">
        <v>4505</v>
      </c>
      <c r="D1241" s="107" t="s">
        <v>5315</v>
      </c>
      <c r="E1241" s="107" t="s">
        <v>1236</v>
      </c>
      <c r="F1241" s="122">
        <v>24</v>
      </c>
      <c r="G1241" s="107" t="s">
        <v>1279</v>
      </c>
      <c r="H1241" s="107" t="s">
        <v>84</v>
      </c>
    </row>
    <row r="1242" spans="1:8">
      <c r="A1242" s="17">
        <v>1241</v>
      </c>
      <c r="B1242" s="18" t="s">
        <v>3616</v>
      </c>
      <c r="C1242" s="107" t="s">
        <v>4506</v>
      </c>
      <c r="D1242" s="107" t="s">
        <v>5316</v>
      </c>
      <c r="E1242" s="107" t="s">
        <v>1236</v>
      </c>
      <c r="F1242" s="122">
        <v>24</v>
      </c>
      <c r="G1242" s="107" t="s">
        <v>1279</v>
      </c>
      <c r="H1242" s="107" t="s">
        <v>84</v>
      </c>
    </row>
    <row r="1243" spans="1:8">
      <c r="A1243" s="17">
        <v>1242</v>
      </c>
      <c r="B1243" s="18" t="s">
        <v>3617</v>
      </c>
      <c r="C1243" s="107" t="s">
        <v>4507</v>
      </c>
      <c r="D1243" s="107" t="s">
        <v>5317</v>
      </c>
      <c r="E1243" s="107" t="s">
        <v>381</v>
      </c>
      <c r="F1243" s="122">
        <v>39</v>
      </c>
      <c r="G1243" s="107" t="s">
        <v>1279</v>
      </c>
      <c r="H1243" s="107" t="s">
        <v>84</v>
      </c>
    </row>
    <row r="1244" spans="1:8">
      <c r="A1244" s="17">
        <v>1243</v>
      </c>
      <c r="B1244" s="18" t="s">
        <v>3618</v>
      </c>
      <c r="C1244" s="107" t="s">
        <v>4508</v>
      </c>
      <c r="D1244" s="107" t="s">
        <v>5318</v>
      </c>
      <c r="E1244" s="107" t="s">
        <v>66</v>
      </c>
      <c r="F1244" s="122">
        <v>47</v>
      </c>
      <c r="G1244" s="107" t="s">
        <v>1279</v>
      </c>
      <c r="H1244" s="107" t="s">
        <v>84</v>
      </c>
    </row>
    <row r="1245" spans="1:8">
      <c r="A1245" s="17">
        <v>1244</v>
      </c>
      <c r="B1245" s="18" t="s">
        <v>3619</v>
      </c>
      <c r="C1245" s="107" t="s">
        <v>4509</v>
      </c>
      <c r="D1245" s="107" t="s">
        <v>5319</v>
      </c>
      <c r="E1245" s="107" t="s">
        <v>121</v>
      </c>
      <c r="F1245" s="122">
        <v>42</v>
      </c>
      <c r="G1245" s="107" t="s">
        <v>1279</v>
      </c>
      <c r="H1245" s="107" t="s">
        <v>84</v>
      </c>
    </row>
    <row r="1246" spans="1:8">
      <c r="A1246" s="17">
        <v>1245</v>
      </c>
      <c r="B1246" s="18" t="s">
        <v>3620</v>
      </c>
      <c r="C1246" s="107" t="s">
        <v>4510</v>
      </c>
      <c r="D1246" s="107" t="s">
        <v>5320</v>
      </c>
      <c r="E1246" s="107" t="s">
        <v>165</v>
      </c>
      <c r="F1246" s="122">
        <v>25</v>
      </c>
      <c r="G1246" s="107" t="s">
        <v>1279</v>
      </c>
      <c r="H1246" s="107" t="s">
        <v>84</v>
      </c>
    </row>
    <row r="1247" spans="1:8">
      <c r="A1247" s="17">
        <v>1246</v>
      </c>
      <c r="B1247" s="18" t="s">
        <v>3621</v>
      </c>
      <c r="C1247" s="107" t="s">
        <v>4511</v>
      </c>
      <c r="D1247" s="107" t="s">
        <v>5321</v>
      </c>
      <c r="E1247" s="107" t="s">
        <v>407</v>
      </c>
      <c r="F1247" s="122">
        <v>23</v>
      </c>
      <c r="G1247" s="107" t="s">
        <v>1279</v>
      </c>
      <c r="H1247" s="107" t="s">
        <v>84</v>
      </c>
    </row>
    <row r="1248" spans="1:8">
      <c r="A1248" s="17">
        <v>1247</v>
      </c>
      <c r="B1248" s="18" t="s">
        <v>3622</v>
      </c>
      <c r="C1248" s="107" t="s">
        <v>4512</v>
      </c>
      <c r="D1248" s="107" t="s">
        <v>5322</v>
      </c>
      <c r="E1248" s="107" t="s">
        <v>1236</v>
      </c>
      <c r="F1248" s="122">
        <v>24</v>
      </c>
      <c r="G1248" s="107" t="s">
        <v>1279</v>
      </c>
      <c r="H1248" s="107" t="s">
        <v>84</v>
      </c>
    </row>
    <row r="1249" spans="1:8">
      <c r="A1249" s="17">
        <v>1248</v>
      </c>
      <c r="B1249" s="18" t="s">
        <v>3623</v>
      </c>
      <c r="C1249" s="107" t="s">
        <v>4513</v>
      </c>
      <c r="D1249" s="107" t="s">
        <v>5323</v>
      </c>
      <c r="E1249" s="107" t="s">
        <v>1236</v>
      </c>
      <c r="F1249" s="122">
        <v>24</v>
      </c>
      <c r="G1249" s="107" t="s">
        <v>1303</v>
      </c>
      <c r="H1249" s="107" t="s">
        <v>84</v>
      </c>
    </row>
    <row r="1250" spans="1:8">
      <c r="A1250" s="17">
        <v>1249</v>
      </c>
      <c r="B1250" s="18" t="s">
        <v>3624</v>
      </c>
      <c r="C1250" s="107" t="s">
        <v>4514</v>
      </c>
      <c r="D1250" s="107" t="s">
        <v>5324</v>
      </c>
      <c r="E1250" s="107" t="s">
        <v>1236</v>
      </c>
      <c r="F1250" s="122">
        <v>24</v>
      </c>
      <c r="G1250" s="107" t="s">
        <v>1303</v>
      </c>
      <c r="H1250" s="107" t="s">
        <v>84</v>
      </c>
    </row>
    <row r="1251" spans="1:8">
      <c r="A1251" s="17">
        <v>1250</v>
      </c>
      <c r="B1251" s="18" t="s">
        <v>3625</v>
      </c>
      <c r="C1251" s="107" t="s">
        <v>4515</v>
      </c>
      <c r="D1251" s="107" t="s">
        <v>5325</v>
      </c>
      <c r="E1251" s="107" t="s">
        <v>1236</v>
      </c>
      <c r="F1251" s="122">
        <v>24</v>
      </c>
      <c r="G1251" s="107" t="s">
        <v>1303</v>
      </c>
      <c r="H1251" s="107" t="s">
        <v>84</v>
      </c>
    </row>
    <row r="1252" spans="1:8">
      <c r="A1252" s="17">
        <v>1251</v>
      </c>
      <c r="B1252" s="18" t="s">
        <v>3626</v>
      </c>
      <c r="C1252" s="107" t="s">
        <v>4516</v>
      </c>
      <c r="D1252" s="107" t="s">
        <v>5326</v>
      </c>
      <c r="E1252" s="107" t="s">
        <v>1236</v>
      </c>
      <c r="F1252" s="122">
        <v>24</v>
      </c>
      <c r="G1252" s="107" t="s">
        <v>1303</v>
      </c>
      <c r="H1252" s="107" t="s">
        <v>84</v>
      </c>
    </row>
    <row r="1253" spans="1:8">
      <c r="A1253" s="17">
        <v>1252</v>
      </c>
      <c r="B1253" s="18" t="s">
        <v>3627</v>
      </c>
      <c r="C1253" s="107" t="s">
        <v>4517</v>
      </c>
      <c r="D1253" s="107" t="s">
        <v>5327</v>
      </c>
      <c r="E1253" s="107" t="s">
        <v>1236</v>
      </c>
      <c r="F1253" s="122">
        <v>24</v>
      </c>
      <c r="G1253" s="107" t="s">
        <v>1303</v>
      </c>
      <c r="H1253" s="107" t="s">
        <v>84</v>
      </c>
    </row>
    <row r="1254" spans="1:8">
      <c r="A1254" s="17">
        <v>1253</v>
      </c>
      <c r="B1254" s="18" t="s">
        <v>3628</v>
      </c>
      <c r="C1254" s="107" t="s">
        <v>4518</v>
      </c>
      <c r="D1254" s="107" t="s">
        <v>5328</v>
      </c>
      <c r="E1254" s="107" t="s">
        <v>407</v>
      </c>
      <c r="F1254" s="122">
        <v>23</v>
      </c>
      <c r="G1254" s="107" t="s">
        <v>1280</v>
      </c>
      <c r="H1254" s="107" t="s">
        <v>84</v>
      </c>
    </row>
    <row r="1255" spans="1:8">
      <c r="A1255" s="17">
        <v>1254</v>
      </c>
      <c r="B1255" s="18" t="s">
        <v>3629</v>
      </c>
      <c r="C1255" s="107" t="s">
        <v>4519</v>
      </c>
      <c r="D1255" s="107" t="s">
        <v>5329</v>
      </c>
      <c r="E1255" s="107" t="s">
        <v>407</v>
      </c>
      <c r="F1255" s="122">
        <v>23</v>
      </c>
      <c r="G1255" s="107" t="s">
        <v>1280</v>
      </c>
      <c r="H1255" s="107" t="s">
        <v>84</v>
      </c>
    </row>
    <row r="1256" spans="1:8">
      <c r="A1256" s="17">
        <v>1255</v>
      </c>
      <c r="B1256" s="18" t="s">
        <v>3630</v>
      </c>
      <c r="C1256" s="107" t="s">
        <v>4520</v>
      </c>
      <c r="D1256" s="107" t="s">
        <v>5330</v>
      </c>
      <c r="E1256" s="107" t="s">
        <v>407</v>
      </c>
      <c r="F1256" s="122">
        <v>23</v>
      </c>
      <c r="G1256" s="107" t="s">
        <v>1280</v>
      </c>
      <c r="H1256" s="107" t="s">
        <v>84</v>
      </c>
    </row>
    <row r="1257" spans="1:8">
      <c r="A1257" s="17">
        <v>1256</v>
      </c>
      <c r="B1257" s="18" t="s">
        <v>3631</v>
      </c>
      <c r="C1257" s="107" t="s">
        <v>4521</v>
      </c>
      <c r="D1257" s="107" t="s">
        <v>5331</v>
      </c>
      <c r="E1257" s="107" t="s">
        <v>407</v>
      </c>
      <c r="F1257" s="122">
        <v>23</v>
      </c>
      <c r="G1257" s="107" t="s">
        <v>1280</v>
      </c>
      <c r="H1257" s="107" t="s">
        <v>84</v>
      </c>
    </row>
    <row r="1258" spans="1:8">
      <c r="A1258" s="17">
        <v>1257</v>
      </c>
      <c r="B1258" s="18" t="s">
        <v>3632</v>
      </c>
      <c r="C1258" s="107" t="s">
        <v>4522</v>
      </c>
      <c r="D1258" s="107" t="s">
        <v>5332</v>
      </c>
      <c r="E1258" s="107" t="s">
        <v>407</v>
      </c>
      <c r="F1258" s="122">
        <v>23</v>
      </c>
      <c r="G1258" s="107" t="s">
        <v>1280</v>
      </c>
      <c r="H1258" s="107" t="s">
        <v>84</v>
      </c>
    </row>
    <row r="1259" spans="1:8">
      <c r="A1259" s="17">
        <v>1258</v>
      </c>
      <c r="B1259" s="18" t="s">
        <v>3633</v>
      </c>
      <c r="C1259" s="107" t="s">
        <v>4523</v>
      </c>
      <c r="D1259" s="107" t="s">
        <v>5333</v>
      </c>
      <c r="E1259" s="107" t="s">
        <v>130</v>
      </c>
      <c r="F1259" s="122">
        <v>34</v>
      </c>
      <c r="G1259" s="107" t="s">
        <v>1280</v>
      </c>
      <c r="H1259" s="107" t="s">
        <v>84</v>
      </c>
    </row>
    <row r="1260" spans="1:8">
      <c r="A1260" s="17">
        <v>1259</v>
      </c>
      <c r="B1260" s="18" t="s">
        <v>3634</v>
      </c>
      <c r="C1260" s="107" t="s">
        <v>4524</v>
      </c>
      <c r="D1260" s="107" t="s">
        <v>5334</v>
      </c>
      <c r="E1260" s="107" t="s">
        <v>806</v>
      </c>
      <c r="F1260" s="122">
        <v>22</v>
      </c>
      <c r="G1260" s="107" t="s">
        <v>1280</v>
      </c>
      <c r="H1260" s="107" t="s">
        <v>84</v>
      </c>
    </row>
    <row r="1261" spans="1:8">
      <c r="A1261" s="17">
        <v>1260</v>
      </c>
      <c r="B1261" s="18" t="s">
        <v>3635</v>
      </c>
      <c r="C1261" s="107" t="s">
        <v>4525</v>
      </c>
      <c r="D1261" s="107" t="s">
        <v>5335</v>
      </c>
      <c r="E1261" s="107" t="s">
        <v>1236</v>
      </c>
      <c r="F1261" s="122">
        <v>24</v>
      </c>
      <c r="G1261" s="107" t="s">
        <v>1280</v>
      </c>
      <c r="H1261" s="107" t="s">
        <v>84</v>
      </c>
    </row>
    <row r="1262" spans="1:8">
      <c r="A1262" s="17">
        <v>1261</v>
      </c>
      <c r="B1262" s="18" t="s">
        <v>3636</v>
      </c>
      <c r="C1262" s="107" t="s">
        <v>4526</v>
      </c>
      <c r="D1262" s="107" t="s">
        <v>5336</v>
      </c>
      <c r="E1262" s="107" t="s">
        <v>806</v>
      </c>
      <c r="F1262" s="122">
        <v>22</v>
      </c>
      <c r="G1262" s="107" t="s">
        <v>1309</v>
      </c>
      <c r="H1262" s="107" t="s">
        <v>51</v>
      </c>
    </row>
    <row r="1263" spans="1:8">
      <c r="A1263" s="17">
        <v>1262</v>
      </c>
      <c r="B1263" s="18" t="s">
        <v>3637</v>
      </c>
      <c r="C1263" s="107" t="s">
        <v>4527</v>
      </c>
      <c r="D1263" s="107" t="s">
        <v>5337</v>
      </c>
      <c r="E1263" s="107" t="s">
        <v>806</v>
      </c>
      <c r="F1263" s="122">
        <v>22</v>
      </c>
      <c r="G1263" s="107" t="s">
        <v>1309</v>
      </c>
      <c r="H1263" s="107" t="s">
        <v>84</v>
      </c>
    </row>
    <row r="1264" spans="1:8">
      <c r="A1264" s="17">
        <v>1263</v>
      </c>
      <c r="B1264" s="18" t="s">
        <v>3638</v>
      </c>
      <c r="C1264" s="107" t="s">
        <v>4528</v>
      </c>
      <c r="D1264" s="107" t="s">
        <v>5338</v>
      </c>
      <c r="E1264" s="107" t="s">
        <v>806</v>
      </c>
      <c r="F1264" s="122">
        <v>22</v>
      </c>
      <c r="G1264" s="107" t="s">
        <v>1309</v>
      </c>
      <c r="H1264" s="107" t="s">
        <v>84</v>
      </c>
    </row>
    <row r="1265" spans="1:8">
      <c r="A1265" s="17">
        <v>1264</v>
      </c>
      <c r="B1265" s="18" t="s">
        <v>3639</v>
      </c>
      <c r="C1265" s="107" t="s">
        <v>4529</v>
      </c>
      <c r="D1265" s="107" t="s">
        <v>5339</v>
      </c>
      <c r="E1265" s="107" t="s">
        <v>806</v>
      </c>
      <c r="F1265" s="122">
        <v>22</v>
      </c>
      <c r="G1265" s="107" t="s">
        <v>1309</v>
      </c>
      <c r="H1265" s="107" t="s">
        <v>84</v>
      </c>
    </row>
    <row r="1266" spans="1:8">
      <c r="A1266" s="17">
        <v>1265</v>
      </c>
      <c r="B1266" s="18" t="s">
        <v>3640</v>
      </c>
      <c r="C1266" s="107" t="s">
        <v>4530</v>
      </c>
      <c r="D1266" s="107" t="s">
        <v>5340</v>
      </c>
      <c r="E1266" s="107" t="s">
        <v>806</v>
      </c>
      <c r="F1266" s="122">
        <v>22</v>
      </c>
      <c r="G1266" s="107" t="s">
        <v>1309</v>
      </c>
      <c r="H1266" s="107" t="s">
        <v>84</v>
      </c>
    </row>
    <row r="1267" spans="1:8">
      <c r="A1267" s="17">
        <v>1266</v>
      </c>
      <c r="B1267" s="18" t="s">
        <v>3641</v>
      </c>
      <c r="C1267" s="107" t="s">
        <v>4531</v>
      </c>
      <c r="D1267" s="107" t="s">
        <v>5341</v>
      </c>
      <c r="E1267" s="107" t="s">
        <v>806</v>
      </c>
      <c r="F1267" s="122">
        <v>22</v>
      </c>
      <c r="G1267" s="107" t="s">
        <v>1282</v>
      </c>
      <c r="H1267" s="107" t="s">
        <v>67</v>
      </c>
    </row>
    <row r="1268" spans="1:8">
      <c r="A1268" s="17">
        <v>1267</v>
      </c>
      <c r="B1268" s="18" t="s">
        <v>3642</v>
      </c>
      <c r="C1268" s="107" t="s">
        <v>4532</v>
      </c>
      <c r="D1268" s="107" t="s">
        <v>5342</v>
      </c>
      <c r="E1268" s="107" t="s">
        <v>806</v>
      </c>
      <c r="F1268" s="122">
        <v>22</v>
      </c>
      <c r="G1268" s="107" t="s">
        <v>1282</v>
      </c>
      <c r="H1268" s="107" t="s">
        <v>84</v>
      </c>
    </row>
    <row r="1269" spans="1:8">
      <c r="A1269" s="17">
        <v>1268</v>
      </c>
      <c r="B1269" s="18" t="s">
        <v>3643</v>
      </c>
      <c r="C1269" s="107" t="s">
        <v>4533</v>
      </c>
      <c r="D1269" s="107" t="s">
        <v>5343</v>
      </c>
      <c r="E1269" s="107" t="s">
        <v>806</v>
      </c>
      <c r="F1269" s="122">
        <v>22</v>
      </c>
      <c r="G1269" s="107" t="s">
        <v>1282</v>
      </c>
      <c r="H1269" s="107" t="s">
        <v>84</v>
      </c>
    </row>
    <row r="1270" spans="1:8">
      <c r="A1270" s="17">
        <v>1269</v>
      </c>
      <c r="B1270" s="18" t="s">
        <v>3644</v>
      </c>
      <c r="C1270" s="107" t="s">
        <v>4534</v>
      </c>
      <c r="D1270" s="107" t="s">
        <v>2221</v>
      </c>
      <c r="E1270" s="107" t="s">
        <v>806</v>
      </c>
      <c r="F1270" s="122">
        <v>22</v>
      </c>
      <c r="G1270" s="107" t="s">
        <v>1281</v>
      </c>
      <c r="H1270" s="107" t="s">
        <v>278</v>
      </c>
    </row>
    <row r="1271" spans="1:8">
      <c r="A1271" s="17">
        <v>1270</v>
      </c>
      <c r="B1271" s="18" t="s">
        <v>3645</v>
      </c>
      <c r="C1271" s="107" t="s">
        <v>4535</v>
      </c>
      <c r="D1271" s="107" t="s">
        <v>5344</v>
      </c>
      <c r="E1271" s="107" t="s">
        <v>806</v>
      </c>
      <c r="F1271" s="122">
        <v>22</v>
      </c>
      <c r="G1271" s="107" t="s">
        <v>1281</v>
      </c>
      <c r="H1271" s="107" t="s">
        <v>51</v>
      </c>
    </row>
    <row r="1272" spans="1:8">
      <c r="A1272" s="17">
        <v>1271</v>
      </c>
      <c r="B1272" s="18" t="s">
        <v>3646</v>
      </c>
      <c r="C1272" s="107" t="s">
        <v>4536</v>
      </c>
      <c r="D1272" s="107" t="s">
        <v>5345</v>
      </c>
      <c r="E1272" s="107" t="s">
        <v>407</v>
      </c>
      <c r="F1272" s="122">
        <v>23</v>
      </c>
      <c r="G1272" s="107" t="s">
        <v>1286</v>
      </c>
      <c r="H1272" s="107" t="s">
        <v>84</v>
      </c>
    </row>
    <row r="1273" spans="1:8">
      <c r="A1273" s="17">
        <v>1272</v>
      </c>
      <c r="B1273" s="18" t="s">
        <v>3647</v>
      </c>
      <c r="C1273" s="107" t="s">
        <v>4537</v>
      </c>
      <c r="D1273" s="107" t="s">
        <v>5346</v>
      </c>
      <c r="E1273" s="107" t="s">
        <v>407</v>
      </c>
      <c r="F1273" s="122">
        <v>23</v>
      </c>
      <c r="G1273" s="107" t="s">
        <v>1286</v>
      </c>
      <c r="H1273" s="107" t="s">
        <v>84</v>
      </c>
    </row>
    <row r="1274" spans="1:8">
      <c r="A1274" s="17">
        <v>1273</v>
      </c>
      <c r="B1274" s="18" t="s">
        <v>3648</v>
      </c>
      <c r="C1274" s="107" t="s">
        <v>4538</v>
      </c>
      <c r="D1274" s="107" t="s">
        <v>5347</v>
      </c>
      <c r="E1274" s="107" t="s">
        <v>407</v>
      </c>
      <c r="F1274" s="122">
        <v>23</v>
      </c>
      <c r="G1274" s="107" t="s">
        <v>1286</v>
      </c>
      <c r="H1274" s="107" t="s">
        <v>84</v>
      </c>
    </row>
    <row r="1275" spans="1:8">
      <c r="A1275" s="17">
        <v>1274</v>
      </c>
      <c r="B1275" s="18" t="s">
        <v>3649</v>
      </c>
      <c r="C1275" s="107" t="s">
        <v>4539</v>
      </c>
      <c r="D1275" s="107" t="s">
        <v>5348</v>
      </c>
      <c r="E1275" s="107" t="s">
        <v>407</v>
      </c>
      <c r="F1275" s="122">
        <v>23</v>
      </c>
      <c r="G1275" s="107" t="s">
        <v>1286</v>
      </c>
      <c r="H1275" s="107" t="s">
        <v>84</v>
      </c>
    </row>
    <row r="1276" spans="1:8">
      <c r="A1276" s="17">
        <v>1275</v>
      </c>
      <c r="B1276" s="18" t="s">
        <v>3650</v>
      </c>
      <c r="C1276" s="107" t="s">
        <v>4540</v>
      </c>
      <c r="D1276" s="107" t="s">
        <v>5349</v>
      </c>
      <c r="E1276" s="107" t="s">
        <v>121</v>
      </c>
      <c r="F1276" s="122">
        <v>42</v>
      </c>
      <c r="G1276" s="107" t="s">
        <v>1286</v>
      </c>
      <c r="H1276" s="107" t="s">
        <v>84</v>
      </c>
    </row>
    <row r="1277" spans="1:8">
      <c r="A1277" s="17">
        <v>1276</v>
      </c>
      <c r="B1277" s="18" t="s">
        <v>3651</v>
      </c>
      <c r="C1277" s="107" t="s">
        <v>4541</v>
      </c>
      <c r="D1277" s="107" t="s">
        <v>5350</v>
      </c>
      <c r="E1277" s="107" t="s">
        <v>696</v>
      </c>
      <c r="F1277" s="122">
        <v>15</v>
      </c>
      <c r="G1277" s="107" t="s">
        <v>1286</v>
      </c>
      <c r="H1277" s="107" t="s">
        <v>84</v>
      </c>
    </row>
    <row r="1278" spans="1:8">
      <c r="A1278" s="17">
        <v>1277</v>
      </c>
      <c r="B1278" s="18" t="s">
        <v>3652</v>
      </c>
      <c r="C1278" s="107" t="s">
        <v>4542</v>
      </c>
      <c r="D1278" s="107" t="s">
        <v>5351</v>
      </c>
      <c r="E1278" s="107" t="s">
        <v>143</v>
      </c>
      <c r="F1278" s="122">
        <v>38</v>
      </c>
      <c r="G1278" s="107" t="s">
        <v>1286</v>
      </c>
      <c r="H1278" s="107" t="s">
        <v>84</v>
      </c>
    </row>
    <row r="1279" spans="1:8">
      <c r="A1279" s="17">
        <v>1278</v>
      </c>
      <c r="B1279" s="18" t="s">
        <v>3653</v>
      </c>
      <c r="C1279" s="107" t="s">
        <v>4543</v>
      </c>
      <c r="D1279" s="107" t="s">
        <v>5352</v>
      </c>
      <c r="E1279" s="107" t="s">
        <v>1236</v>
      </c>
      <c r="F1279" s="122">
        <v>24</v>
      </c>
      <c r="G1279" s="107" t="s">
        <v>1286</v>
      </c>
      <c r="H1279" s="107" t="s">
        <v>84</v>
      </c>
    </row>
    <row r="1280" spans="1:8">
      <c r="A1280" s="17">
        <v>1279</v>
      </c>
      <c r="B1280" s="18" t="s">
        <v>3654</v>
      </c>
      <c r="C1280" s="107" t="s">
        <v>4544</v>
      </c>
      <c r="D1280" s="107" t="s">
        <v>5353</v>
      </c>
      <c r="E1280" s="107" t="s">
        <v>1258</v>
      </c>
      <c r="F1280" s="122">
        <v>20</v>
      </c>
      <c r="G1280" s="107" t="s">
        <v>1286</v>
      </c>
      <c r="H1280" s="107" t="s">
        <v>84</v>
      </c>
    </row>
    <row r="1281" spans="1:8">
      <c r="A1281" s="17">
        <v>1280</v>
      </c>
      <c r="B1281" s="18" t="s">
        <v>3655</v>
      </c>
      <c r="C1281" s="107" t="s">
        <v>4545</v>
      </c>
      <c r="D1281" s="107" t="s">
        <v>5354</v>
      </c>
      <c r="E1281" s="107" t="s">
        <v>806</v>
      </c>
      <c r="F1281" s="122">
        <v>22</v>
      </c>
      <c r="G1281" s="107" t="s">
        <v>1286</v>
      </c>
      <c r="H1281" s="107" t="s">
        <v>84</v>
      </c>
    </row>
    <row r="1282" spans="1:8">
      <c r="A1282" s="17">
        <v>1281</v>
      </c>
      <c r="B1282" s="18" t="s">
        <v>3656</v>
      </c>
      <c r="C1282" s="107" t="s">
        <v>4546</v>
      </c>
      <c r="D1282" s="107" t="s">
        <v>5355</v>
      </c>
      <c r="E1282" s="107" t="s">
        <v>5582</v>
      </c>
      <c r="F1282" s="122">
        <v>13</v>
      </c>
      <c r="G1282" s="107" t="s">
        <v>1286</v>
      </c>
      <c r="H1282" s="107" t="s">
        <v>84</v>
      </c>
    </row>
    <row r="1283" spans="1:8">
      <c r="A1283" s="17">
        <v>1282</v>
      </c>
      <c r="B1283" s="18" t="s">
        <v>3657</v>
      </c>
      <c r="C1283" s="107" t="s">
        <v>4547</v>
      </c>
      <c r="D1283" s="107" t="s">
        <v>5356</v>
      </c>
      <c r="E1283" s="107" t="s">
        <v>1494</v>
      </c>
      <c r="F1283" s="122">
        <v>21</v>
      </c>
      <c r="G1283" s="107" t="s">
        <v>1289</v>
      </c>
      <c r="H1283" s="107" t="s">
        <v>84</v>
      </c>
    </row>
    <row r="1284" spans="1:8">
      <c r="A1284" s="17">
        <v>1283</v>
      </c>
      <c r="B1284" s="18" t="s">
        <v>3658</v>
      </c>
      <c r="C1284" s="107" t="s">
        <v>4548</v>
      </c>
      <c r="D1284" s="107" t="s">
        <v>5357</v>
      </c>
      <c r="E1284" s="107" t="s">
        <v>1236</v>
      </c>
      <c r="F1284" s="122">
        <v>24</v>
      </c>
      <c r="G1284" s="107" t="s">
        <v>1290</v>
      </c>
      <c r="H1284" s="107" t="s">
        <v>84</v>
      </c>
    </row>
    <row r="1285" spans="1:8">
      <c r="A1285" s="17">
        <v>1284</v>
      </c>
      <c r="B1285" s="18" t="s">
        <v>3659</v>
      </c>
      <c r="C1285" s="107" t="s">
        <v>4549</v>
      </c>
      <c r="D1285" s="107" t="s">
        <v>5358</v>
      </c>
      <c r="E1285" s="107" t="s">
        <v>407</v>
      </c>
      <c r="F1285" s="122">
        <v>23</v>
      </c>
      <c r="G1285" s="107" t="s">
        <v>1290</v>
      </c>
      <c r="H1285" s="107" t="s">
        <v>84</v>
      </c>
    </row>
    <row r="1286" spans="1:8">
      <c r="A1286" s="17">
        <v>1285</v>
      </c>
      <c r="B1286" s="18" t="s">
        <v>3660</v>
      </c>
      <c r="C1286" s="107" t="s">
        <v>4550</v>
      </c>
      <c r="D1286" s="107" t="s">
        <v>5359</v>
      </c>
      <c r="E1286" s="107" t="s">
        <v>407</v>
      </c>
      <c r="F1286" s="122">
        <v>23</v>
      </c>
      <c r="G1286" s="107" t="s">
        <v>1290</v>
      </c>
      <c r="H1286" s="107" t="s">
        <v>84</v>
      </c>
    </row>
    <row r="1287" spans="1:8">
      <c r="A1287" s="17">
        <v>1286</v>
      </c>
      <c r="B1287" s="18" t="s">
        <v>3661</v>
      </c>
      <c r="C1287" s="107" t="s">
        <v>4551</v>
      </c>
      <c r="D1287" s="107" t="s">
        <v>5360</v>
      </c>
      <c r="E1287" s="107" t="s">
        <v>407</v>
      </c>
      <c r="F1287" s="122">
        <v>23</v>
      </c>
      <c r="G1287" s="107" t="s">
        <v>1290</v>
      </c>
      <c r="H1287" s="107" t="s">
        <v>84</v>
      </c>
    </row>
    <row r="1288" spans="1:8">
      <c r="A1288" s="17">
        <v>1287</v>
      </c>
      <c r="B1288" s="18" t="s">
        <v>3662</v>
      </c>
      <c r="C1288" s="107" t="s">
        <v>4552</v>
      </c>
      <c r="D1288" s="107" t="s">
        <v>5361</v>
      </c>
      <c r="E1288" s="107" t="s">
        <v>407</v>
      </c>
      <c r="F1288" s="122">
        <v>23</v>
      </c>
      <c r="G1288" s="107" t="s">
        <v>1290</v>
      </c>
      <c r="H1288" s="107" t="s">
        <v>84</v>
      </c>
    </row>
    <row r="1289" spans="1:8">
      <c r="A1289" s="17">
        <v>1288</v>
      </c>
      <c r="B1289" s="18" t="s">
        <v>3663</v>
      </c>
      <c r="C1289" s="107" t="s">
        <v>4553</v>
      </c>
      <c r="D1289" s="107" t="s">
        <v>5362</v>
      </c>
      <c r="E1289" s="107" t="s">
        <v>407</v>
      </c>
      <c r="F1289" s="122">
        <v>23</v>
      </c>
      <c r="G1289" s="107" t="s">
        <v>1290</v>
      </c>
      <c r="H1289" s="107" t="s">
        <v>84</v>
      </c>
    </row>
    <row r="1290" spans="1:8">
      <c r="A1290" s="17">
        <v>1289</v>
      </c>
      <c r="B1290" s="18" t="s">
        <v>3664</v>
      </c>
      <c r="C1290" s="107" t="s">
        <v>4554</v>
      </c>
      <c r="D1290" s="107" t="s">
        <v>5363</v>
      </c>
      <c r="E1290" s="107" t="s">
        <v>407</v>
      </c>
      <c r="F1290" s="122">
        <v>23</v>
      </c>
      <c r="G1290" s="107" t="s">
        <v>1290</v>
      </c>
      <c r="H1290" s="107" t="s">
        <v>84</v>
      </c>
    </row>
    <row r="1291" spans="1:8">
      <c r="A1291" s="17">
        <v>1290</v>
      </c>
      <c r="B1291" s="18" t="s">
        <v>3665</v>
      </c>
      <c r="C1291" s="107" t="s">
        <v>4555</v>
      </c>
      <c r="D1291" s="107" t="s">
        <v>5364</v>
      </c>
      <c r="E1291" s="107" t="s">
        <v>407</v>
      </c>
      <c r="F1291" s="122">
        <v>23</v>
      </c>
      <c r="G1291" s="107" t="s">
        <v>1290</v>
      </c>
      <c r="H1291" s="107" t="s">
        <v>84</v>
      </c>
    </row>
    <row r="1292" spans="1:8">
      <c r="A1292" s="17">
        <v>1291</v>
      </c>
      <c r="B1292" s="18" t="s">
        <v>3666</v>
      </c>
      <c r="C1292" s="107" t="s">
        <v>4556</v>
      </c>
      <c r="D1292" s="107" t="s">
        <v>5365</v>
      </c>
      <c r="E1292" s="107" t="s">
        <v>407</v>
      </c>
      <c r="F1292" s="122">
        <v>23</v>
      </c>
      <c r="G1292" s="107" t="s">
        <v>1288</v>
      </c>
      <c r="H1292" s="107" t="s">
        <v>51</v>
      </c>
    </row>
    <row r="1293" spans="1:8">
      <c r="A1293" s="17">
        <v>1292</v>
      </c>
      <c r="B1293" s="18" t="s">
        <v>3667</v>
      </c>
      <c r="C1293" s="107" t="s">
        <v>4557</v>
      </c>
      <c r="D1293" s="107" t="s">
        <v>5366</v>
      </c>
      <c r="E1293" s="107" t="s">
        <v>407</v>
      </c>
      <c r="F1293" s="122">
        <v>23</v>
      </c>
      <c r="G1293" s="107" t="s">
        <v>1288</v>
      </c>
      <c r="H1293" s="107" t="s">
        <v>84</v>
      </c>
    </row>
    <row r="1294" spans="1:8">
      <c r="A1294" s="17">
        <v>1293</v>
      </c>
      <c r="B1294" s="18" t="s">
        <v>3668</v>
      </c>
      <c r="C1294" s="107" t="s">
        <v>2779</v>
      </c>
      <c r="D1294" s="107" t="s">
        <v>2780</v>
      </c>
      <c r="E1294" s="107" t="s">
        <v>407</v>
      </c>
      <c r="F1294" s="122">
        <v>23</v>
      </c>
      <c r="G1294" s="107" t="s">
        <v>1288</v>
      </c>
      <c r="H1294" s="107" t="s">
        <v>67</v>
      </c>
    </row>
    <row r="1295" spans="1:8">
      <c r="A1295" s="17">
        <v>1294</v>
      </c>
      <c r="B1295" s="18" t="s">
        <v>3669</v>
      </c>
      <c r="C1295" s="107" t="s">
        <v>2373</v>
      </c>
      <c r="D1295" s="107" t="s">
        <v>2374</v>
      </c>
      <c r="E1295" s="107" t="s">
        <v>407</v>
      </c>
      <c r="F1295" s="122">
        <v>23</v>
      </c>
      <c r="G1295" s="107" t="s">
        <v>1300</v>
      </c>
      <c r="H1295" s="107" t="s">
        <v>54</v>
      </c>
    </row>
    <row r="1296" spans="1:8">
      <c r="A1296" s="17">
        <v>1295</v>
      </c>
      <c r="B1296" s="18" t="s">
        <v>3670</v>
      </c>
      <c r="C1296" s="107" t="s">
        <v>4558</v>
      </c>
      <c r="D1296" s="107" t="s">
        <v>5367</v>
      </c>
      <c r="E1296" s="107" t="s">
        <v>407</v>
      </c>
      <c r="F1296" s="122">
        <v>23</v>
      </c>
      <c r="G1296" s="107" t="s">
        <v>1300</v>
      </c>
      <c r="H1296" s="107" t="s">
        <v>84</v>
      </c>
    </row>
    <row r="1297" spans="1:8">
      <c r="A1297" s="17">
        <v>1296</v>
      </c>
      <c r="B1297" s="18" t="s">
        <v>3671</v>
      </c>
      <c r="C1297" s="107" t="s">
        <v>4559</v>
      </c>
      <c r="D1297" s="107" t="s">
        <v>5368</v>
      </c>
      <c r="E1297" s="107" t="s">
        <v>407</v>
      </c>
      <c r="F1297" s="122">
        <v>23</v>
      </c>
      <c r="G1297" s="107" t="s">
        <v>1300</v>
      </c>
      <c r="H1297" s="107" t="s">
        <v>84</v>
      </c>
    </row>
    <row r="1298" spans="1:8">
      <c r="A1298" s="17">
        <v>1297</v>
      </c>
      <c r="B1298" s="18" t="s">
        <v>3672</v>
      </c>
      <c r="C1298" s="107" t="s">
        <v>4560</v>
      </c>
      <c r="D1298" s="107" t="s">
        <v>5369</v>
      </c>
      <c r="E1298" s="107" t="s">
        <v>407</v>
      </c>
      <c r="F1298" s="122">
        <v>23</v>
      </c>
      <c r="G1298" s="107" t="s">
        <v>1300</v>
      </c>
      <c r="H1298" s="107" t="s">
        <v>84</v>
      </c>
    </row>
    <row r="1299" spans="1:8">
      <c r="A1299" s="17">
        <v>1298</v>
      </c>
      <c r="B1299" s="18" t="s">
        <v>3673</v>
      </c>
      <c r="C1299" s="107" t="s">
        <v>4561</v>
      </c>
      <c r="D1299" s="107" t="s">
        <v>5370</v>
      </c>
      <c r="E1299" s="107" t="s">
        <v>407</v>
      </c>
      <c r="F1299" s="122">
        <v>23</v>
      </c>
      <c r="G1299" s="107" t="s">
        <v>1300</v>
      </c>
      <c r="H1299" s="107" t="s">
        <v>84</v>
      </c>
    </row>
    <row r="1300" spans="1:8">
      <c r="A1300" s="17">
        <v>1299</v>
      </c>
      <c r="B1300" s="18" t="s">
        <v>3674</v>
      </c>
      <c r="C1300" s="107" t="s">
        <v>4562</v>
      </c>
      <c r="D1300" s="107" t="s">
        <v>5371</v>
      </c>
      <c r="E1300" s="107" t="s">
        <v>407</v>
      </c>
      <c r="F1300" s="122">
        <v>23</v>
      </c>
      <c r="G1300" s="107" t="s">
        <v>1292</v>
      </c>
      <c r="H1300" s="107" t="s">
        <v>67</v>
      </c>
    </row>
    <row r="1301" spans="1:8">
      <c r="A1301" s="17">
        <v>1300</v>
      </c>
      <c r="B1301" s="18" t="s">
        <v>3675</v>
      </c>
      <c r="C1301" s="107" t="s">
        <v>2731</v>
      </c>
      <c r="D1301" s="107" t="s">
        <v>2732</v>
      </c>
      <c r="E1301" s="107" t="s">
        <v>407</v>
      </c>
      <c r="F1301" s="122">
        <v>23</v>
      </c>
      <c r="G1301" s="107" t="s">
        <v>1295</v>
      </c>
      <c r="H1301" s="107" t="s">
        <v>67</v>
      </c>
    </row>
    <row r="1302" spans="1:8">
      <c r="A1302" s="17">
        <v>1301</v>
      </c>
      <c r="B1302" s="18" t="s">
        <v>3676</v>
      </c>
      <c r="C1302" s="107" t="s">
        <v>4563</v>
      </c>
      <c r="D1302" s="107" t="s">
        <v>5372</v>
      </c>
      <c r="E1302" s="107" t="s">
        <v>1236</v>
      </c>
      <c r="F1302" s="122">
        <v>24</v>
      </c>
      <c r="G1302" s="107" t="s">
        <v>1295</v>
      </c>
      <c r="H1302" s="107" t="s">
        <v>84</v>
      </c>
    </row>
    <row r="1303" spans="1:8">
      <c r="A1303" s="17">
        <v>1302</v>
      </c>
      <c r="B1303" s="18" t="s">
        <v>3677</v>
      </c>
      <c r="C1303" s="107" t="s">
        <v>4564</v>
      </c>
      <c r="D1303" s="107" t="s">
        <v>5373</v>
      </c>
      <c r="E1303" s="107" t="s">
        <v>210</v>
      </c>
      <c r="F1303" s="122">
        <v>31</v>
      </c>
      <c r="G1303" s="107" t="s">
        <v>1295</v>
      </c>
      <c r="H1303" s="107" t="s">
        <v>84</v>
      </c>
    </row>
    <row r="1304" spans="1:8">
      <c r="A1304" s="17">
        <v>1303</v>
      </c>
      <c r="B1304" s="18" t="s">
        <v>3678</v>
      </c>
      <c r="C1304" s="107" t="s">
        <v>4565</v>
      </c>
      <c r="D1304" s="107" t="s">
        <v>5374</v>
      </c>
      <c r="E1304" s="107" t="s">
        <v>407</v>
      </c>
      <c r="F1304" s="122">
        <v>23</v>
      </c>
      <c r="G1304" s="107" t="s">
        <v>1295</v>
      </c>
      <c r="H1304" s="107" t="s">
        <v>84</v>
      </c>
    </row>
    <row r="1305" spans="1:8">
      <c r="A1305" s="17">
        <v>1304</v>
      </c>
      <c r="B1305" s="18" t="s">
        <v>3679</v>
      </c>
      <c r="C1305" s="107" t="s">
        <v>4566</v>
      </c>
      <c r="D1305" s="107" t="s">
        <v>5375</v>
      </c>
      <c r="E1305" s="107" t="s">
        <v>407</v>
      </c>
      <c r="F1305" s="122">
        <v>23</v>
      </c>
      <c r="G1305" s="107" t="s">
        <v>1297</v>
      </c>
      <c r="H1305" s="107" t="s">
        <v>84</v>
      </c>
    </row>
    <row r="1306" spans="1:8">
      <c r="A1306" s="17">
        <v>1305</v>
      </c>
      <c r="B1306" s="18" t="s">
        <v>3680</v>
      </c>
      <c r="C1306" s="107" t="s">
        <v>4567</v>
      </c>
      <c r="D1306" s="107" t="s">
        <v>3026</v>
      </c>
      <c r="E1306" s="107" t="s">
        <v>407</v>
      </c>
      <c r="F1306" s="122">
        <v>23</v>
      </c>
      <c r="G1306" s="107" t="s">
        <v>1297</v>
      </c>
      <c r="H1306" s="107" t="s">
        <v>84</v>
      </c>
    </row>
    <row r="1307" spans="1:8">
      <c r="A1307" s="17">
        <v>1306</v>
      </c>
      <c r="B1307" s="18" t="s">
        <v>3681</v>
      </c>
      <c r="C1307" s="107" t="s">
        <v>4568</v>
      </c>
      <c r="D1307" s="107" t="s">
        <v>5376</v>
      </c>
      <c r="E1307" s="107" t="s">
        <v>407</v>
      </c>
      <c r="F1307" s="122">
        <v>23</v>
      </c>
      <c r="G1307" s="107" t="s">
        <v>1297</v>
      </c>
      <c r="H1307" s="107" t="s">
        <v>84</v>
      </c>
    </row>
    <row r="1308" spans="1:8">
      <c r="A1308" s="17">
        <v>1307</v>
      </c>
      <c r="B1308" s="18" t="s">
        <v>3682</v>
      </c>
      <c r="C1308" s="107" t="s">
        <v>4569</v>
      </c>
      <c r="D1308" s="107" t="s">
        <v>5377</v>
      </c>
      <c r="E1308" s="107" t="s">
        <v>407</v>
      </c>
      <c r="F1308" s="122">
        <v>23</v>
      </c>
      <c r="G1308" s="107" t="s">
        <v>1297</v>
      </c>
      <c r="H1308" s="107" t="s">
        <v>84</v>
      </c>
    </row>
    <row r="1309" spans="1:8">
      <c r="A1309" s="17">
        <v>1308</v>
      </c>
      <c r="B1309" s="18" t="s">
        <v>3683</v>
      </c>
      <c r="C1309" s="107" t="s">
        <v>4570</v>
      </c>
      <c r="D1309" s="107" t="s">
        <v>5378</v>
      </c>
      <c r="E1309" s="107" t="s">
        <v>407</v>
      </c>
      <c r="F1309" s="122">
        <v>23</v>
      </c>
      <c r="G1309" s="107" t="s">
        <v>1297</v>
      </c>
      <c r="H1309" s="107" t="s">
        <v>84</v>
      </c>
    </row>
    <row r="1310" spans="1:8">
      <c r="A1310" s="17">
        <v>1309</v>
      </c>
      <c r="B1310" s="18" t="s">
        <v>3684</v>
      </c>
      <c r="C1310" s="107" t="s">
        <v>4571</v>
      </c>
      <c r="D1310" s="107" t="s">
        <v>5379</v>
      </c>
      <c r="E1310" s="107" t="s">
        <v>407</v>
      </c>
      <c r="F1310" s="122">
        <v>23</v>
      </c>
      <c r="G1310" s="107" t="s">
        <v>1298</v>
      </c>
      <c r="H1310" s="107" t="s">
        <v>84</v>
      </c>
    </row>
    <row r="1311" spans="1:8">
      <c r="A1311" s="17">
        <v>1310</v>
      </c>
      <c r="B1311" s="18" t="s">
        <v>3685</v>
      </c>
      <c r="C1311" s="107" t="s">
        <v>4572</v>
      </c>
      <c r="D1311" s="107" t="s">
        <v>5380</v>
      </c>
      <c r="E1311" s="107" t="s">
        <v>407</v>
      </c>
      <c r="F1311" s="122">
        <v>23</v>
      </c>
      <c r="G1311" s="107" t="s">
        <v>1304</v>
      </c>
      <c r="H1311" s="107" t="s">
        <v>51</v>
      </c>
    </row>
    <row r="1312" spans="1:8">
      <c r="A1312" s="17">
        <v>1311</v>
      </c>
      <c r="B1312" s="18" t="s">
        <v>3686</v>
      </c>
      <c r="C1312" s="107" t="s">
        <v>4573</v>
      </c>
      <c r="D1312" s="107" t="s">
        <v>5381</v>
      </c>
      <c r="E1312" s="107" t="s">
        <v>407</v>
      </c>
      <c r="F1312" s="122">
        <v>23</v>
      </c>
      <c r="G1312" s="107" t="s">
        <v>1306</v>
      </c>
      <c r="H1312" s="107" t="s">
        <v>84</v>
      </c>
    </row>
    <row r="1313" spans="1:8">
      <c r="A1313" s="17">
        <v>1312</v>
      </c>
      <c r="B1313" s="18" t="s">
        <v>3687</v>
      </c>
      <c r="C1313" s="107" t="s">
        <v>4574</v>
      </c>
      <c r="D1313" s="107" t="s">
        <v>5382</v>
      </c>
      <c r="E1313" s="107" t="s">
        <v>407</v>
      </c>
      <c r="F1313" s="122">
        <v>23</v>
      </c>
      <c r="G1313" s="107" t="s">
        <v>1306</v>
      </c>
      <c r="H1313" s="107" t="s">
        <v>84</v>
      </c>
    </row>
    <row r="1314" spans="1:8">
      <c r="A1314" s="17">
        <v>1313</v>
      </c>
      <c r="B1314" s="18" t="s">
        <v>3688</v>
      </c>
      <c r="C1314" s="107" t="s">
        <v>4575</v>
      </c>
      <c r="D1314" s="107" t="s">
        <v>5383</v>
      </c>
      <c r="E1314" s="107" t="s">
        <v>407</v>
      </c>
      <c r="F1314" s="122">
        <v>23</v>
      </c>
      <c r="G1314" s="107" t="s">
        <v>1266</v>
      </c>
      <c r="H1314" s="107" t="s">
        <v>84</v>
      </c>
    </row>
    <row r="1315" spans="1:8">
      <c r="A1315" s="17">
        <v>1314</v>
      </c>
      <c r="B1315" s="18" t="s">
        <v>3689</v>
      </c>
      <c r="C1315" s="107" t="s">
        <v>4576</v>
      </c>
      <c r="D1315" s="107" t="s">
        <v>5384</v>
      </c>
      <c r="E1315" s="107" t="s">
        <v>407</v>
      </c>
      <c r="F1315" s="122">
        <v>23</v>
      </c>
      <c r="G1315" s="107" t="s">
        <v>1266</v>
      </c>
      <c r="H1315" s="107" t="s">
        <v>84</v>
      </c>
    </row>
    <row r="1316" spans="1:8">
      <c r="A1316" s="17">
        <v>1315</v>
      </c>
      <c r="B1316" s="18" t="s">
        <v>3690</v>
      </c>
      <c r="C1316" s="107" t="s">
        <v>4577</v>
      </c>
      <c r="D1316" s="107" t="s">
        <v>5385</v>
      </c>
      <c r="E1316" s="107" t="s">
        <v>407</v>
      </c>
      <c r="F1316" s="122">
        <v>23</v>
      </c>
      <c r="G1316" s="107" t="s">
        <v>1266</v>
      </c>
      <c r="H1316" s="107" t="s">
        <v>84</v>
      </c>
    </row>
    <row r="1317" spans="1:8">
      <c r="A1317" s="17">
        <v>1316</v>
      </c>
      <c r="B1317" s="18" t="s">
        <v>3691</v>
      </c>
      <c r="C1317" s="107" t="s">
        <v>4578</v>
      </c>
      <c r="D1317" s="107" t="s">
        <v>5386</v>
      </c>
      <c r="E1317" s="107" t="s">
        <v>407</v>
      </c>
      <c r="F1317" s="122">
        <v>23</v>
      </c>
      <c r="G1317" s="107" t="s">
        <v>1266</v>
      </c>
      <c r="H1317" s="107" t="s">
        <v>84</v>
      </c>
    </row>
    <row r="1318" spans="1:8">
      <c r="A1318" s="17">
        <v>1317</v>
      </c>
      <c r="B1318" s="18" t="s">
        <v>3692</v>
      </c>
      <c r="C1318" s="107" t="s">
        <v>4579</v>
      </c>
      <c r="D1318" s="107" t="s">
        <v>5387</v>
      </c>
      <c r="E1318" s="107" t="s">
        <v>407</v>
      </c>
      <c r="F1318" s="122">
        <v>23</v>
      </c>
      <c r="G1318" s="107" t="s">
        <v>1267</v>
      </c>
      <c r="H1318" s="107" t="s">
        <v>278</v>
      </c>
    </row>
    <row r="1319" spans="1:8">
      <c r="A1319" s="17">
        <v>1318</v>
      </c>
      <c r="B1319" s="18" t="s">
        <v>3693</v>
      </c>
      <c r="C1319" s="107" t="s">
        <v>2015</v>
      </c>
      <c r="D1319" s="107" t="s">
        <v>2016</v>
      </c>
      <c r="E1319" s="107" t="s">
        <v>407</v>
      </c>
      <c r="F1319" s="122">
        <v>23</v>
      </c>
      <c r="G1319" s="107" t="s">
        <v>1267</v>
      </c>
      <c r="H1319" s="107" t="s">
        <v>278</v>
      </c>
    </row>
    <row r="1320" spans="1:8">
      <c r="A1320" s="17">
        <v>1319</v>
      </c>
      <c r="B1320" s="18" t="s">
        <v>3694</v>
      </c>
      <c r="C1320" s="107" t="s">
        <v>4580</v>
      </c>
      <c r="D1320" s="107" t="s">
        <v>5388</v>
      </c>
      <c r="E1320" s="107" t="s">
        <v>407</v>
      </c>
      <c r="F1320" s="122">
        <v>23</v>
      </c>
      <c r="G1320" s="107" t="s">
        <v>1267</v>
      </c>
      <c r="H1320" s="107" t="s">
        <v>84</v>
      </c>
    </row>
    <row r="1321" spans="1:8">
      <c r="A1321" s="17">
        <v>1320</v>
      </c>
      <c r="B1321" s="18" t="s">
        <v>3695</v>
      </c>
      <c r="C1321" s="107" t="s">
        <v>4581</v>
      </c>
      <c r="D1321" s="107" t="s">
        <v>5389</v>
      </c>
      <c r="E1321" s="107" t="s">
        <v>407</v>
      </c>
      <c r="F1321" s="122">
        <v>23</v>
      </c>
      <c r="G1321" s="107" t="s">
        <v>1267</v>
      </c>
      <c r="H1321" s="107" t="s">
        <v>84</v>
      </c>
    </row>
    <row r="1322" spans="1:8">
      <c r="A1322" s="17">
        <v>1321</v>
      </c>
      <c r="B1322" s="18" t="s">
        <v>3696</v>
      </c>
      <c r="C1322" s="107" t="s">
        <v>4582</v>
      </c>
      <c r="D1322" s="107" t="s">
        <v>5390</v>
      </c>
      <c r="E1322" s="107" t="s">
        <v>407</v>
      </c>
      <c r="F1322" s="122">
        <v>23</v>
      </c>
      <c r="G1322" s="107" t="s">
        <v>1267</v>
      </c>
      <c r="H1322" s="107" t="s">
        <v>84</v>
      </c>
    </row>
    <row r="1323" spans="1:8">
      <c r="A1323" s="17">
        <v>1322</v>
      </c>
      <c r="B1323" s="18" t="s">
        <v>3697</v>
      </c>
      <c r="C1323" s="107" t="s">
        <v>4583</v>
      </c>
      <c r="D1323" s="107" t="s">
        <v>5391</v>
      </c>
      <c r="E1323" s="107" t="s">
        <v>127</v>
      </c>
      <c r="F1323" s="122">
        <v>36</v>
      </c>
      <c r="G1323" s="107" t="s">
        <v>1267</v>
      </c>
      <c r="H1323" s="107" t="s">
        <v>84</v>
      </c>
    </row>
    <row r="1324" spans="1:8">
      <c r="A1324" s="17">
        <v>1323</v>
      </c>
      <c r="B1324" s="18" t="s">
        <v>3698</v>
      </c>
      <c r="C1324" s="107" t="s">
        <v>4584</v>
      </c>
      <c r="D1324" s="107" t="s">
        <v>5392</v>
      </c>
      <c r="E1324" s="107" t="s">
        <v>407</v>
      </c>
      <c r="F1324" s="122">
        <v>23</v>
      </c>
      <c r="G1324" s="107" t="s">
        <v>1267</v>
      </c>
      <c r="H1324" s="107" t="s">
        <v>84</v>
      </c>
    </row>
    <row r="1325" spans="1:8">
      <c r="A1325" s="17">
        <v>1324</v>
      </c>
      <c r="B1325" s="18" t="s">
        <v>3699</v>
      </c>
      <c r="C1325" s="107" t="s">
        <v>4585</v>
      </c>
      <c r="D1325" s="107" t="s">
        <v>5363</v>
      </c>
      <c r="E1325" s="107" t="s">
        <v>407</v>
      </c>
      <c r="F1325" s="122">
        <v>23</v>
      </c>
      <c r="G1325" s="107" t="s">
        <v>1267</v>
      </c>
      <c r="H1325" s="107" t="s">
        <v>84</v>
      </c>
    </row>
    <row r="1326" spans="1:8">
      <c r="A1326" s="17">
        <v>1325</v>
      </c>
      <c r="B1326" s="18" t="s">
        <v>3700</v>
      </c>
      <c r="C1326" s="107" t="s">
        <v>4586</v>
      </c>
      <c r="D1326" s="107" t="s">
        <v>5393</v>
      </c>
      <c r="E1326" s="107" t="s">
        <v>407</v>
      </c>
      <c r="F1326" s="122">
        <v>23</v>
      </c>
      <c r="G1326" s="107" t="s">
        <v>1267</v>
      </c>
      <c r="H1326" s="107" t="s">
        <v>84</v>
      </c>
    </row>
    <row r="1327" spans="1:8">
      <c r="A1327" s="17">
        <v>1326</v>
      </c>
      <c r="B1327" s="18" t="s">
        <v>3701</v>
      </c>
      <c r="C1327" s="107" t="s">
        <v>4587</v>
      </c>
      <c r="D1327" s="107" t="s">
        <v>5394</v>
      </c>
      <c r="E1327" s="107" t="s">
        <v>407</v>
      </c>
      <c r="F1327" s="122">
        <v>23</v>
      </c>
      <c r="G1327" s="107" t="s">
        <v>1270</v>
      </c>
      <c r="H1327" s="107" t="s">
        <v>84</v>
      </c>
    </row>
    <row r="1328" spans="1:8">
      <c r="A1328" s="17">
        <v>1327</v>
      </c>
      <c r="B1328" s="18" t="s">
        <v>3702</v>
      </c>
      <c r="C1328" s="107" t="s">
        <v>4588</v>
      </c>
      <c r="D1328" s="107" t="s">
        <v>5395</v>
      </c>
      <c r="E1328" s="107" t="s">
        <v>407</v>
      </c>
      <c r="F1328" s="122">
        <v>23</v>
      </c>
      <c r="G1328" s="107" t="s">
        <v>1270</v>
      </c>
      <c r="H1328" s="107" t="s">
        <v>84</v>
      </c>
    </row>
    <row r="1329" spans="1:8">
      <c r="A1329" s="17">
        <v>1328</v>
      </c>
      <c r="B1329" s="18" t="s">
        <v>3703</v>
      </c>
      <c r="C1329" s="107" t="s">
        <v>4589</v>
      </c>
      <c r="D1329" s="107" t="s">
        <v>5396</v>
      </c>
      <c r="E1329" s="107" t="s">
        <v>407</v>
      </c>
      <c r="F1329" s="122">
        <v>23</v>
      </c>
      <c r="G1329" s="107" t="s">
        <v>1270</v>
      </c>
      <c r="H1329" s="107" t="s">
        <v>84</v>
      </c>
    </row>
    <row r="1330" spans="1:8">
      <c r="A1330" s="17">
        <v>1329</v>
      </c>
      <c r="B1330" s="18" t="s">
        <v>3704</v>
      </c>
      <c r="C1330" s="107" t="s">
        <v>4590</v>
      </c>
      <c r="D1330" s="107" t="s">
        <v>5397</v>
      </c>
      <c r="E1330" s="107" t="s">
        <v>407</v>
      </c>
      <c r="F1330" s="122">
        <v>23</v>
      </c>
      <c r="G1330" s="107" t="s">
        <v>1270</v>
      </c>
      <c r="H1330" s="107" t="s">
        <v>84</v>
      </c>
    </row>
    <row r="1331" spans="1:8">
      <c r="A1331" s="17">
        <v>1330</v>
      </c>
      <c r="B1331" s="18" t="s">
        <v>3705</v>
      </c>
      <c r="C1331" s="107" t="s">
        <v>2964</v>
      </c>
      <c r="D1331" s="107" t="s">
        <v>2965</v>
      </c>
      <c r="E1331" s="107" t="s">
        <v>407</v>
      </c>
      <c r="F1331" s="122">
        <v>23</v>
      </c>
      <c r="G1331" s="107" t="s">
        <v>1270</v>
      </c>
      <c r="H1331" s="107" t="s">
        <v>54</v>
      </c>
    </row>
    <row r="1332" spans="1:8">
      <c r="A1332" s="17">
        <v>1331</v>
      </c>
      <c r="B1332" s="18" t="s">
        <v>3706</v>
      </c>
      <c r="C1332" s="107" t="s">
        <v>2061</v>
      </c>
      <c r="D1332" s="107" t="s">
        <v>2062</v>
      </c>
      <c r="E1332" s="107" t="s">
        <v>407</v>
      </c>
      <c r="F1332" s="122">
        <v>23</v>
      </c>
      <c r="G1332" s="107" t="s">
        <v>1305</v>
      </c>
      <c r="H1332" s="107" t="s">
        <v>67</v>
      </c>
    </row>
    <row r="1333" spans="1:8">
      <c r="A1333" s="17">
        <v>1332</v>
      </c>
      <c r="B1333" s="18" t="s">
        <v>3707</v>
      </c>
      <c r="C1333" s="107" t="s">
        <v>4591</v>
      </c>
      <c r="D1333" s="107" t="s">
        <v>5398</v>
      </c>
      <c r="E1333" s="107" t="s">
        <v>407</v>
      </c>
      <c r="F1333" s="122">
        <v>23</v>
      </c>
      <c r="G1333" s="107" t="s">
        <v>1305</v>
      </c>
      <c r="H1333" s="107" t="s">
        <v>84</v>
      </c>
    </row>
    <row r="1334" spans="1:8">
      <c r="A1334" s="17">
        <v>1333</v>
      </c>
      <c r="B1334" s="18" t="s">
        <v>3708</v>
      </c>
      <c r="C1334" s="107" t="s">
        <v>4592</v>
      </c>
      <c r="D1334" s="107" t="s">
        <v>5399</v>
      </c>
      <c r="E1334" s="107" t="s">
        <v>1494</v>
      </c>
      <c r="F1334" s="122">
        <v>21</v>
      </c>
      <c r="G1334" s="107" t="s">
        <v>1305</v>
      </c>
      <c r="H1334" s="107" t="s">
        <v>84</v>
      </c>
    </row>
    <row r="1335" spans="1:8">
      <c r="A1335" s="17">
        <v>1334</v>
      </c>
      <c r="B1335" s="18" t="s">
        <v>3709</v>
      </c>
      <c r="C1335" s="107" t="s">
        <v>4593</v>
      </c>
      <c r="D1335" s="107" t="s">
        <v>5400</v>
      </c>
      <c r="E1335" s="107" t="s">
        <v>1236</v>
      </c>
      <c r="F1335" s="122">
        <v>24</v>
      </c>
      <c r="G1335" s="107" t="s">
        <v>1305</v>
      </c>
      <c r="H1335" s="107" t="s">
        <v>84</v>
      </c>
    </row>
    <row r="1336" spans="1:8">
      <c r="A1336" s="17">
        <v>1335</v>
      </c>
      <c r="B1336" s="18" t="s">
        <v>3710</v>
      </c>
      <c r="C1336" s="107" t="s">
        <v>4594</v>
      </c>
      <c r="D1336" s="107" t="s">
        <v>5401</v>
      </c>
      <c r="E1336" s="107" t="s">
        <v>1494</v>
      </c>
      <c r="F1336" s="122">
        <v>21</v>
      </c>
      <c r="G1336" s="107" t="s">
        <v>1305</v>
      </c>
      <c r="H1336" s="107" t="s">
        <v>84</v>
      </c>
    </row>
    <row r="1337" spans="1:8">
      <c r="A1337" s="17">
        <v>1336</v>
      </c>
      <c r="B1337" s="18" t="s">
        <v>3711</v>
      </c>
      <c r="C1337" s="107" t="s">
        <v>4595</v>
      </c>
      <c r="D1337" s="107" t="s">
        <v>5402</v>
      </c>
      <c r="E1337" s="107" t="s">
        <v>407</v>
      </c>
      <c r="F1337" s="122">
        <v>23</v>
      </c>
      <c r="G1337" s="107" t="s">
        <v>1305</v>
      </c>
      <c r="H1337" s="107" t="s">
        <v>84</v>
      </c>
    </row>
    <row r="1338" spans="1:8">
      <c r="A1338" s="17">
        <v>1337</v>
      </c>
      <c r="B1338" s="18" t="s">
        <v>3712</v>
      </c>
      <c r="C1338" s="107" t="s">
        <v>4596</v>
      </c>
      <c r="D1338" s="107" t="s">
        <v>5403</v>
      </c>
      <c r="E1338" s="107" t="s">
        <v>407</v>
      </c>
      <c r="F1338" s="122">
        <v>23</v>
      </c>
      <c r="G1338" s="107" t="s">
        <v>1305</v>
      </c>
      <c r="H1338" s="107" t="s">
        <v>84</v>
      </c>
    </row>
    <row r="1339" spans="1:8">
      <c r="A1339" s="17">
        <v>1338</v>
      </c>
      <c r="B1339" s="18" t="s">
        <v>3713</v>
      </c>
      <c r="C1339" s="107" t="s">
        <v>4597</v>
      </c>
      <c r="D1339" s="107" t="s">
        <v>5404</v>
      </c>
      <c r="E1339" s="107" t="s">
        <v>1494</v>
      </c>
      <c r="F1339" s="122">
        <v>21</v>
      </c>
      <c r="G1339" s="107" t="s">
        <v>1305</v>
      </c>
      <c r="H1339" s="107" t="s">
        <v>84</v>
      </c>
    </row>
    <row r="1340" spans="1:8">
      <c r="A1340" s="17">
        <v>1339</v>
      </c>
      <c r="B1340" s="18" t="s">
        <v>3714</v>
      </c>
      <c r="C1340" s="107" t="s">
        <v>4598</v>
      </c>
      <c r="D1340" s="107" t="s">
        <v>5405</v>
      </c>
      <c r="E1340" s="107" t="s">
        <v>407</v>
      </c>
      <c r="F1340" s="122">
        <v>23</v>
      </c>
      <c r="G1340" s="107" t="s">
        <v>1305</v>
      </c>
      <c r="H1340" s="107" t="s">
        <v>84</v>
      </c>
    </row>
    <row r="1341" spans="1:8">
      <c r="A1341" s="17">
        <v>1340</v>
      </c>
      <c r="B1341" s="18" t="s">
        <v>3715</v>
      </c>
      <c r="C1341" s="107" t="s">
        <v>4599</v>
      </c>
      <c r="D1341" s="107" t="s">
        <v>5406</v>
      </c>
      <c r="E1341" s="107" t="s">
        <v>407</v>
      </c>
      <c r="F1341" s="122">
        <v>23</v>
      </c>
      <c r="G1341" s="107" t="s">
        <v>1305</v>
      </c>
      <c r="H1341" s="107" t="s">
        <v>84</v>
      </c>
    </row>
    <row r="1342" spans="1:8">
      <c r="A1342" s="17">
        <v>1341</v>
      </c>
      <c r="B1342" s="18" t="s">
        <v>3716</v>
      </c>
      <c r="C1342" s="107" t="s">
        <v>4600</v>
      </c>
      <c r="D1342" s="107" t="s">
        <v>5407</v>
      </c>
      <c r="E1342" s="107" t="s">
        <v>407</v>
      </c>
      <c r="F1342" s="122">
        <v>23</v>
      </c>
      <c r="G1342" s="107" t="s">
        <v>1305</v>
      </c>
      <c r="H1342" s="107" t="s">
        <v>84</v>
      </c>
    </row>
    <row r="1343" spans="1:8">
      <c r="A1343" s="63">
        <v>1342</v>
      </c>
      <c r="B1343" s="18" t="s">
        <v>3717</v>
      </c>
      <c r="C1343" s="107" t="s">
        <v>4601</v>
      </c>
      <c r="D1343" s="107" t="s">
        <v>5408</v>
      </c>
      <c r="E1343" s="107" t="s">
        <v>407</v>
      </c>
      <c r="F1343" s="122">
        <v>23</v>
      </c>
      <c r="G1343" s="107" t="s">
        <v>1305</v>
      </c>
      <c r="H1343" s="107" t="s">
        <v>84</v>
      </c>
    </row>
    <row r="1344" spans="1:8">
      <c r="A1344" s="17">
        <v>1343</v>
      </c>
      <c r="B1344" s="18" t="s">
        <v>3718</v>
      </c>
      <c r="C1344" s="107" t="s">
        <v>4602</v>
      </c>
      <c r="D1344" s="107" t="s">
        <v>5409</v>
      </c>
      <c r="E1344" s="107" t="s">
        <v>407</v>
      </c>
      <c r="F1344" s="122">
        <v>23</v>
      </c>
      <c r="G1344" s="107" t="s">
        <v>1305</v>
      </c>
      <c r="H1344" s="107" t="s">
        <v>84</v>
      </c>
    </row>
    <row r="1345" spans="1:8">
      <c r="A1345" s="17">
        <v>1344</v>
      </c>
      <c r="B1345" s="18" t="s">
        <v>3719</v>
      </c>
      <c r="C1345" s="107" t="s">
        <v>4603</v>
      </c>
      <c r="D1345" s="107" t="s">
        <v>5410</v>
      </c>
      <c r="E1345" s="107" t="s">
        <v>407</v>
      </c>
      <c r="F1345" s="122">
        <v>23</v>
      </c>
      <c r="G1345" s="107" t="s">
        <v>1305</v>
      </c>
      <c r="H1345" s="107" t="s">
        <v>84</v>
      </c>
    </row>
    <row r="1346" spans="1:8">
      <c r="A1346" s="17">
        <v>1345</v>
      </c>
      <c r="B1346" s="18" t="s">
        <v>3720</v>
      </c>
      <c r="C1346" s="107" t="s">
        <v>2063</v>
      </c>
      <c r="D1346" s="107" t="s">
        <v>171</v>
      </c>
      <c r="E1346" s="107" t="s">
        <v>1494</v>
      </c>
      <c r="F1346" s="122">
        <v>21</v>
      </c>
      <c r="G1346" s="107" t="s">
        <v>1305</v>
      </c>
      <c r="H1346" s="107" t="s">
        <v>67</v>
      </c>
    </row>
    <row r="1347" spans="1:8">
      <c r="A1347" s="17">
        <v>1346</v>
      </c>
      <c r="B1347" s="18" t="s">
        <v>3721</v>
      </c>
      <c r="C1347" s="107" t="s">
        <v>4604</v>
      </c>
      <c r="D1347" s="107" t="s">
        <v>5411</v>
      </c>
      <c r="E1347" s="107" t="s">
        <v>407</v>
      </c>
      <c r="F1347" s="122">
        <v>23</v>
      </c>
      <c r="G1347" s="107" t="s">
        <v>1305</v>
      </c>
      <c r="H1347" s="107" t="s">
        <v>84</v>
      </c>
    </row>
    <row r="1348" spans="1:8">
      <c r="A1348" s="17">
        <v>1347</v>
      </c>
      <c r="B1348" s="18" t="s">
        <v>3722</v>
      </c>
      <c r="C1348" s="107" t="s">
        <v>4605</v>
      </c>
      <c r="D1348" s="107" t="s">
        <v>5412</v>
      </c>
      <c r="E1348" s="107" t="s">
        <v>1494</v>
      </c>
      <c r="F1348" s="122">
        <v>21</v>
      </c>
      <c r="G1348" s="107" t="s">
        <v>1273</v>
      </c>
      <c r="H1348" s="107" t="s">
        <v>84</v>
      </c>
    </row>
    <row r="1349" spans="1:8">
      <c r="A1349" s="17">
        <v>1348</v>
      </c>
      <c r="B1349" s="18" t="s">
        <v>3723</v>
      </c>
      <c r="C1349" s="107" t="s">
        <v>4606</v>
      </c>
      <c r="D1349" s="107" t="s">
        <v>5413</v>
      </c>
      <c r="E1349" s="107" t="s">
        <v>1236</v>
      </c>
      <c r="F1349" s="122">
        <v>24</v>
      </c>
      <c r="G1349" s="107" t="s">
        <v>1273</v>
      </c>
      <c r="H1349" s="107" t="s">
        <v>84</v>
      </c>
    </row>
    <row r="1350" spans="1:8">
      <c r="A1350" s="17">
        <v>1349</v>
      </c>
      <c r="B1350" s="18" t="s">
        <v>3724</v>
      </c>
      <c r="C1350" s="107" t="s">
        <v>4607</v>
      </c>
      <c r="D1350" s="107" t="s">
        <v>5414</v>
      </c>
      <c r="E1350" s="107" t="s">
        <v>1494</v>
      </c>
      <c r="F1350" s="122">
        <v>21</v>
      </c>
      <c r="G1350" s="107" t="s">
        <v>1273</v>
      </c>
      <c r="H1350" s="107" t="s">
        <v>84</v>
      </c>
    </row>
    <row r="1351" spans="1:8">
      <c r="A1351" s="17">
        <v>1350</v>
      </c>
      <c r="B1351" s="18" t="s">
        <v>3725</v>
      </c>
      <c r="C1351" s="107" t="s">
        <v>4608</v>
      </c>
      <c r="D1351" s="107" t="s">
        <v>5415</v>
      </c>
      <c r="E1351" s="107" t="s">
        <v>407</v>
      </c>
      <c r="F1351" s="122">
        <v>23</v>
      </c>
      <c r="G1351" s="107" t="s">
        <v>1273</v>
      </c>
      <c r="H1351" s="107" t="s">
        <v>84</v>
      </c>
    </row>
    <row r="1352" spans="1:8">
      <c r="A1352" s="17">
        <v>1351</v>
      </c>
      <c r="B1352" s="18" t="s">
        <v>3726</v>
      </c>
      <c r="C1352" s="107" t="s">
        <v>3198</v>
      </c>
      <c r="D1352" s="107" t="s">
        <v>3199</v>
      </c>
      <c r="E1352" s="107" t="s">
        <v>1494</v>
      </c>
      <c r="F1352" s="122">
        <v>21</v>
      </c>
      <c r="G1352" s="107" t="s">
        <v>1277</v>
      </c>
      <c r="H1352" s="107" t="s">
        <v>51</v>
      </c>
    </row>
    <row r="1353" spans="1:8">
      <c r="A1353" s="17">
        <v>1352</v>
      </c>
      <c r="B1353" s="18" t="s">
        <v>3727</v>
      </c>
      <c r="C1353" s="107" t="s">
        <v>4609</v>
      </c>
      <c r="D1353" s="107" t="s">
        <v>5416</v>
      </c>
      <c r="E1353" s="107" t="s">
        <v>1494</v>
      </c>
      <c r="F1353" s="122">
        <v>21</v>
      </c>
      <c r="G1353" s="107" t="s">
        <v>1277</v>
      </c>
      <c r="H1353" s="107" t="s">
        <v>84</v>
      </c>
    </row>
    <row r="1354" spans="1:8">
      <c r="A1354" s="17">
        <v>1353</v>
      </c>
      <c r="B1354" s="18" t="s">
        <v>3728</v>
      </c>
      <c r="C1354" s="107" t="s">
        <v>4610</v>
      </c>
      <c r="D1354" s="107" t="s">
        <v>5417</v>
      </c>
      <c r="E1354" s="107" t="s">
        <v>1494</v>
      </c>
      <c r="F1354" s="122">
        <v>21</v>
      </c>
      <c r="G1354" s="107" t="s">
        <v>1277</v>
      </c>
      <c r="H1354" s="107" t="s">
        <v>84</v>
      </c>
    </row>
    <row r="1355" spans="1:8">
      <c r="A1355" s="17">
        <v>1354</v>
      </c>
      <c r="B1355" s="18" t="s">
        <v>3729</v>
      </c>
      <c r="C1355" s="107" t="s">
        <v>4611</v>
      </c>
      <c r="D1355" s="107" t="s">
        <v>5418</v>
      </c>
      <c r="E1355" s="107" t="s">
        <v>1494</v>
      </c>
      <c r="F1355" s="122">
        <v>21</v>
      </c>
      <c r="G1355" s="107" t="s">
        <v>1277</v>
      </c>
      <c r="H1355" s="107" t="s">
        <v>84</v>
      </c>
    </row>
    <row r="1356" spans="1:8">
      <c r="A1356" s="17">
        <v>1355</v>
      </c>
      <c r="B1356" s="18" t="s">
        <v>3730</v>
      </c>
      <c r="C1356" s="107" t="s">
        <v>4612</v>
      </c>
      <c r="D1356" s="107" t="s">
        <v>5419</v>
      </c>
      <c r="E1356" s="107" t="s">
        <v>1494</v>
      </c>
      <c r="F1356" s="122">
        <v>21</v>
      </c>
      <c r="G1356" s="107" t="s">
        <v>1280</v>
      </c>
      <c r="H1356" s="107" t="s">
        <v>84</v>
      </c>
    </row>
    <row r="1357" spans="1:8">
      <c r="A1357" s="17">
        <v>1356</v>
      </c>
      <c r="B1357" s="18" t="s">
        <v>3731</v>
      </c>
      <c r="C1357" s="107" t="s">
        <v>4613</v>
      </c>
      <c r="D1357" s="107" t="s">
        <v>5420</v>
      </c>
      <c r="E1357" s="107" t="s">
        <v>407</v>
      </c>
      <c r="F1357" s="122">
        <v>23</v>
      </c>
      <c r="G1357" s="107" t="s">
        <v>1280</v>
      </c>
      <c r="H1357" s="107" t="s">
        <v>84</v>
      </c>
    </row>
    <row r="1358" spans="1:8">
      <c r="A1358" s="17">
        <v>1357</v>
      </c>
      <c r="B1358" s="18" t="s">
        <v>3732</v>
      </c>
      <c r="C1358" s="107" t="s">
        <v>4614</v>
      </c>
      <c r="D1358" s="107" t="s">
        <v>5421</v>
      </c>
      <c r="E1358" s="107" t="s">
        <v>806</v>
      </c>
      <c r="F1358" s="122">
        <v>22</v>
      </c>
      <c r="G1358" s="107" t="s">
        <v>5573</v>
      </c>
      <c r="H1358" s="107" t="s">
        <v>67</v>
      </c>
    </row>
    <row r="1359" spans="1:8">
      <c r="A1359" s="17">
        <v>1358</v>
      </c>
      <c r="B1359" s="18" t="s">
        <v>3733</v>
      </c>
      <c r="C1359" s="107" t="s">
        <v>4615</v>
      </c>
      <c r="D1359" s="107" t="s">
        <v>5422</v>
      </c>
      <c r="E1359" s="107" t="s">
        <v>806</v>
      </c>
      <c r="F1359" s="122">
        <v>22</v>
      </c>
      <c r="G1359" s="107" t="s">
        <v>5573</v>
      </c>
      <c r="H1359" s="107" t="s">
        <v>67</v>
      </c>
    </row>
    <row r="1360" spans="1:8">
      <c r="A1360" s="17">
        <v>1359</v>
      </c>
      <c r="B1360" s="18" t="s">
        <v>3734</v>
      </c>
      <c r="C1360" s="107" t="s">
        <v>4616</v>
      </c>
      <c r="D1360" s="107" t="s">
        <v>5423</v>
      </c>
      <c r="E1360" s="107" t="s">
        <v>806</v>
      </c>
      <c r="F1360" s="122">
        <v>22</v>
      </c>
      <c r="G1360" s="107" t="s">
        <v>5573</v>
      </c>
      <c r="H1360" s="107" t="s">
        <v>67</v>
      </c>
    </row>
    <row r="1361" spans="1:8">
      <c r="A1361" s="17">
        <v>1360</v>
      </c>
      <c r="B1361" s="18" t="s">
        <v>3735</v>
      </c>
      <c r="C1361" s="107" t="s">
        <v>4617</v>
      </c>
      <c r="D1361" s="107" t="s">
        <v>2482</v>
      </c>
      <c r="E1361" s="107" t="s">
        <v>806</v>
      </c>
      <c r="F1361" s="122">
        <v>22</v>
      </c>
      <c r="G1361" s="107" t="s">
        <v>5573</v>
      </c>
      <c r="H1361" s="107" t="s">
        <v>67</v>
      </c>
    </row>
    <row r="1362" spans="1:8">
      <c r="A1362" s="17">
        <v>1361</v>
      </c>
      <c r="B1362" s="18" t="s">
        <v>3736</v>
      </c>
      <c r="C1362" s="107" t="s">
        <v>4618</v>
      </c>
      <c r="D1362" s="107" t="s">
        <v>5424</v>
      </c>
      <c r="E1362" s="107" t="s">
        <v>806</v>
      </c>
      <c r="F1362" s="122">
        <v>22</v>
      </c>
      <c r="G1362" s="107" t="s">
        <v>5573</v>
      </c>
      <c r="H1362" s="107" t="s">
        <v>67</v>
      </c>
    </row>
    <row r="1363" spans="1:8">
      <c r="A1363" s="17">
        <v>1362</v>
      </c>
      <c r="B1363" s="18" t="s">
        <v>3737</v>
      </c>
      <c r="C1363" s="107" t="s">
        <v>4619</v>
      </c>
      <c r="D1363" s="107" t="s">
        <v>5425</v>
      </c>
      <c r="E1363" s="107" t="s">
        <v>806</v>
      </c>
      <c r="F1363" s="122">
        <v>22</v>
      </c>
      <c r="G1363" s="107" t="s">
        <v>5573</v>
      </c>
      <c r="H1363" s="107" t="s">
        <v>67</v>
      </c>
    </row>
    <row r="1364" spans="1:8">
      <c r="A1364" s="17">
        <v>1363</v>
      </c>
      <c r="B1364" s="18" t="s">
        <v>3738</v>
      </c>
      <c r="C1364" s="107" t="s">
        <v>4620</v>
      </c>
      <c r="D1364" s="107" t="s">
        <v>5426</v>
      </c>
      <c r="E1364" s="107" t="s">
        <v>806</v>
      </c>
      <c r="F1364" s="122">
        <v>22</v>
      </c>
      <c r="G1364" s="107" t="s">
        <v>5573</v>
      </c>
      <c r="H1364" s="107" t="s">
        <v>67</v>
      </c>
    </row>
    <row r="1365" spans="1:8">
      <c r="A1365" s="17">
        <v>1364</v>
      </c>
      <c r="B1365" s="18" t="s">
        <v>3739</v>
      </c>
      <c r="C1365" s="107" t="s">
        <v>4621</v>
      </c>
      <c r="D1365" s="107" t="s">
        <v>5427</v>
      </c>
      <c r="E1365" s="107" t="s">
        <v>806</v>
      </c>
      <c r="F1365" s="122">
        <v>22</v>
      </c>
      <c r="G1365" s="107" t="s">
        <v>5573</v>
      </c>
      <c r="H1365" s="107" t="s">
        <v>67</v>
      </c>
    </row>
    <row r="1366" spans="1:8">
      <c r="A1366" s="17">
        <v>1365</v>
      </c>
      <c r="B1366" s="18" t="s">
        <v>3740</v>
      </c>
      <c r="C1366" s="107" t="s">
        <v>4622</v>
      </c>
      <c r="D1366" s="107" t="s">
        <v>5428</v>
      </c>
      <c r="E1366" s="107" t="s">
        <v>806</v>
      </c>
      <c r="F1366" s="122">
        <v>22</v>
      </c>
      <c r="G1366" s="107" t="s">
        <v>1308</v>
      </c>
      <c r="H1366" s="107" t="s">
        <v>84</v>
      </c>
    </row>
    <row r="1367" spans="1:8">
      <c r="A1367" s="17">
        <v>1366</v>
      </c>
      <c r="B1367" s="18" t="s">
        <v>3741</v>
      </c>
      <c r="C1367" s="107" t="s">
        <v>4623</v>
      </c>
      <c r="D1367" s="107" t="s">
        <v>5429</v>
      </c>
      <c r="E1367" s="107" t="s">
        <v>806</v>
      </c>
      <c r="F1367" s="122">
        <v>22</v>
      </c>
      <c r="G1367" s="107" t="s">
        <v>1308</v>
      </c>
      <c r="H1367" s="107" t="s">
        <v>84</v>
      </c>
    </row>
    <row r="1368" spans="1:8">
      <c r="A1368" s="17">
        <v>1367</v>
      </c>
      <c r="B1368" s="18" t="s">
        <v>3742</v>
      </c>
      <c r="C1368" s="107" t="s">
        <v>4624</v>
      </c>
      <c r="D1368" s="107" t="s">
        <v>5430</v>
      </c>
      <c r="E1368" s="107" t="s">
        <v>806</v>
      </c>
      <c r="F1368" s="122">
        <v>22</v>
      </c>
      <c r="G1368" s="107" t="s">
        <v>1308</v>
      </c>
      <c r="H1368" s="107" t="s">
        <v>84</v>
      </c>
    </row>
    <row r="1369" spans="1:8">
      <c r="A1369" s="17">
        <v>1368</v>
      </c>
      <c r="B1369" s="18" t="s">
        <v>3743</v>
      </c>
      <c r="C1369" s="107" t="s">
        <v>4625</v>
      </c>
      <c r="D1369" s="107" t="s">
        <v>2127</v>
      </c>
      <c r="E1369" s="107" t="s">
        <v>806</v>
      </c>
      <c r="F1369" s="122">
        <v>22</v>
      </c>
      <c r="G1369" s="107" t="s">
        <v>1308</v>
      </c>
      <c r="H1369" s="107" t="s">
        <v>84</v>
      </c>
    </row>
    <row r="1370" spans="1:8">
      <c r="A1370" s="17">
        <v>1369</v>
      </c>
      <c r="B1370" s="18" t="s">
        <v>3744</v>
      </c>
      <c r="C1370" s="107" t="s">
        <v>4626</v>
      </c>
      <c r="D1370" s="107" t="s">
        <v>5431</v>
      </c>
      <c r="E1370" s="107" t="s">
        <v>407</v>
      </c>
      <c r="F1370" s="122">
        <v>23</v>
      </c>
      <c r="G1370" s="107" t="s">
        <v>1286</v>
      </c>
      <c r="H1370" s="107" t="s">
        <v>84</v>
      </c>
    </row>
    <row r="1371" spans="1:8">
      <c r="A1371" s="17">
        <v>1370</v>
      </c>
      <c r="B1371" s="18" t="s">
        <v>3745</v>
      </c>
      <c r="C1371" s="107" t="s">
        <v>4627</v>
      </c>
      <c r="D1371" s="107" t="s">
        <v>5432</v>
      </c>
      <c r="E1371" s="107" t="s">
        <v>407</v>
      </c>
      <c r="F1371" s="122">
        <v>23</v>
      </c>
      <c r="G1371" s="107" t="s">
        <v>1286</v>
      </c>
      <c r="H1371" s="107" t="s">
        <v>84</v>
      </c>
    </row>
    <row r="1372" spans="1:8">
      <c r="A1372" s="17">
        <v>1371</v>
      </c>
      <c r="B1372" s="18" t="s">
        <v>3746</v>
      </c>
      <c r="C1372" s="107" t="s">
        <v>3015</v>
      </c>
      <c r="D1372" s="107" t="s">
        <v>3016</v>
      </c>
      <c r="E1372" s="107" t="s">
        <v>407</v>
      </c>
      <c r="F1372" s="122">
        <v>23</v>
      </c>
      <c r="G1372" s="107" t="s">
        <v>1288</v>
      </c>
      <c r="H1372" s="107" t="s">
        <v>67</v>
      </c>
    </row>
    <row r="1373" spans="1:8">
      <c r="A1373" s="17">
        <v>1372</v>
      </c>
      <c r="B1373" s="18" t="s">
        <v>3747</v>
      </c>
      <c r="C1373" s="107" t="s">
        <v>4628</v>
      </c>
      <c r="D1373" s="107" t="s">
        <v>5433</v>
      </c>
      <c r="E1373" s="107" t="s">
        <v>407</v>
      </c>
      <c r="F1373" s="122">
        <v>23</v>
      </c>
      <c r="G1373" s="107" t="s">
        <v>1288</v>
      </c>
      <c r="H1373" s="107" t="s">
        <v>84</v>
      </c>
    </row>
    <row r="1374" spans="1:8">
      <c r="A1374" s="17">
        <v>1373</v>
      </c>
      <c r="B1374" s="18" t="s">
        <v>3748</v>
      </c>
      <c r="C1374" s="107" t="s">
        <v>4629</v>
      </c>
      <c r="D1374" s="107" t="s">
        <v>5434</v>
      </c>
      <c r="E1374" s="107" t="s">
        <v>407</v>
      </c>
      <c r="F1374" s="122">
        <v>23</v>
      </c>
      <c r="G1374" s="107" t="s">
        <v>1288</v>
      </c>
      <c r="H1374" s="107" t="s">
        <v>84</v>
      </c>
    </row>
    <row r="1375" spans="1:8">
      <c r="A1375" s="17">
        <v>1374</v>
      </c>
      <c r="B1375" s="18" t="s">
        <v>3749</v>
      </c>
      <c r="C1375" s="107" t="s">
        <v>4630</v>
      </c>
      <c r="D1375" s="107" t="s">
        <v>5435</v>
      </c>
      <c r="E1375" s="107" t="s">
        <v>1258</v>
      </c>
      <c r="F1375" s="122">
        <v>20</v>
      </c>
      <c r="G1375" s="107" t="s">
        <v>1288</v>
      </c>
      <c r="H1375" s="107" t="s">
        <v>84</v>
      </c>
    </row>
    <row r="1376" spans="1:8">
      <c r="A1376" s="17">
        <v>1375</v>
      </c>
      <c r="B1376" s="18" t="s">
        <v>3750</v>
      </c>
      <c r="C1376" s="107" t="s">
        <v>4631</v>
      </c>
      <c r="D1376" s="107" t="s">
        <v>5436</v>
      </c>
      <c r="E1376" s="107" t="s">
        <v>407</v>
      </c>
      <c r="F1376" s="122">
        <v>23</v>
      </c>
      <c r="G1376" s="107" t="s">
        <v>1288</v>
      </c>
      <c r="H1376" s="107" t="s">
        <v>84</v>
      </c>
    </row>
    <row r="1377" spans="1:8">
      <c r="A1377" s="17">
        <v>1376</v>
      </c>
      <c r="B1377" s="18" t="s">
        <v>3751</v>
      </c>
      <c r="C1377" s="107" t="s">
        <v>4632</v>
      </c>
      <c r="D1377" s="107" t="s">
        <v>5437</v>
      </c>
      <c r="E1377" s="107" t="s">
        <v>1236</v>
      </c>
      <c r="F1377" s="122">
        <v>24</v>
      </c>
      <c r="G1377" s="107" t="s">
        <v>1288</v>
      </c>
      <c r="H1377" s="107" t="s">
        <v>84</v>
      </c>
    </row>
    <row r="1378" spans="1:8">
      <c r="A1378" s="17">
        <v>1377</v>
      </c>
      <c r="B1378" s="18" t="s">
        <v>3752</v>
      </c>
      <c r="C1378" s="107" t="s">
        <v>4633</v>
      </c>
      <c r="D1378" s="107" t="s">
        <v>5438</v>
      </c>
      <c r="E1378" s="107" t="s">
        <v>407</v>
      </c>
      <c r="F1378" s="122">
        <v>23</v>
      </c>
      <c r="G1378" s="107" t="s">
        <v>1290</v>
      </c>
      <c r="H1378" s="107" t="s">
        <v>84</v>
      </c>
    </row>
    <row r="1379" spans="1:8">
      <c r="A1379" s="17">
        <v>1378</v>
      </c>
      <c r="B1379" s="18" t="s">
        <v>3753</v>
      </c>
      <c r="C1379" s="107" t="s">
        <v>4634</v>
      </c>
      <c r="D1379" s="107" t="s">
        <v>5439</v>
      </c>
      <c r="E1379" s="107" t="s">
        <v>407</v>
      </c>
      <c r="F1379" s="122">
        <v>23</v>
      </c>
      <c r="G1379" s="107" t="s">
        <v>1290</v>
      </c>
      <c r="H1379" s="107" t="s">
        <v>84</v>
      </c>
    </row>
    <row r="1380" spans="1:8">
      <c r="A1380" s="17">
        <v>1379</v>
      </c>
      <c r="B1380" s="18" t="s">
        <v>3754</v>
      </c>
      <c r="C1380" s="107" t="s">
        <v>4635</v>
      </c>
      <c r="D1380" s="107" t="s">
        <v>5440</v>
      </c>
      <c r="E1380" s="107" t="s">
        <v>407</v>
      </c>
      <c r="F1380" s="122">
        <v>23</v>
      </c>
      <c r="G1380" s="107" t="s">
        <v>1290</v>
      </c>
      <c r="H1380" s="107" t="s">
        <v>84</v>
      </c>
    </row>
    <row r="1381" spans="1:8">
      <c r="A1381" s="17">
        <v>1380</v>
      </c>
      <c r="B1381" s="18" t="s">
        <v>3755</v>
      </c>
      <c r="C1381" s="107" t="s">
        <v>4636</v>
      </c>
      <c r="D1381" s="107" t="s">
        <v>5441</v>
      </c>
      <c r="E1381" s="107" t="s">
        <v>407</v>
      </c>
      <c r="F1381" s="122">
        <v>23</v>
      </c>
      <c r="G1381" s="107" t="s">
        <v>1302</v>
      </c>
      <c r="H1381" s="107" t="s">
        <v>51</v>
      </c>
    </row>
    <row r="1382" spans="1:8">
      <c r="A1382" s="17">
        <v>1381</v>
      </c>
      <c r="B1382" s="18" t="s">
        <v>3756</v>
      </c>
      <c r="C1382" s="107" t="s">
        <v>4637</v>
      </c>
      <c r="D1382" s="107" t="s">
        <v>5442</v>
      </c>
      <c r="E1382" s="107" t="s">
        <v>407</v>
      </c>
      <c r="F1382" s="122">
        <v>23</v>
      </c>
      <c r="G1382" s="107" t="s">
        <v>1302</v>
      </c>
      <c r="H1382" s="107" t="s">
        <v>51</v>
      </c>
    </row>
    <row r="1383" spans="1:8">
      <c r="A1383" s="17">
        <v>1382</v>
      </c>
      <c r="B1383" s="18" t="s">
        <v>3757</v>
      </c>
      <c r="C1383" s="107" t="s">
        <v>4638</v>
      </c>
      <c r="D1383" s="107" t="s">
        <v>5443</v>
      </c>
      <c r="E1383" s="107" t="s">
        <v>407</v>
      </c>
      <c r="F1383" s="122">
        <v>23</v>
      </c>
      <c r="G1383" s="107" t="s">
        <v>1302</v>
      </c>
      <c r="H1383" s="107" t="s">
        <v>84</v>
      </c>
    </row>
    <row r="1384" spans="1:8">
      <c r="A1384" s="17">
        <v>1383</v>
      </c>
      <c r="B1384" s="18" t="s">
        <v>3758</v>
      </c>
      <c r="C1384" s="107" t="s">
        <v>4639</v>
      </c>
      <c r="D1384" s="107" t="s">
        <v>5444</v>
      </c>
      <c r="E1384" s="107" t="s">
        <v>407</v>
      </c>
      <c r="F1384" s="122">
        <v>23</v>
      </c>
      <c r="G1384" s="107" t="s">
        <v>1302</v>
      </c>
      <c r="H1384" s="107" t="s">
        <v>84</v>
      </c>
    </row>
    <row r="1385" spans="1:8">
      <c r="A1385" s="17">
        <v>1384</v>
      </c>
      <c r="B1385" s="18" t="s">
        <v>3759</v>
      </c>
      <c r="C1385" s="107" t="s">
        <v>4640</v>
      </c>
      <c r="D1385" s="107" t="s">
        <v>5445</v>
      </c>
      <c r="E1385" s="107" t="s">
        <v>407</v>
      </c>
      <c r="F1385" s="122">
        <v>23</v>
      </c>
      <c r="G1385" s="107" t="s">
        <v>1302</v>
      </c>
      <c r="H1385" s="107" t="s">
        <v>51</v>
      </c>
    </row>
    <row r="1386" spans="1:8">
      <c r="A1386" s="17">
        <v>1385</v>
      </c>
      <c r="B1386" s="18" t="s">
        <v>3760</v>
      </c>
      <c r="C1386" s="107" t="s">
        <v>4641</v>
      </c>
      <c r="D1386" s="107" t="s">
        <v>5446</v>
      </c>
      <c r="E1386" s="107" t="s">
        <v>407</v>
      </c>
      <c r="F1386" s="122">
        <v>23</v>
      </c>
      <c r="G1386" s="107" t="s">
        <v>1302</v>
      </c>
      <c r="H1386" s="107" t="s">
        <v>51</v>
      </c>
    </row>
    <row r="1387" spans="1:8">
      <c r="A1387" s="17">
        <v>1386</v>
      </c>
      <c r="B1387" s="18" t="s">
        <v>3761</v>
      </c>
      <c r="C1387" s="107" t="s">
        <v>4642</v>
      </c>
      <c r="D1387" s="107" t="s">
        <v>2102</v>
      </c>
      <c r="E1387" s="107" t="s">
        <v>407</v>
      </c>
      <c r="F1387" s="122">
        <v>23</v>
      </c>
      <c r="G1387" s="107" t="s">
        <v>1302</v>
      </c>
      <c r="H1387" s="107" t="s">
        <v>51</v>
      </c>
    </row>
    <row r="1388" spans="1:8">
      <c r="A1388" s="17">
        <v>1387</v>
      </c>
      <c r="B1388" s="18" t="s">
        <v>3762</v>
      </c>
      <c r="C1388" s="107" t="s">
        <v>4643</v>
      </c>
      <c r="D1388" s="107" t="s">
        <v>5447</v>
      </c>
      <c r="E1388" s="107" t="s">
        <v>407</v>
      </c>
      <c r="F1388" s="122">
        <v>23</v>
      </c>
      <c r="G1388" s="107" t="s">
        <v>1302</v>
      </c>
      <c r="H1388" s="107" t="s">
        <v>51</v>
      </c>
    </row>
    <row r="1389" spans="1:8">
      <c r="A1389" s="17">
        <v>1388</v>
      </c>
      <c r="B1389" s="18" t="s">
        <v>3763</v>
      </c>
      <c r="C1389" s="107" t="s">
        <v>3083</v>
      </c>
      <c r="D1389" s="107" t="s">
        <v>3084</v>
      </c>
      <c r="E1389" s="107" t="s">
        <v>407</v>
      </c>
      <c r="F1389" s="122">
        <v>23</v>
      </c>
      <c r="G1389" s="107" t="s">
        <v>1302</v>
      </c>
      <c r="H1389" s="107" t="s">
        <v>54</v>
      </c>
    </row>
    <row r="1390" spans="1:8">
      <c r="A1390" s="17">
        <v>1389</v>
      </c>
      <c r="B1390" s="18" t="s">
        <v>3764</v>
      </c>
      <c r="C1390" s="107" t="s">
        <v>4644</v>
      </c>
      <c r="D1390" s="107" t="s">
        <v>5448</v>
      </c>
      <c r="E1390" s="107" t="s">
        <v>407</v>
      </c>
      <c r="F1390" s="122">
        <v>23</v>
      </c>
      <c r="G1390" s="107" t="s">
        <v>1302</v>
      </c>
      <c r="H1390" s="107" t="s">
        <v>51</v>
      </c>
    </row>
    <row r="1391" spans="1:8">
      <c r="A1391" s="17">
        <v>1390</v>
      </c>
      <c r="B1391" s="18" t="s">
        <v>3765</v>
      </c>
      <c r="C1391" s="107" t="s">
        <v>3085</v>
      </c>
      <c r="D1391" s="107" t="s">
        <v>3086</v>
      </c>
      <c r="E1391" s="107" t="s">
        <v>407</v>
      </c>
      <c r="F1391" s="122">
        <v>23</v>
      </c>
      <c r="G1391" s="107" t="s">
        <v>1302</v>
      </c>
      <c r="H1391" s="107" t="s">
        <v>54</v>
      </c>
    </row>
    <row r="1392" spans="1:8">
      <c r="A1392" s="17">
        <v>1391</v>
      </c>
      <c r="B1392" s="18" t="s">
        <v>3766</v>
      </c>
      <c r="C1392" s="107" t="s">
        <v>4645</v>
      </c>
      <c r="D1392" s="107" t="s">
        <v>5449</v>
      </c>
      <c r="E1392" s="107" t="s">
        <v>407</v>
      </c>
      <c r="F1392" s="122">
        <v>23</v>
      </c>
      <c r="G1392" s="107" t="s">
        <v>1302</v>
      </c>
      <c r="H1392" s="107" t="s">
        <v>51</v>
      </c>
    </row>
    <row r="1393" spans="1:8">
      <c r="A1393" s="17">
        <v>1392</v>
      </c>
      <c r="B1393" s="18" t="s">
        <v>3767</v>
      </c>
      <c r="C1393" s="107" t="s">
        <v>4646</v>
      </c>
      <c r="D1393" s="107" t="s">
        <v>5450</v>
      </c>
      <c r="E1393" s="107" t="s">
        <v>407</v>
      </c>
      <c r="F1393" s="122">
        <v>23</v>
      </c>
      <c r="G1393" s="107" t="s">
        <v>1302</v>
      </c>
      <c r="H1393" s="107" t="s">
        <v>51</v>
      </c>
    </row>
    <row r="1394" spans="1:8">
      <c r="A1394" s="17">
        <v>1393</v>
      </c>
      <c r="B1394" s="18" t="s">
        <v>3768</v>
      </c>
      <c r="C1394" s="107" t="s">
        <v>3081</v>
      </c>
      <c r="D1394" s="107" t="s">
        <v>3082</v>
      </c>
      <c r="E1394" s="107" t="s">
        <v>407</v>
      </c>
      <c r="F1394" s="122">
        <v>23</v>
      </c>
      <c r="G1394" s="107" t="s">
        <v>1302</v>
      </c>
      <c r="H1394" s="107" t="s">
        <v>54</v>
      </c>
    </row>
    <row r="1395" spans="1:8">
      <c r="A1395" s="17">
        <v>1394</v>
      </c>
      <c r="B1395" s="18" t="s">
        <v>3769</v>
      </c>
      <c r="C1395" s="107" t="s">
        <v>4647</v>
      </c>
      <c r="D1395" s="107" t="s">
        <v>5451</v>
      </c>
      <c r="E1395" s="107" t="s">
        <v>407</v>
      </c>
      <c r="F1395" s="122">
        <v>23</v>
      </c>
      <c r="G1395" s="107" t="s">
        <v>1302</v>
      </c>
      <c r="H1395" s="107" t="s">
        <v>84</v>
      </c>
    </row>
    <row r="1396" spans="1:8">
      <c r="A1396" s="17">
        <v>1395</v>
      </c>
      <c r="B1396" s="18" t="s">
        <v>3770</v>
      </c>
      <c r="C1396" s="107" t="s">
        <v>4648</v>
      </c>
      <c r="D1396" s="107" t="s">
        <v>5452</v>
      </c>
      <c r="E1396" s="107" t="s">
        <v>407</v>
      </c>
      <c r="F1396" s="122">
        <v>23</v>
      </c>
      <c r="G1396" s="107" t="s">
        <v>1302</v>
      </c>
      <c r="H1396" s="107" t="s">
        <v>84</v>
      </c>
    </row>
    <row r="1397" spans="1:8">
      <c r="A1397" s="17">
        <v>1396</v>
      </c>
      <c r="B1397" s="18" t="s">
        <v>3771</v>
      </c>
      <c r="C1397" s="107" t="s">
        <v>4649</v>
      </c>
      <c r="D1397" s="107" t="s">
        <v>5453</v>
      </c>
      <c r="E1397" s="107" t="s">
        <v>407</v>
      </c>
      <c r="F1397" s="122">
        <v>23</v>
      </c>
      <c r="G1397" s="107" t="s">
        <v>1302</v>
      </c>
      <c r="H1397" s="107" t="s">
        <v>84</v>
      </c>
    </row>
    <row r="1398" spans="1:8">
      <c r="A1398" s="17">
        <v>1397</v>
      </c>
      <c r="B1398" s="18" t="s">
        <v>3772</v>
      </c>
      <c r="C1398" s="107" t="s">
        <v>4650</v>
      </c>
      <c r="D1398" s="107" t="s">
        <v>5454</v>
      </c>
      <c r="E1398" s="107" t="s">
        <v>407</v>
      </c>
      <c r="F1398" s="122">
        <v>23</v>
      </c>
      <c r="G1398" s="107" t="s">
        <v>1302</v>
      </c>
      <c r="H1398" s="107" t="s">
        <v>84</v>
      </c>
    </row>
    <row r="1399" spans="1:8">
      <c r="A1399" s="17">
        <v>1398</v>
      </c>
      <c r="B1399" s="18" t="s">
        <v>3773</v>
      </c>
      <c r="C1399" s="107" t="s">
        <v>4651</v>
      </c>
      <c r="D1399" s="107" t="s">
        <v>5455</v>
      </c>
      <c r="E1399" s="107" t="s">
        <v>407</v>
      </c>
      <c r="F1399" s="122">
        <v>23</v>
      </c>
      <c r="G1399" s="107" t="s">
        <v>1302</v>
      </c>
      <c r="H1399" s="107" t="s">
        <v>84</v>
      </c>
    </row>
    <row r="1400" spans="1:8">
      <c r="A1400" s="17">
        <v>1399</v>
      </c>
      <c r="B1400" s="18" t="s">
        <v>3774</v>
      </c>
      <c r="C1400" s="107" t="s">
        <v>4652</v>
      </c>
      <c r="D1400" s="107" t="s">
        <v>5456</v>
      </c>
      <c r="E1400" s="107" t="s">
        <v>407</v>
      </c>
      <c r="F1400" s="122">
        <v>23</v>
      </c>
      <c r="G1400" s="107" t="s">
        <v>1302</v>
      </c>
      <c r="H1400" s="107" t="s">
        <v>51</v>
      </c>
    </row>
    <row r="1401" spans="1:8">
      <c r="A1401" s="17">
        <v>1400</v>
      </c>
      <c r="B1401" s="18" t="s">
        <v>3775</v>
      </c>
      <c r="C1401" s="107" t="s">
        <v>4653</v>
      </c>
      <c r="D1401" s="107" t="s">
        <v>5457</v>
      </c>
      <c r="E1401" s="107" t="s">
        <v>407</v>
      </c>
      <c r="F1401" s="122">
        <v>23</v>
      </c>
      <c r="G1401" s="107" t="s">
        <v>1302</v>
      </c>
      <c r="H1401" s="107" t="s">
        <v>84</v>
      </c>
    </row>
    <row r="1402" spans="1:8">
      <c r="A1402" s="17">
        <v>1401</v>
      </c>
      <c r="B1402" s="18" t="s">
        <v>3776</v>
      </c>
      <c r="C1402" s="107" t="s">
        <v>4654</v>
      </c>
      <c r="D1402" s="107" t="s">
        <v>5458</v>
      </c>
      <c r="E1402" s="107" t="s">
        <v>407</v>
      </c>
      <c r="F1402" s="122">
        <v>23</v>
      </c>
      <c r="G1402" s="107" t="s">
        <v>1302</v>
      </c>
      <c r="H1402" s="107" t="s">
        <v>54</v>
      </c>
    </row>
    <row r="1403" spans="1:8">
      <c r="A1403" s="17">
        <v>1402</v>
      </c>
      <c r="B1403" s="18" t="s">
        <v>3777</v>
      </c>
      <c r="C1403" s="107" t="s">
        <v>3087</v>
      </c>
      <c r="D1403" s="107" t="s">
        <v>3088</v>
      </c>
      <c r="E1403" s="107" t="s">
        <v>407</v>
      </c>
      <c r="F1403" s="122">
        <v>23</v>
      </c>
      <c r="G1403" s="107" t="s">
        <v>1302</v>
      </c>
      <c r="H1403" s="107" t="s">
        <v>54</v>
      </c>
    </row>
    <row r="1404" spans="1:8">
      <c r="A1404" s="17">
        <v>1403</v>
      </c>
      <c r="B1404" s="18" t="s">
        <v>3778</v>
      </c>
      <c r="C1404" s="107" t="s">
        <v>4655</v>
      </c>
      <c r="D1404" s="107" t="s">
        <v>5459</v>
      </c>
      <c r="E1404" s="107" t="s">
        <v>407</v>
      </c>
      <c r="F1404" s="122">
        <v>23</v>
      </c>
      <c r="G1404" s="107" t="s">
        <v>1299</v>
      </c>
      <c r="H1404" s="107" t="s">
        <v>84</v>
      </c>
    </row>
    <row r="1405" spans="1:8">
      <c r="A1405" s="17">
        <v>1404</v>
      </c>
      <c r="B1405" s="18" t="s">
        <v>3779</v>
      </c>
      <c r="C1405" s="107" t="s">
        <v>4656</v>
      </c>
      <c r="D1405" s="107" t="s">
        <v>5460</v>
      </c>
      <c r="E1405" s="107" t="s">
        <v>407</v>
      </c>
      <c r="F1405" s="122">
        <v>23</v>
      </c>
      <c r="G1405" s="107" t="s">
        <v>1299</v>
      </c>
      <c r="H1405" s="107" t="s">
        <v>84</v>
      </c>
    </row>
    <row r="1406" spans="1:8">
      <c r="A1406" s="17">
        <v>1405</v>
      </c>
      <c r="B1406" s="18" t="s">
        <v>3780</v>
      </c>
      <c r="C1406" s="107" t="s">
        <v>4657</v>
      </c>
      <c r="D1406" s="107" t="s">
        <v>5461</v>
      </c>
      <c r="E1406" s="107" t="s">
        <v>407</v>
      </c>
      <c r="F1406" s="122">
        <v>23</v>
      </c>
      <c r="G1406" s="107" t="s">
        <v>1299</v>
      </c>
      <c r="H1406" s="107" t="s">
        <v>84</v>
      </c>
    </row>
    <row r="1407" spans="1:8">
      <c r="A1407" s="17">
        <v>1406</v>
      </c>
      <c r="B1407" s="18" t="s">
        <v>3781</v>
      </c>
      <c r="C1407" s="107" t="s">
        <v>4658</v>
      </c>
      <c r="D1407" s="107" t="s">
        <v>5462</v>
      </c>
      <c r="E1407" s="107" t="s">
        <v>407</v>
      </c>
      <c r="F1407" s="122">
        <v>23</v>
      </c>
      <c r="G1407" s="107" t="s">
        <v>1299</v>
      </c>
      <c r="H1407" s="107" t="s">
        <v>84</v>
      </c>
    </row>
    <row r="1408" spans="1:8">
      <c r="A1408" s="17">
        <v>1407</v>
      </c>
      <c r="B1408" s="18" t="s">
        <v>3782</v>
      </c>
      <c r="C1408" s="107" t="s">
        <v>4659</v>
      </c>
      <c r="D1408" s="107" t="s">
        <v>5463</v>
      </c>
      <c r="E1408" s="107" t="s">
        <v>407</v>
      </c>
      <c r="F1408" s="122">
        <v>23</v>
      </c>
      <c r="G1408" s="107" t="s">
        <v>1299</v>
      </c>
      <c r="H1408" s="107" t="s">
        <v>84</v>
      </c>
    </row>
    <row r="1409" spans="1:8">
      <c r="A1409" s="17">
        <v>1408</v>
      </c>
      <c r="B1409" s="18" t="s">
        <v>3783</v>
      </c>
      <c r="C1409" s="107" t="s">
        <v>4660</v>
      </c>
      <c r="D1409" s="107" t="s">
        <v>5464</v>
      </c>
      <c r="E1409" s="107" t="s">
        <v>407</v>
      </c>
      <c r="F1409" s="122">
        <v>23</v>
      </c>
      <c r="G1409" s="107" t="s">
        <v>1299</v>
      </c>
      <c r="H1409" s="107" t="s">
        <v>84</v>
      </c>
    </row>
    <row r="1410" spans="1:8">
      <c r="A1410" s="17">
        <v>1409</v>
      </c>
      <c r="B1410" s="18" t="s">
        <v>3784</v>
      </c>
      <c r="C1410" s="107" t="s">
        <v>4661</v>
      </c>
      <c r="D1410" s="107" t="s">
        <v>5465</v>
      </c>
      <c r="E1410" s="107" t="s">
        <v>407</v>
      </c>
      <c r="F1410" s="122">
        <v>23</v>
      </c>
      <c r="G1410" s="107" t="s">
        <v>1299</v>
      </c>
      <c r="H1410" s="107" t="s">
        <v>84</v>
      </c>
    </row>
    <row r="1411" spans="1:8">
      <c r="A1411" s="17">
        <v>1410</v>
      </c>
      <c r="B1411" s="18" t="s">
        <v>3785</v>
      </c>
      <c r="C1411" s="107" t="s">
        <v>4662</v>
      </c>
      <c r="D1411" s="107" t="s">
        <v>5466</v>
      </c>
      <c r="E1411" s="107" t="s">
        <v>407</v>
      </c>
      <c r="F1411" s="122">
        <v>23</v>
      </c>
      <c r="G1411" s="107" t="s">
        <v>1299</v>
      </c>
      <c r="H1411" s="107" t="s">
        <v>84</v>
      </c>
    </row>
    <row r="1412" spans="1:8">
      <c r="A1412" s="17">
        <v>1411</v>
      </c>
      <c r="B1412" s="18" t="s">
        <v>3786</v>
      </c>
      <c r="C1412" s="107" t="s">
        <v>4663</v>
      </c>
      <c r="D1412" s="107" t="s">
        <v>5467</v>
      </c>
      <c r="E1412" s="107" t="s">
        <v>407</v>
      </c>
      <c r="F1412" s="122">
        <v>23</v>
      </c>
      <c r="G1412" s="107" t="s">
        <v>1299</v>
      </c>
      <c r="H1412" s="107" t="s">
        <v>84</v>
      </c>
    </row>
    <row r="1413" spans="1:8">
      <c r="A1413" s="17">
        <v>1412</v>
      </c>
      <c r="B1413" s="18" t="s">
        <v>3787</v>
      </c>
      <c r="C1413" s="107" t="s">
        <v>4664</v>
      </c>
      <c r="D1413" s="107" t="s">
        <v>5468</v>
      </c>
      <c r="E1413" s="107" t="s">
        <v>407</v>
      </c>
      <c r="F1413" s="122">
        <v>23</v>
      </c>
      <c r="G1413" s="107" t="s">
        <v>1299</v>
      </c>
      <c r="H1413" s="107" t="s">
        <v>84</v>
      </c>
    </row>
    <row r="1414" spans="1:8">
      <c r="A1414" s="17">
        <v>1413</v>
      </c>
      <c r="B1414" s="18" t="s">
        <v>3788</v>
      </c>
      <c r="C1414" s="107" t="s">
        <v>4665</v>
      </c>
      <c r="D1414" s="107" t="s">
        <v>5469</v>
      </c>
      <c r="E1414" s="107" t="s">
        <v>407</v>
      </c>
      <c r="F1414" s="122">
        <v>23</v>
      </c>
      <c r="G1414" s="107" t="s">
        <v>1300</v>
      </c>
      <c r="H1414" s="107" t="s">
        <v>84</v>
      </c>
    </row>
    <row r="1415" spans="1:8">
      <c r="A1415" s="17">
        <v>1414</v>
      </c>
      <c r="B1415" s="18" t="s">
        <v>3789</v>
      </c>
      <c r="C1415" s="107" t="s">
        <v>4666</v>
      </c>
      <c r="D1415" s="107" t="s">
        <v>5470</v>
      </c>
      <c r="E1415" s="107" t="s">
        <v>407</v>
      </c>
      <c r="F1415" s="122">
        <v>23</v>
      </c>
      <c r="G1415" s="107" t="s">
        <v>1300</v>
      </c>
      <c r="H1415" s="107" t="s">
        <v>84</v>
      </c>
    </row>
    <row r="1416" spans="1:8">
      <c r="A1416" s="17">
        <v>1415</v>
      </c>
      <c r="B1416" s="18" t="s">
        <v>3790</v>
      </c>
      <c r="C1416" s="107" t="s">
        <v>4667</v>
      </c>
      <c r="D1416" s="107" t="s">
        <v>5471</v>
      </c>
      <c r="E1416" s="107" t="s">
        <v>407</v>
      </c>
      <c r="F1416" s="122">
        <v>23</v>
      </c>
      <c r="G1416" s="107" t="s">
        <v>1300</v>
      </c>
      <c r="H1416" s="107" t="s">
        <v>84</v>
      </c>
    </row>
    <row r="1417" spans="1:8">
      <c r="A1417" s="17">
        <v>1416</v>
      </c>
      <c r="B1417" s="18" t="s">
        <v>3791</v>
      </c>
      <c r="C1417" s="107" t="s">
        <v>2379</v>
      </c>
      <c r="D1417" s="107" t="s">
        <v>2380</v>
      </c>
      <c r="E1417" s="107" t="s">
        <v>407</v>
      </c>
      <c r="F1417" s="122">
        <v>23</v>
      </c>
      <c r="G1417" s="107" t="s">
        <v>1297</v>
      </c>
      <c r="H1417" s="107" t="s">
        <v>272</v>
      </c>
    </row>
    <row r="1418" spans="1:8">
      <c r="A1418" s="17">
        <v>1417</v>
      </c>
      <c r="B1418" s="18" t="s">
        <v>3792</v>
      </c>
      <c r="C1418" s="107" t="s">
        <v>2381</v>
      </c>
      <c r="D1418" s="107" t="s">
        <v>2382</v>
      </c>
      <c r="E1418" s="107" t="s">
        <v>407</v>
      </c>
      <c r="F1418" s="122">
        <v>23</v>
      </c>
      <c r="G1418" s="107" t="s">
        <v>1297</v>
      </c>
      <c r="H1418" s="107" t="s">
        <v>278</v>
      </c>
    </row>
    <row r="1419" spans="1:8">
      <c r="A1419" s="17">
        <v>1418</v>
      </c>
      <c r="B1419" s="18" t="s">
        <v>3793</v>
      </c>
      <c r="C1419" s="107" t="s">
        <v>4668</v>
      </c>
      <c r="D1419" s="107" t="s">
        <v>5089</v>
      </c>
      <c r="E1419" s="107" t="s">
        <v>407</v>
      </c>
      <c r="F1419" s="122">
        <v>23</v>
      </c>
      <c r="G1419" s="107" t="s">
        <v>1297</v>
      </c>
      <c r="H1419" s="107" t="s">
        <v>84</v>
      </c>
    </row>
    <row r="1420" spans="1:8">
      <c r="A1420" s="17">
        <v>1419</v>
      </c>
      <c r="B1420" s="18" t="s">
        <v>3794</v>
      </c>
      <c r="C1420" s="107" t="s">
        <v>4669</v>
      </c>
      <c r="D1420" s="107" t="s">
        <v>5472</v>
      </c>
      <c r="E1420" s="107" t="s">
        <v>407</v>
      </c>
      <c r="F1420" s="122">
        <v>23</v>
      </c>
      <c r="G1420" s="107" t="s">
        <v>1297</v>
      </c>
      <c r="H1420" s="107" t="s">
        <v>84</v>
      </c>
    </row>
    <row r="1421" spans="1:8">
      <c r="A1421" s="17">
        <v>1420</v>
      </c>
      <c r="B1421" s="18" t="s">
        <v>3795</v>
      </c>
      <c r="C1421" s="107" t="s">
        <v>4670</v>
      </c>
      <c r="D1421" s="107" t="s">
        <v>5473</v>
      </c>
      <c r="E1421" s="107" t="s">
        <v>407</v>
      </c>
      <c r="F1421" s="122">
        <v>23</v>
      </c>
      <c r="G1421" s="107" t="s">
        <v>1297</v>
      </c>
      <c r="H1421" s="107" t="s">
        <v>84</v>
      </c>
    </row>
    <row r="1422" spans="1:8">
      <c r="A1422" s="17">
        <v>1421</v>
      </c>
      <c r="B1422" s="18" t="s">
        <v>3796</v>
      </c>
      <c r="C1422" s="107" t="s">
        <v>4671</v>
      </c>
      <c r="D1422" s="107" t="s">
        <v>5474</v>
      </c>
      <c r="E1422" s="107" t="s">
        <v>407</v>
      </c>
      <c r="F1422" s="122">
        <v>23</v>
      </c>
      <c r="G1422" s="107" t="s">
        <v>1298</v>
      </c>
      <c r="H1422" s="107" t="s">
        <v>84</v>
      </c>
    </row>
    <row r="1423" spans="1:8">
      <c r="A1423" s="17">
        <v>1422</v>
      </c>
      <c r="B1423" s="18" t="s">
        <v>3797</v>
      </c>
      <c r="C1423" s="107" t="s">
        <v>4672</v>
      </c>
      <c r="D1423" s="107" t="s">
        <v>5475</v>
      </c>
      <c r="E1423" s="107" t="s">
        <v>407</v>
      </c>
      <c r="F1423" s="122">
        <v>23</v>
      </c>
      <c r="G1423" s="107" t="s">
        <v>1298</v>
      </c>
      <c r="H1423" s="107" t="s">
        <v>84</v>
      </c>
    </row>
    <row r="1424" spans="1:8">
      <c r="A1424" s="17">
        <v>1423</v>
      </c>
      <c r="B1424" s="18" t="s">
        <v>3798</v>
      </c>
      <c r="C1424" s="107" t="s">
        <v>4673</v>
      </c>
      <c r="D1424" s="107" t="s">
        <v>5476</v>
      </c>
      <c r="E1424" s="107" t="s">
        <v>407</v>
      </c>
      <c r="F1424" s="122">
        <v>23</v>
      </c>
      <c r="G1424" s="107" t="s">
        <v>1298</v>
      </c>
      <c r="H1424" s="107" t="s">
        <v>84</v>
      </c>
    </row>
    <row r="1425" spans="1:8">
      <c r="A1425" s="17">
        <v>1424</v>
      </c>
      <c r="B1425" s="18" t="s">
        <v>3799</v>
      </c>
      <c r="C1425" s="107" t="s">
        <v>4674</v>
      </c>
      <c r="D1425" s="107" t="s">
        <v>5477</v>
      </c>
      <c r="E1425" s="107" t="s">
        <v>407</v>
      </c>
      <c r="F1425" s="122">
        <v>23</v>
      </c>
      <c r="G1425" s="107" t="s">
        <v>1298</v>
      </c>
      <c r="H1425" s="107" t="s">
        <v>84</v>
      </c>
    </row>
    <row r="1426" spans="1:8">
      <c r="A1426" s="17">
        <v>1425</v>
      </c>
      <c r="B1426" s="18" t="s">
        <v>3800</v>
      </c>
      <c r="C1426" s="107" t="s">
        <v>4675</v>
      </c>
      <c r="D1426" s="107" t="s">
        <v>5478</v>
      </c>
      <c r="E1426" s="107" t="s">
        <v>1494</v>
      </c>
      <c r="F1426" s="122">
        <v>21</v>
      </c>
      <c r="G1426" s="107" t="s">
        <v>1298</v>
      </c>
      <c r="H1426" s="107" t="s">
        <v>84</v>
      </c>
    </row>
    <row r="1427" spans="1:8">
      <c r="A1427" s="17">
        <v>1426</v>
      </c>
      <c r="B1427" s="18" t="s">
        <v>3801</v>
      </c>
      <c r="C1427" s="107" t="s">
        <v>4676</v>
      </c>
      <c r="D1427" s="107" t="s">
        <v>5479</v>
      </c>
      <c r="E1427" s="107" t="s">
        <v>407</v>
      </c>
      <c r="F1427" s="122">
        <v>23</v>
      </c>
      <c r="G1427" s="107" t="s">
        <v>1298</v>
      </c>
      <c r="H1427" s="107" t="s">
        <v>84</v>
      </c>
    </row>
    <row r="1428" spans="1:8">
      <c r="A1428" s="17">
        <v>1427</v>
      </c>
      <c r="B1428" s="18" t="s">
        <v>3802</v>
      </c>
      <c r="C1428" s="107" t="s">
        <v>4677</v>
      </c>
      <c r="D1428" s="107" t="s">
        <v>5480</v>
      </c>
      <c r="E1428" s="107" t="s">
        <v>407</v>
      </c>
      <c r="F1428" s="122">
        <v>23</v>
      </c>
      <c r="G1428" s="107" t="s">
        <v>1298</v>
      </c>
      <c r="H1428" s="107" t="s">
        <v>84</v>
      </c>
    </row>
    <row r="1429" spans="1:8">
      <c r="A1429" s="17">
        <v>1428</v>
      </c>
      <c r="B1429" s="18" t="s">
        <v>3803</v>
      </c>
      <c r="C1429" s="107" t="s">
        <v>3155</v>
      </c>
      <c r="D1429" s="107" t="s">
        <v>3156</v>
      </c>
      <c r="E1429" s="107" t="s">
        <v>407</v>
      </c>
      <c r="F1429" s="122">
        <v>23</v>
      </c>
      <c r="G1429" s="107" t="s">
        <v>1293</v>
      </c>
      <c r="H1429" s="107">
        <v>4</v>
      </c>
    </row>
    <row r="1430" spans="1:8">
      <c r="A1430" s="17">
        <v>1429</v>
      </c>
      <c r="B1430" s="18" t="s">
        <v>3804</v>
      </c>
      <c r="C1430" s="107" t="s">
        <v>4678</v>
      </c>
      <c r="D1430" s="107" t="s">
        <v>5481</v>
      </c>
      <c r="E1430" s="107" t="s">
        <v>1494</v>
      </c>
      <c r="F1430" s="122">
        <v>21</v>
      </c>
      <c r="G1430" s="107" t="s">
        <v>1293</v>
      </c>
      <c r="H1430" s="107">
        <v>1</v>
      </c>
    </row>
    <row r="1431" spans="1:8">
      <c r="A1431" s="17">
        <v>1430</v>
      </c>
      <c r="B1431" s="18" t="s">
        <v>3805</v>
      </c>
      <c r="C1431" s="107" t="s">
        <v>4679</v>
      </c>
      <c r="D1431" s="107" t="s">
        <v>5482</v>
      </c>
      <c r="E1431" s="107" t="s">
        <v>5574</v>
      </c>
      <c r="F1431" s="122">
        <v>10</v>
      </c>
      <c r="G1431" s="107" t="s">
        <v>1293</v>
      </c>
      <c r="H1431" s="107">
        <v>1</v>
      </c>
    </row>
    <row r="1432" spans="1:8">
      <c r="A1432" s="17">
        <v>1431</v>
      </c>
      <c r="B1432" s="18" t="s">
        <v>3806</v>
      </c>
      <c r="C1432" s="107" t="s">
        <v>4680</v>
      </c>
      <c r="D1432" s="107" t="s">
        <v>5483</v>
      </c>
      <c r="E1432" s="107" t="s">
        <v>407</v>
      </c>
      <c r="F1432" s="122">
        <v>23</v>
      </c>
      <c r="G1432" s="107" t="s">
        <v>1293</v>
      </c>
      <c r="H1432" s="107">
        <v>1</v>
      </c>
    </row>
    <row r="1433" spans="1:8">
      <c r="A1433" s="17">
        <v>1432</v>
      </c>
      <c r="B1433" s="18" t="s">
        <v>3807</v>
      </c>
      <c r="C1433" s="107" t="s">
        <v>4681</v>
      </c>
      <c r="D1433" s="107" t="s">
        <v>5484</v>
      </c>
      <c r="E1433" s="107" t="s">
        <v>407</v>
      </c>
      <c r="F1433" s="122">
        <v>23</v>
      </c>
      <c r="G1433" s="107" t="s">
        <v>1293</v>
      </c>
      <c r="H1433" s="107">
        <v>1</v>
      </c>
    </row>
    <row r="1434" spans="1:8">
      <c r="A1434" s="17">
        <v>1433</v>
      </c>
      <c r="B1434" s="18" t="s">
        <v>3808</v>
      </c>
      <c r="C1434" s="107" t="s">
        <v>4682</v>
      </c>
      <c r="D1434" s="107" t="s">
        <v>5485</v>
      </c>
      <c r="E1434" s="107" t="s">
        <v>407</v>
      </c>
      <c r="F1434" s="122">
        <v>23</v>
      </c>
      <c r="G1434" s="107" t="s">
        <v>1293</v>
      </c>
      <c r="H1434" s="107">
        <v>1</v>
      </c>
    </row>
    <row r="1435" spans="1:8">
      <c r="A1435" s="17">
        <v>1434</v>
      </c>
      <c r="B1435" s="18" t="s">
        <v>3809</v>
      </c>
      <c r="C1435" s="107" t="s">
        <v>4683</v>
      </c>
      <c r="D1435" s="107" t="s">
        <v>5486</v>
      </c>
      <c r="E1435" s="107" t="s">
        <v>407</v>
      </c>
      <c r="F1435" s="122">
        <v>23</v>
      </c>
      <c r="G1435" s="107" t="s">
        <v>1293</v>
      </c>
      <c r="H1435" s="107">
        <v>1</v>
      </c>
    </row>
    <row r="1436" spans="1:8">
      <c r="A1436" s="17">
        <v>1435</v>
      </c>
      <c r="B1436" s="18" t="s">
        <v>3810</v>
      </c>
      <c r="C1436" s="107" t="s">
        <v>4684</v>
      </c>
      <c r="D1436" s="107" t="s">
        <v>5487</v>
      </c>
      <c r="E1436" s="107" t="s">
        <v>407</v>
      </c>
      <c r="F1436" s="122">
        <v>23</v>
      </c>
      <c r="G1436" s="107" t="s">
        <v>1293</v>
      </c>
      <c r="H1436" s="107">
        <v>1</v>
      </c>
    </row>
    <row r="1437" spans="1:8">
      <c r="A1437" s="17">
        <v>1436</v>
      </c>
      <c r="B1437" s="18" t="s">
        <v>3811</v>
      </c>
      <c r="C1437" s="107" t="s">
        <v>4685</v>
      </c>
      <c r="D1437" s="107" t="s">
        <v>5488</v>
      </c>
      <c r="E1437" s="107" t="s">
        <v>407</v>
      </c>
      <c r="F1437" s="122">
        <v>23</v>
      </c>
      <c r="G1437" s="107" t="s">
        <v>1293</v>
      </c>
      <c r="H1437" s="107">
        <v>1</v>
      </c>
    </row>
    <row r="1438" spans="1:8">
      <c r="A1438" s="17">
        <v>1437</v>
      </c>
      <c r="B1438" s="18" t="s">
        <v>3812</v>
      </c>
      <c r="C1438" s="107" t="s">
        <v>4686</v>
      </c>
      <c r="D1438" s="107" t="s">
        <v>5489</v>
      </c>
      <c r="E1438" s="107" t="s">
        <v>407</v>
      </c>
      <c r="F1438" s="122">
        <v>23</v>
      </c>
      <c r="G1438" s="107" t="s">
        <v>1293</v>
      </c>
      <c r="H1438" s="107">
        <v>1</v>
      </c>
    </row>
    <row r="1439" spans="1:8">
      <c r="A1439" s="17">
        <v>1438</v>
      </c>
      <c r="B1439" s="18" t="s">
        <v>3813</v>
      </c>
      <c r="C1439" s="107" t="s">
        <v>4687</v>
      </c>
      <c r="D1439" s="107" t="s">
        <v>5490</v>
      </c>
      <c r="E1439" s="107" t="s">
        <v>407</v>
      </c>
      <c r="F1439" s="122">
        <v>23</v>
      </c>
      <c r="G1439" s="107" t="s">
        <v>1293</v>
      </c>
      <c r="H1439" s="107">
        <v>1</v>
      </c>
    </row>
    <row r="1440" spans="1:8">
      <c r="A1440" s="17">
        <v>1439</v>
      </c>
      <c r="B1440" s="18" t="s">
        <v>3814</v>
      </c>
      <c r="C1440" s="107" t="s">
        <v>4688</v>
      </c>
      <c r="D1440" s="107" t="s">
        <v>5491</v>
      </c>
      <c r="E1440" s="107" t="s">
        <v>407</v>
      </c>
      <c r="F1440" s="122">
        <v>23</v>
      </c>
      <c r="G1440" s="107" t="s">
        <v>1293</v>
      </c>
      <c r="H1440" s="107">
        <v>1</v>
      </c>
    </row>
    <row r="1441" spans="1:8">
      <c r="A1441" s="17">
        <v>1440</v>
      </c>
      <c r="B1441" s="18" t="s">
        <v>3815</v>
      </c>
      <c r="C1441" s="107" t="s">
        <v>4689</v>
      </c>
      <c r="D1441" s="107" t="s">
        <v>5492</v>
      </c>
      <c r="E1441" s="107" t="s">
        <v>1236</v>
      </c>
      <c r="F1441" s="122">
        <v>24</v>
      </c>
      <c r="G1441" s="107" t="s">
        <v>1293</v>
      </c>
      <c r="H1441" s="107">
        <v>1</v>
      </c>
    </row>
    <row r="1442" spans="1:8">
      <c r="A1442" s="17">
        <v>1441</v>
      </c>
      <c r="B1442" s="18" t="s">
        <v>3816</v>
      </c>
      <c r="C1442" s="107" t="s">
        <v>4690</v>
      </c>
      <c r="D1442" s="107" t="s">
        <v>5493</v>
      </c>
      <c r="E1442" s="107" t="s">
        <v>1494</v>
      </c>
      <c r="F1442" s="122">
        <v>21</v>
      </c>
      <c r="G1442" s="107" t="s">
        <v>1293</v>
      </c>
      <c r="H1442" s="107">
        <v>1</v>
      </c>
    </row>
    <row r="1443" spans="1:8">
      <c r="A1443" s="17">
        <v>1442</v>
      </c>
      <c r="B1443" s="18" t="s">
        <v>3817</v>
      </c>
      <c r="C1443" s="107" t="s">
        <v>4691</v>
      </c>
      <c r="D1443" s="107" t="s">
        <v>5494</v>
      </c>
      <c r="E1443" s="107" t="s">
        <v>1236</v>
      </c>
      <c r="F1443" s="122">
        <v>24</v>
      </c>
      <c r="G1443" s="107" t="s">
        <v>1293</v>
      </c>
      <c r="H1443" s="107">
        <v>1</v>
      </c>
    </row>
    <row r="1444" spans="1:8">
      <c r="A1444" s="17">
        <v>1443</v>
      </c>
      <c r="B1444" s="18" t="s">
        <v>3818</v>
      </c>
      <c r="C1444" s="107" t="s">
        <v>4692</v>
      </c>
      <c r="D1444" s="107" t="s">
        <v>5495</v>
      </c>
      <c r="E1444" s="107" t="s">
        <v>145</v>
      </c>
      <c r="F1444" s="122">
        <v>45</v>
      </c>
      <c r="G1444" s="107" t="s">
        <v>1293</v>
      </c>
      <c r="H1444" s="107">
        <v>1</v>
      </c>
    </row>
    <row r="1445" spans="1:8">
      <c r="A1445" s="17">
        <v>1444</v>
      </c>
      <c r="B1445" s="18" t="s">
        <v>3819</v>
      </c>
      <c r="C1445" s="107" t="s">
        <v>4693</v>
      </c>
      <c r="D1445" s="107" t="s">
        <v>5496</v>
      </c>
      <c r="E1445" s="107" t="s">
        <v>1236</v>
      </c>
      <c r="F1445" s="122">
        <v>24</v>
      </c>
      <c r="G1445" s="107" t="s">
        <v>1293</v>
      </c>
      <c r="H1445" s="107">
        <v>1</v>
      </c>
    </row>
    <row r="1446" spans="1:8">
      <c r="A1446" s="17">
        <v>1445</v>
      </c>
      <c r="B1446" s="18" t="s">
        <v>3820</v>
      </c>
      <c r="C1446" s="107" t="s">
        <v>4694</v>
      </c>
      <c r="D1446" s="107" t="s">
        <v>5497</v>
      </c>
      <c r="E1446" s="107" t="s">
        <v>407</v>
      </c>
      <c r="F1446" s="122">
        <v>23</v>
      </c>
      <c r="G1446" s="107" t="s">
        <v>1305</v>
      </c>
      <c r="H1446" s="107" t="s">
        <v>84</v>
      </c>
    </row>
    <row r="1447" spans="1:8">
      <c r="A1447" s="17">
        <v>1446</v>
      </c>
      <c r="B1447" s="18" t="s">
        <v>3821</v>
      </c>
      <c r="C1447" s="107" t="s">
        <v>4695</v>
      </c>
      <c r="D1447" s="107" t="s">
        <v>5498</v>
      </c>
      <c r="E1447" s="107" t="s">
        <v>407</v>
      </c>
      <c r="F1447" s="122">
        <v>23</v>
      </c>
      <c r="G1447" s="107" t="s">
        <v>1305</v>
      </c>
      <c r="H1447" s="107" t="s">
        <v>84</v>
      </c>
    </row>
    <row r="1448" spans="1:8">
      <c r="A1448" s="17">
        <v>1447</v>
      </c>
      <c r="B1448" s="18" t="s">
        <v>3822</v>
      </c>
      <c r="C1448" s="107" t="s">
        <v>4696</v>
      </c>
      <c r="D1448" s="107" t="s">
        <v>2377</v>
      </c>
      <c r="E1448" s="107" t="s">
        <v>407</v>
      </c>
      <c r="F1448" s="122">
        <v>23</v>
      </c>
      <c r="G1448" s="107" t="s">
        <v>1285</v>
      </c>
      <c r="H1448" s="107" t="s">
        <v>84</v>
      </c>
    </row>
    <row r="1449" spans="1:8">
      <c r="A1449" s="17">
        <v>1448</v>
      </c>
      <c r="B1449" s="18" t="s">
        <v>3823</v>
      </c>
      <c r="C1449" s="107" t="s">
        <v>4697</v>
      </c>
      <c r="D1449" s="107" t="s">
        <v>5499</v>
      </c>
      <c r="E1449" s="107" t="s">
        <v>407</v>
      </c>
      <c r="F1449" s="122">
        <v>23</v>
      </c>
      <c r="G1449" s="107" t="s">
        <v>1285</v>
      </c>
      <c r="H1449" s="107" t="s">
        <v>84</v>
      </c>
    </row>
    <row r="1450" spans="1:8">
      <c r="A1450" s="17">
        <v>1449</v>
      </c>
      <c r="B1450" s="18" t="s">
        <v>3824</v>
      </c>
      <c r="C1450" s="107" t="s">
        <v>4698</v>
      </c>
      <c r="D1450" s="107" t="s">
        <v>5500</v>
      </c>
      <c r="E1450" s="107" t="s">
        <v>407</v>
      </c>
      <c r="F1450" s="122">
        <v>23</v>
      </c>
      <c r="G1450" s="107" t="s">
        <v>1285</v>
      </c>
      <c r="H1450" s="107" t="s">
        <v>84</v>
      </c>
    </row>
    <row r="1451" spans="1:8">
      <c r="A1451" s="17">
        <v>1450</v>
      </c>
      <c r="B1451" s="18" t="s">
        <v>3825</v>
      </c>
      <c r="C1451" s="107" t="s">
        <v>4699</v>
      </c>
      <c r="D1451" s="107" t="s">
        <v>5501</v>
      </c>
      <c r="E1451" s="107" t="s">
        <v>407</v>
      </c>
      <c r="F1451" s="122">
        <v>23</v>
      </c>
      <c r="G1451" s="107" t="s">
        <v>1295</v>
      </c>
      <c r="H1451" s="107" t="s">
        <v>84</v>
      </c>
    </row>
    <row r="1452" spans="1:8">
      <c r="A1452" s="17">
        <v>1451</v>
      </c>
      <c r="B1452" s="18" t="s">
        <v>3826</v>
      </c>
      <c r="C1452" s="107" t="s">
        <v>4700</v>
      </c>
      <c r="D1452" s="107" t="s">
        <v>5502</v>
      </c>
      <c r="E1452" s="107" t="s">
        <v>1494</v>
      </c>
      <c r="F1452" s="122">
        <v>21</v>
      </c>
      <c r="G1452" s="107" t="s">
        <v>1295</v>
      </c>
      <c r="H1452" s="107" t="s">
        <v>84</v>
      </c>
    </row>
    <row r="1453" spans="1:8">
      <c r="A1453" s="17">
        <v>1452</v>
      </c>
      <c r="B1453" s="18" t="s">
        <v>3827</v>
      </c>
      <c r="C1453" s="107" t="s">
        <v>4701</v>
      </c>
      <c r="D1453" s="107" t="s">
        <v>5503</v>
      </c>
      <c r="E1453" s="107" t="s">
        <v>1236</v>
      </c>
      <c r="F1453" s="122">
        <v>24</v>
      </c>
      <c r="G1453" s="107" t="s">
        <v>1295</v>
      </c>
      <c r="H1453" s="107" t="s">
        <v>84</v>
      </c>
    </row>
    <row r="1454" spans="1:8">
      <c r="A1454" s="17">
        <v>1453</v>
      </c>
      <c r="B1454" s="18" t="s">
        <v>3828</v>
      </c>
      <c r="C1454" s="107" t="s">
        <v>4702</v>
      </c>
      <c r="D1454" s="107" t="s">
        <v>5504</v>
      </c>
      <c r="E1454" s="107" t="s">
        <v>407</v>
      </c>
      <c r="F1454" s="122">
        <v>23</v>
      </c>
      <c r="G1454" s="107" t="s">
        <v>1295</v>
      </c>
      <c r="H1454" s="107" t="s">
        <v>84</v>
      </c>
    </row>
    <row r="1455" spans="1:8">
      <c r="A1455" s="17">
        <v>1454</v>
      </c>
      <c r="B1455" s="18" t="s">
        <v>3829</v>
      </c>
      <c r="C1455" s="107" t="s">
        <v>4703</v>
      </c>
      <c r="D1455" s="107" t="s">
        <v>5505</v>
      </c>
      <c r="E1455" s="107" t="s">
        <v>407</v>
      </c>
      <c r="F1455" s="122">
        <v>23</v>
      </c>
      <c r="G1455" s="107" t="s">
        <v>1295</v>
      </c>
      <c r="H1455" s="107" t="s">
        <v>84</v>
      </c>
    </row>
    <row r="1456" spans="1:8">
      <c r="A1456" s="17">
        <v>1455</v>
      </c>
      <c r="B1456" s="18" t="s">
        <v>3830</v>
      </c>
      <c r="C1456" s="107" t="s">
        <v>4704</v>
      </c>
      <c r="D1456" s="107" t="s">
        <v>5506</v>
      </c>
      <c r="E1456" s="107" t="s">
        <v>407</v>
      </c>
      <c r="F1456" s="122">
        <v>23</v>
      </c>
      <c r="G1456" s="107" t="s">
        <v>1305</v>
      </c>
      <c r="H1456" s="107" t="s">
        <v>84</v>
      </c>
    </row>
    <row r="1457" spans="1:8">
      <c r="A1457" s="17">
        <v>1456</v>
      </c>
      <c r="B1457" s="18" t="s">
        <v>3831</v>
      </c>
      <c r="C1457" s="107" t="s">
        <v>4705</v>
      </c>
      <c r="D1457" s="107" t="s">
        <v>5507</v>
      </c>
      <c r="E1457" s="107" t="s">
        <v>407</v>
      </c>
      <c r="F1457" s="122">
        <v>23</v>
      </c>
      <c r="G1457" s="107" t="s">
        <v>1266</v>
      </c>
      <c r="H1457" s="107" t="s">
        <v>84</v>
      </c>
    </row>
    <row r="1458" spans="1:8">
      <c r="A1458" s="17">
        <v>1457</v>
      </c>
      <c r="B1458" s="18" t="s">
        <v>3832</v>
      </c>
      <c r="C1458" s="107" t="s">
        <v>4706</v>
      </c>
      <c r="D1458" s="107" t="s">
        <v>5508</v>
      </c>
      <c r="E1458" s="107" t="s">
        <v>407</v>
      </c>
      <c r="F1458" s="122">
        <v>23</v>
      </c>
      <c r="G1458" s="107" t="s">
        <v>1269</v>
      </c>
      <c r="H1458" s="107" t="s">
        <v>84</v>
      </c>
    </row>
    <row r="1459" spans="1:8">
      <c r="A1459" s="17">
        <v>1458</v>
      </c>
      <c r="B1459" s="18" t="s">
        <v>3833</v>
      </c>
      <c r="C1459" s="107" t="s">
        <v>4707</v>
      </c>
      <c r="D1459" s="107" t="s">
        <v>5509</v>
      </c>
      <c r="E1459" s="107" t="s">
        <v>407</v>
      </c>
      <c r="F1459" s="122">
        <v>23</v>
      </c>
      <c r="G1459" s="107" t="s">
        <v>1269</v>
      </c>
      <c r="H1459" s="107" t="s">
        <v>84</v>
      </c>
    </row>
    <row r="1460" spans="1:8">
      <c r="A1460" s="17">
        <v>1459</v>
      </c>
      <c r="B1460" s="18" t="s">
        <v>3834</v>
      </c>
      <c r="C1460" s="107" t="s">
        <v>4708</v>
      </c>
      <c r="D1460" s="107" t="s">
        <v>5510</v>
      </c>
      <c r="E1460" s="107" t="s">
        <v>407</v>
      </c>
      <c r="F1460" s="122">
        <v>23</v>
      </c>
      <c r="G1460" s="107" t="s">
        <v>1269</v>
      </c>
      <c r="H1460" s="107" t="s">
        <v>84</v>
      </c>
    </row>
    <row r="1461" spans="1:8">
      <c r="A1461" s="17">
        <v>1460</v>
      </c>
      <c r="B1461" s="18" t="s">
        <v>3835</v>
      </c>
      <c r="C1461" s="107" t="s">
        <v>4709</v>
      </c>
      <c r="D1461" s="107" t="s">
        <v>5511</v>
      </c>
      <c r="E1461" s="107" t="s">
        <v>407</v>
      </c>
      <c r="F1461" s="122">
        <v>23</v>
      </c>
      <c r="G1461" s="107" t="s">
        <v>1269</v>
      </c>
      <c r="H1461" s="107" t="s">
        <v>84</v>
      </c>
    </row>
    <row r="1462" spans="1:8">
      <c r="A1462" s="17">
        <v>1461</v>
      </c>
      <c r="B1462" s="18" t="s">
        <v>3836</v>
      </c>
      <c r="C1462" s="107" t="s">
        <v>4710</v>
      </c>
      <c r="D1462" s="107" t="s">
        <v>5512</v>
      </c>
      <c r="E1462" s="107" t="s">
        <v>1494</v>
      </c>
      <c r="F1462" s="122">
        <v>21</v>
      </c>
      <c r="G1462" s="107" t="s">
        <v>1276</v>
      </c>
      <c r="H1462" s="107" t="s">
        <v>51</v>
      </c>
    </row>
    <row r="1463" spans="1:8">
      <c r="A1463" s="17">
        <v>1462</v>
      </c>
      <c r="B1463" s="18" t="s">
        <v>3837</v>
      </c>
      <c r="C1463" s="107" t="s">
        <v>3196</v>
      </c>
      <c r="D1463" s="107" t="s">
        <v>3197</v>
      </c>
      <c r="E1463" s="107" t="s">
        <v>1494</v>
      </c>
      <c r="F1463" s="122">
        <v>21</v>
      </c>
      <c r="G1463" s="107" t="s">
        <v>1276</v>
      </c>
      <c r="H1463" s="107" t="s">
        <v>54</v>
      </c>
    </row>
    <row r="1464" spans="1:8">
      <c r="A1464" s="17">
        <v>1463</v>
      </c>
      <c r="B1464" s="18" t="s">
        <v>3838</v>
      </c>
      <c r="C1464" s="107" t="s">
        <v>4711</v>
      </c>
      <c r="D1464" s="107" t="s">
        <v>3195</v>
      </c>
      <c r="E1464" s="107" t="s">
        <v>1494</v>
      </c>
      <c r="F1464" s="122">
        <v>21</v>
      </c>
      <c r="G1464" s="107" t="s">
        <v>1276</v>
      </c>
      <c r="H1464" s="107" t="s">
        <v>54</v>
      </c>
    </row>
    <row r="1465" spans="1:8">
      <c r="A1465" s="17">
        <v>1464</v>
      </c>
      <c r="B1465" s="18" t="s">
        <v>3839</v>
      </c>
      <c r="C1465" s="107" t="s">
        <v>3191</v>
      </c>
      <c r="D1465" s="107" t="s">
        <v>3192</v>
      </c>
      <c r="E1465" s="107" t="s">
        <v>1494</v>
      </c>
      <c r="F1465" s="122">
        <v>21</v>
      </c>
      <c r="G1465" s="107" t="s">
        <v>1276</v>
      </c>
      <c r="H1465" s="107" t="s">
        <v>54</v>
      </c>
    </row>
    <row r="1466" spans="1:8">
      <c r="A1466" s="17">
        <v>1465</v>
      </c>
      <c r="B1466" s="18" t="s">
        <v>3840</v>
      </c>
      <c r="C1466" s="107" t="s">
        <v>4712</v>
      </c>
      <c r="D1466" s="107" t="s">
        <v>5513</v>
      </c>
      <c r="E1466" s="107" t="s">
        <v>407</v>
      </c>
      <c r="F1466" s="122">
        <v>23</v>
      </c>
      <c r="G1466" s="107" t="s">
        <v>1276</v>
      </c>
      <c r="H1466" s="107" t="s">
        <v>51</v>
      </c>
    </row>
    <row r="1467" spans="1:8">
      <c r="A1467" s="17">
        <v>1466</v>
      </c>
      <c r="B1467" s="18" t="s">
        <v>3841</v>
      </c>
      <c r="C1467" s="107" t="s">
        <v>4713</v>
      </c>
      <c r="D1467" s="107" t="s">
        <v>5514</v>
      </c>
      <c r="E1467" s="107" t="s">
        <v>1494</v>
      </c>
      <c r="F1467" s="122">
        <v>21</v>
      </c>
      <c r="G1467" s="107" t="s">
        <v>1276</v>
      </c>
      <c r="H1467" s="107" t="s">
        <v>84</v>
      </c>
    </row>
    <row r="1468" spans="1:8">
      <c r="A1468" s="17">
        <v>1467</v>
      </c>
      <c r="B1468" s="18" t="s">
        <v>3842</v>
      </c>
      <c r="C1468" s="107" t="s">
        <v>4714</v>
      </c>
      <c r="D1468" s="107" t="s">
        <v>5515</v>
      </c>
      <c r="E1468" s="107" t="s">
        <v>1494</v>
      </c>
      <c r="F1468" s="122">
        <v>21</v>
      </c>
      <c r="G1468" s="107" t="s">
        <v>1276</v>
      </c>
      <c r="H1468" s="107" t="s">
        <v>84</v>
      </c>
    </row>
    <row r="1469" spans="1:8">
      <c r="A1469" s="17">
        <v>1468</v>
      </c>
      <c r="B1469" s="18" t="s">
        <v>3843</v>
      </c>
      <c r="C1469" s="107" t="s">
        <v>4715</v>
      </c>
      <c r="D1469" s="107" t="s">
        <v>5516</v>
      </c>
      <c r="E1469" s="107" t="s">
        <v>1494</v>
      </c>
      <c r="F1469" s="122">
        <v>21</v>
      </c>
      <c r="G1469" s="107" t="s">
        <v>1276</v>
      </c>
      <c r="H1469" s="107" t="s">
        <v>84</v>
      </c>
    </row>
    <row r="1470" spans="1:8">
      <c r="A1470" s="17">
        <v>1469</v>
      </c>
      <c r="B1470" s="18" t="s">
        <v>3844</v>
      </c>
      <c r="C1470" s="107" t="s">
        <v>4716</v>
      </c>
      <c r="D1470" s="107" t="s">
        <v>5517</v>
      </c>
      <c r="E1470" s="107" t="s">
        <v>1494</v>
      </c>
      <c r="F1470" s="122">
        <v>21</v>
      </c>
      <c r="G1470" s="107" t="s">
        <v>1273</v>
      </c>
      <c r="H1470" s="107" t="s">
        <v>51</v>
      </c>
    </row>
    <row r="1471" spans="1:8">
      <c r="A1471" s="17">
        <v>1470</v>
      </c>
      <c r="B1471" s="18" t="s">
        <v>3845</v>
      </c>
      <c r="C1471" s="107" t="s">
        <v>4717</v>
      </c>
      <c r="D1471" s="107" t="s">
        <v>5518</v>
      </c>
      <c r="E1471" s="107" t="s">
        <v>1494</v>
      </c>
      <c r="F1471" s="122">
        <v>21</v>
      </c>
      <c r="G1471" s="107" t="s">
        <v>1273</v>
      </c>
      <c r="H1471" s="107" t="s">
        <v>84</v>
      </c>
    </row>
    <row r="1472" spans="1:8">
      <c r="A1472" s="17">
        <v>1471</v>
      </c>
      <c r="B1472" s="18" t="s">
        <v>3846</v>
      </c>
      <c r="C1472" s="107" t="s">
        <v>4718</v>
      </c>
      <c r="D1472" s="107" t="s">
        <v>5519</v>
      </c>
      <c r="E1472" s="107" t="s">
        <v>1494</v>
      </c>
      <c r="F1472" s="122">
        <v>21</v>
      </c>
      <c r="G1472" s="107" t="s">
        <v>1273</v>
      </c>
      <c r="H1472" s="107" t="s">
        <v>84</v>
      </c>
    </row>
    <row r="1473" spans="1:8">
      <c r="A1473" s="17">
        <v>1472</v>
      </c>
      <c r="B1473" s="18" t="s">
        <v>3847</v>
      </c>
      <c r="C1473" s="107" t="s">
        <v>4719</v>
      </c>
      <c r="D1473" s="107" t="s">
        <v>5520</v>
      </c>
      <c r="E1473" s="107" t="s">
        <v>407</v>
      </c>
      <c r="F1473" s="122">
        <v>23</v>
      </c>
      <c r="G1473" s="107" t="s">
        <v>1273</v>
      </c>
      <c r="H1473" s="107" t="s">
        <v>84</v>
      </c>
    </row>
    <row r="1474" spans="1:8">
      <c r="A1474" s="17">
        <v>1473</v>
      </c>
      <c r="B1474" s="18" t="s">
        <v>3848</v>
      </c>
      <c r="C1474" s="107" t="s">
        <v>4720</v>
      </c>
      <c r="D1474" s="107" t="s">
        <v>5521</v>
      </c>
      <c r="E1474" s="107" t="s">
        <v>1494</v>
      </c>
      <c r="F1474" s="122">
        <v>21</v>
      </c>
      <c r="G1474" s="107" t="s">
        <v>1273</v>
      </c>
      <c r="H1474" s="107" t="s">
        <v>84</v>
      </c>
    </row>
    <row r="1475" spans="1:8">
      <c r="A1475" s="17">
        <v>1474</v>
      </c>
      <c r="B1475" s="18" t="s">
        <v>3849</v>
      </c>
      <c r="C1475" s="107" t="s">
        <v>4721</v>
      </c>
      <c r="D1475" s="107" t="s">
        <v>5522</v>
      </c>
      <c r="E1475" s="107" t="s">
        <v>1258</v>
      </c>
      <c r="F1475" s="122">
        <v>20</v>
      </c>
      <c r="G1475" s="107" t="s">
        <v>1308</v>
      </c>
      <c r="H1475" s="107" t="s">
        <v>51</v>
      </c>
    </row>
    <row r="1476" spans="1:8">
      <c r="A1476" s="17">
        <v>1475</v>
      </c>
      <c r="B1476" s="18" t="s">
        <v>3850</v>
      </c>
      <c r="C1476" s="107" t="s">
        <v>4722</v>
      </c>
      <c r="D1476" s="107" t="s">
        <v>5523</v>
      </c>
      <c r="E1476" s="107" t="s">
        <v>407</v>
      </c>
      <c r="F1476" s="122">
        <v>23</v>
      </c>
      <c r="G1476" s="107" t="s">
        <v>1286</v>
      </c>
      <c r="H1476" s="107" t="s">
        <v>51</v>
      </c>
    </row>
    <row r="1477" spans="1:8">
      <c r="A1477" s="25">
        <v>1476</v>
      </c>
      <c r="B1477" s="18" t="s">
        <v>5585</v>
      </c>
      <c r="C1477" s="17" t="s">
        <v>4723</v>
      </c>
      <c r="D1477" s="17" t="s">
        <v>5524</v>
      </c>
      <c r="E1477" s="17" t="s">
        <v>407</v>
      </c>
      <c r="F1477" s="124">
        <v>23</v>
      </c>
      <c r="G1477" s="17" t="s">
        <v>1297</v>
      </c>
      <c r="H1477" s="17" t="s">
        <v>84</v>
      </c>
    </row>
    <row r="1478" spans="1:8">
      <c r="A1478" s="25">
        <v>1477</v>
      </c>
      <c r="B1478" s="18" t="s">
        <v>5586</v>
      </c>
      <c r="C1478" s="17" t="s">
        <v>4724</v>
      </c>
      <c r="D1478" s="17" t="s">
        <v>5525</v>
      </c>
      <c r="E1478" s="17" t="s">
        <v>407</v>
      </c>
      <c r="F1478" s="124">
        <v>23</v>
      </c>
      <c r="G1478" s="17" t="s">
        <v>1297</v>
      </c>
      <c r="H1478" s="17" t="s">
        <v>84</v>
      </c>
    </row>
    <row r="1479" spans="1:8">
      <c r="A1479" s="25">
        <v>1478</v>
      </c>
      <c r="B1479" s="18" t="s">
        <v>5587</v>
      </c>
      <c r="C1479" s="17" t="s">
        <v>4725</v>
      </c>
      <c r="D1479" s="17" t="s">
        <v>5526</v>
      </c>
      <c r="E1479" s="17" t="s">
        <v>407</v>
      </c>
      <c r="F1479" s="124">
        <v>23</v>
      </c>
      <c r="G1479" s="17" t="s">
        <v>1297</v>
      </c>
      <c r="H1479" s="17" t="s">
        <v>84</v>
      </c>
    </row>
    <row r="1480" spans="1:8">
      <c r="A1480" s="25">
        <v>1479</v>
      </c>
      <c r="B1480" s="18" t="s">
        <v>5588</v>
      </c>
      <c r="C1480" s="17" t="s">
        <v>4726</v>
      </c>
      <c r="D1480" s="17" t="s">
        <v>5527</v>
      </c>
      <c r="E1480" s="17" t="s">
        <v>407</v>
      </c>
      <c r="F1480" s="124">
        <v>23</v>
      </c>
      <c r="G1480" s="17" t="s">
        <v>1297</v>
      </c>
      <c r="H1480" s="17" t="s">
        <v>84</v>
      </c>
    </row>
    <row r="1481" spans="1:8">
      <c r="A1481" s="25">
        <v>1480</v>
      </c>
      <c r="B1481" s="18" t="s">
        <v>5589</v>
      </c>
      <c r="C1481" s="17" t="s">
        <v>4727</v>
      </c>
      <c r="D1481" s="17" t="s">
        <v>5528</v>
      </c>
      <c r="E1481" s="17" t="s">
        <v>407</v>
      </c>
      <c r="F1481" s="124">
        <v>23</v>
      </c>
      <c r="G1481" s="17" t="s">
        <v>1297</v>
      </c>
      <c r="H1481" s="17" t="s">
        <v>84</v>
      </c>
    </row>
    <row r="1482" spans="1:8">
      <c r="A1482" s="25">
        <v>1481</v>
      </c>
      <c r="B1482" s="18" t="s">
        <v>5590</v>
      </c>
      <c r="C1482" s="17" t="s">
        <v>4728</v>
      </c>
      <c r="D1482" s="17" t="s">
        <v>5529</v>
      </c>
      <c r="E1482" s="17" t="s">
        <v>407</v>
      </c>
      <c r="F1482" s="124">
        <v>23</v>
      </c>
      <c r="G1482" s="17" t="s">
        <v>1297</v>
      </c>
      <c r="H1482" s="17" t="s">
        <v>84</v>
      </c>
    </row>
    <row r="1483" spans="1:8">
      <c r="A1483" s="25">
        <v>1482</v>
      </c>
      <c r="B1483" s="18" t="s">
        <v>5591</v>
      </c>
      <c r="C1483" s="17" t="s">
        <v>3077</v>
      </c>
      <c r="D1483" s="17" t="s">
        <v>3078</v>
      </c>
      <c r="E1483" s="17" t="s">
        <v>1258</v>
      </c>
      <c r="F1483" s="124">
        <v>20</v>
      </c>
      <c r="G1483" s="17" t="s">
        <v>1293</v>
      </c>
      <c r="H1483" s="17">
        <v>3</v>
      </c>
    </row>
    <row r="1484" spans="1:8">
      <c r="A1484" s="25">
        <v>1483</v>
      </c>
      <c r="B1484" s="18" t="s">
        <v>5592</v>
      </c>
      <c r="C1484" s="17" t="s">
        <v>4729</v>
      </c>
      <c r="D1484" s="17" t="s">
        <v>5530</v>
      </c>
      <c r="E1484" s="17" t="s">
        <v>407</v>
      </c>
      <c r="F1484" s="124">
        <v>23</v>
      </c>
      <c r="G1484" s="17" t="s">
        <v>1293</v>
      </c>
      <c r="H1484" s="17">
        <v>2</v>
      </c>
    </row>
    <row r="1485" spans="1:8">
      <c r="A1485" s="25">
        <v>1484</v>
      </c>
      <c r="B1485" s="18" t="s">
        <v>5593</v>
      </c>
      <c r="C1485" s="17" t="s">
        <v>4730</v>
      </c>
      <c r="D1485" s="17" t="s">
        <v>5531</v>
      </c>
      <c r="E1485" s="17" t="s">
        <v>407</v>
      </c>
      <c r="F1485" s="124">
        <v>23</v>
      </c>
      <c r="G1485" s="17" t="s">
        <v>1293</v>
      </c>
      <c r="H1485" s="17">
        <v>2</v>
      </c>
    </row>
    <row r="1486" spans="1:8">
      <c r="A1486" s="25">
        <v>1485</v>
      </c>
      <c r="B1486" s="18" t="s">
        <v>5594</v>
      </c>
      <c r="C1486" s="17" t="s">
        <v>4731</v>
      </c>
      <c r="D1486" s="17" t="s">
        <v>5532</v>
      </c>
      <c r="E1486" s="17" t="s">
        <v>316</v>
      </c>
      <c r="F1486" s="124">
        <v>1</v>
      </c>
      <c r="G1486" s="17" t="s">
        <v>1293</v>
      </c>
      <c r="H1486" s="17">
        <v>1</v>
      </c>
    </row>
    <row r="1487" spans="1:8">
      <c r="A1487" s="25">
        <v>1486</v>
      </c>
      <c r="B1487" s="18" t="s">
        <v>5595</v>
      </c>
      <c r="C1487" s="17" t="s">
        <v>4732</v>
      </c>
      <c r="D1487" s="17" t="s">
        <v>5533</v>
      </c>
      <c r="E1487" s="17" t="s">
        <v>407</v>
      </c>
      <c r="F1487" s="124">
        <v>23</v>
      </c>
      <c r="G1487" s="17" t="s">
        <v>1293</v>
      </c>
      <c r="H1487" s="17">
        <v>1</v>
      </c>
    </row>
    <row r="1488" spans="1:8">
      <c r="A1488" s="25">
        <v>1487</v>
      </c>
      <c r="B1488" s="18" t="s">
        <v>5596</v>
      </c>
      <c r="C1488" s="17" t="s">
        <v>4733</v>
      </c>
      <c r="D1488" s="17" t="s">
        <v>5534</v>
      </c>
      <c r="E1488" s="17" t="s">
        <v>407</v>
      </c>
      <c r="F1488" s="124">
        <v>23</v>
      </c>
      <c r="G1488" s="17" t="s">
        <v>1293</v>
      </c>
      <c r="H1488" s="17">
        <v>1</v>
      </c>
    </row>
    <row r="1489" spans="1:8">
      <c r="A1489" s="25">
        <v>1488</v>
      </c>
      <c r="B1489" s="18" t="s">
        <v>5597</v>
      </c>
      <c r="C1489" s="17" t="s">
        <v>4734</v>
      </c>
      <c r="D1489" s="17" t="s">
        <v>5535</v>
      </c>
      <c r="E1489" s="17" t="s">
        <v>1497</v>
      </c>
      <c r="F1489" s="124">
        <v>12</v>
      </c>
      <c r="G1489" s="17" t="s">
        <v>1293</v>
      </c>
      <c r="H1489" s="17">
        <v>1</v>
      </c>
    </row>
    <row r="1490" spans="1:8">
      <c r="A1490" s="25">
        <v>1489</v>
      </c>
      <c r="B1490" s="18" t="s">
        <v>5598</v>
      </c>
      <c r="C1490" s="17" t="s">
        <v>4735</v>
      </c>
      <c r="D1490" s="17" t="s">
        <v>5536</v>
      </c>
      <c r="E1490" s="17" t="s">
        <v>407</v>
      </c>
      <c r="F1490" s="124">
        <v>23</v>
      </c>
      <c r="G1490" s="17" t="s">
        <v>1304</v>
      </c>
      <c r="H1490" s="17" t="s">
        <v>84</v>
      </c>
    </row>
    <row r="1491" spans="1:8">
      <c r="A1491" s="25">
        <v>1490</v>
      </c>
      <c r="B1491" s="18" t="s">
        <v>5599</v>
      </c>
      <c r="C1491" s="17" t="s">
        <v>4736</v>
      </c>
      <c r="D1491" s="17" t="s">
        <v>5537</v>
      </c>
      <c r="E1491" s="17" t="s">
        <v>1236</v>
      </c>
      <c r="F1491" s="124">
        <v>24</v>
      </c>
      <c r="G1491" s="17" t="s">
        <v>1304</v>
      </c>
      <c r="H1491" s="17" t="s">
        <v>84</v>
      </c>
    </row>
    <row r="1492" spans="1:8">
      <c r="A1492" s="25">
        <v>1491</v>
      </c>
      <c r="B1492" s="18" t="s">
        <v>5600</v>
      </c>
      <c r="C1492" s="17" t="s">
        <v>4737</v>
      </c>
      <c r="D1492" s="17" t="s">
        <v>5538</v>
      </c>
      <c r="E1492" s="17" t="s">
        <v>407</v>
      </c>
      <c r="F1492" s="124">
        <v>23</v>
      </c>
      <c r="G1492" s="17" t="s">
        <v>1304</v>
      </c>
      <c r="H1492" s="17" t="s">
        <v>84</v>
      </c>
    </row>
    <row r="1493" spans="1:8">
      <c r="A1493" s="25">
        <v>1492</v>
      </c>
      <c r="B1493" s="18" t="s">
        <v>5601</v>
      </c>
      <c r="C1493" s="17" t="s">
        <v>4738</v>
      </c>
      <c r="D1493" s="17" t="s">
        <v>5539</v>
      </c>
      <c r="E1493" s="17" t="s">
        <v>407</v>
      </c>
      <c r="F1493" s="124">
        <v>23</v>
      </c>
      <c r="G1493" s="17" t="s">
        <v>1304</v>
      </c>
      <c r="H1493" s="17" t="s">
        <v>84</v>
      </c>
    </row>
    <row r="1494" spans="1:8">
      <c r="A1494" s="25">
        <v>1493</v>
      </c>
      <c r="B1494" s="18" t="s">
        <v>5602</v>
      </c>
      <c r="C1494" s="17" t="s">
        <v>4739</v>
      </c>
      <c r="D1494" s="17" t="s">
        <v>5540</v>
      </c>
      <c r="E1494" s="17" t="s">
        <v>407</v>
      </c>
      <c r="F1494" s="124">
        <v>23</v>
      </c>
      <c r="G1494" s="17" t="s">
        <v>1304</v>
      </c>
      <c r="H1494" s="17" t="s">
        <v>51</v>
      </c>
    </row>
    <row r="1495" spans="1:8">
      <c r="A1495" s="25">
        <v>1494</v>
      </c>
      <c r="B1495" s="18" t="s">
        <v>5603</v>
      </c>
      <c r="C1495" s="17" t="s">
        <v>4740</v>
      </c>
      <c r="D1495" s="17" t="s">
        <v>5541</v>
      </c>
      <c r="E1495" s="17" t="s">
        <v>1494</v>
      </c>
      <c r="F1495" s="124">
        <v>21</v>
      </c>
      <c r="G1495" s="17" t="s">
        <v>1304</v>
      </c>
      <c r="H1495" s="17" t="s">
        <v>84</v>
      </c>
    </row>
    <row r="1496" spans="1:8">
      <c r="A1496" s="25">
        <v>1495</v>
      </c>
      <c r="B1496" s="18" t="s">
        <v>5604</v>
      </c>
      <c r="C1496" s="17" t="s">
        <v>4741</v>
      </c>
      <c r="D1496" s="17" t="s">
        <v>5542</v>
      </c>
      <c r="E1496" s="17" t="s">
        <v>407</v>
      </c>
      <c r="F1496" s="124">
        <v>23</v>
      </c>
      <c r="G1496" s="17" t="s">
        <v>1304</v>
      </c>
      <c r="H1496" s="17" t="s">
        <v>84</v>
      </c>
    </row>
    <row r="1497" spans="1:8">
      <c r="A1497" s="25">
        <v>1496</v>
      </c>
      <c r="B1497" s="18" t="s">
        <v>5605</v>
      </c>
      <c r="C1497" s="17" t="s">
        <v>4742</v>
      </c>
      <c r="D1497" s="17" t="s">
        <v>5543</v>
      </c>
      <c r="E1497" s="17" t="s">
        <v>1236</v>
      </c>
      <c r="F1497" s="124">
        <v>24</v>
      </c>
      <c r="G1497" s="17" t="s">
        <v>1304</v>
      </c>
      <c r="H1497" s="17" t="s">
        <v>84</v>
      </c>
    </row>
    <row r="1498" spans="1:8">
      <c r="A1498" s="25">
        <v>1497</v>
      </c>
      <c r="B1498" s="18" t="s">
        <v>5606</v>
      </c>
      <c r="C1498" s="17" t="s">
        <v>4743</v>
      </c>
      <c r="D1498" s="17" t="s">
        <v>5544</v>
      </c>
      <c r="E1498" s="17" t="s">
        <v>407</v>
      </c>
      <c r="F1498" s="124">
        <v>23</v>
      </c>
      <c r="G1498" s="17" t="s">
        <v>1304</v>
      </c>
      <c r="H1498" s="17" t="s">
        <v>84</v>
      </c>
    </row>
    <row r="1499" spans="1:8">
      <c r="A1499" s="25">
        <v>1498</v>
      </c>
      <c r="B1499" s="18" t="s">
        <v>5607</v>
      </c>
      <c r="C1499" s="17" t="s">
        <v>4744</v>
      </c>
      <c r="D1499" s="17" t="s">
        <v>5545</v>
      </c>
      <c r="E1499" s="17" t="s">
        <v>407</v>
      </c>
      <c r="F1499" s="124">
        <v>23</v>
      </c>
      <c r="G1499" s="17" t="s">
        <v>1304</v>
      </c>
      <c r="H1499" s="17" t="s">
        <v>84</v>
      </c>
    </row>
    <row r="1500" spans="1:8">
      <c r="A1500" s="25">
        <v>1499</v>
      </c>
      <c r="B1500" s="18" t="s">
        <v>5608</v>
      </c>
      <c r="C1500" s="17" t="s">
        <v>4745</v>
      </c>
      <c r="D1500" s="17" t="s">
        <v>5546</v>
      </c>
      <c r="E1500" s="17" t="s">
        <v>407</v>
      </c>
      <c r="F1500" s="124">
        <v>23</v>
      </c>
      <c r="G1500" s="17" t="s">
        <v>1304</v>
      </c>
      <c r="H1500" s="17" t="s">
        <v>84</v>
      </c>
    </row>
    <row r="1501" spans="1:8">
      <c r="A1501" s="25">
        <v>1500</v>
      </c>
      <c r="B1501" s="18" t="s">
        <v>6279</v>
      </c>
      <c r="C1501" s="17" t="s">
        <v>2594</v>
      </c>
      <c r="D1501" s="17" t="s">
        <v>2595</v>
      </c>
      <c r="E1501" s="17" t="s">
        <v>1236</v>
      </c>
      <c r="F1501" s="124">
        <v>24</v>
      </c>
      <c r="G1501" s="17" t="s">
        <v>1279</v>
      </c>
      <c r="H1501" s="17" t="s">
        <v>54</v>
      </c>
    </row>
    <row r="1502" spans="1:8">
      <c r="A1502" s="25">
        <v>1501</v>
      </c>
      <c r="B1502" s="18" t="s">
        <v>6280</v>
      </c>
      <c r="C1502" s="17" t="s">
        <v>6223</v>
      </c>
      <c r="D1502" s="17" t="s">
        <v>6224</v>
      </c>
      <c r="E1502" s="17" t="s">
        <v>1236</v>
      </c>
      <c r="F1502" s="124">
        <v>24</v>
      </c>
      <c r="G1502" s="17" t="s">
        <v>1279</v>
      </c>
      <c r="H1502" s="17" t="s">
        <v>84</v>
      </c>
    </row>
    <row r="1503" spans="1:8">
      <c r="A1503" s="25">
        <v>1502</v>
      </c>
      <c r="B1503" s="18" t="s">
        <v>6281</v>
      </c>
      <c r="C1503" s="17" t="s">
        <v>6225</v>
      </c>
      <c r="D1503" s="17" t="s">
        <v>6226</v>
      </c>
      <c r="E1503" s="17" t="s">
        <v>1236</v>
      </c>
      <c r="F1503" s="124">
        <v>24</v>
      </c>
      <c r="G1503" s="17" t="s">
        <v>1279</v>
      </c>
      <c r="H1503" s="17" t="s">
        <v>84</v>
      </c>
    </row>
    <row r="1504" spans="1:8">
      <c r="A1504" s="25">
        <v>1503</v>
      </c>
      <c r="B1504" s="18" t="s">
        <v>6282</v>
      </c>
      <c r="C1504" s="17" t="s">
        <v>6227</v>
      </c>
      <c r="D1504" s="17" t="s">
        <v>6228</v>
      </c>
      <c r="E1504" s="17" t="s">
        <v>1236</v>
      </c>
      <c r="F1504" s="124">
        <v>24</v>
      </c>
      <c r="G1504" s="17" t="s">
        <v>1303</v>
      </c>
      <c r="H1504" s="17" t="s">
        <v>51</v>
      </c>
    </row>
    <row r="1505" spans="1:8">
      <c r="A1505" s="25">
        <v>1504</v>
      </c>
      <c r="B1505" s="18" t="s">
        <v>6283</v>
      </c>
      <c r="C1505" s="17" t="s">
        <v>6229</v>
      </c>
      <c r="D1505" s="17" t="s">
        <v>6230</v>
      </c>
      <c r="E1505" s="17" t="s">
        <v>1236</v>
      </c>
      <c r="F1505" s="124">
        <v>24</v>
      </c>
      <c r="G1505" s="17" t="s">
        <v>1303</v>
      </c>
      <c r="H1505" s="17" t="s">
        <v>84</v>
      </c>
    </row>
    <row r="1506" spans="1:8">
      <c r="A1506" s="25">
        <v>1505</v>
      </c>
      <c r="B1506" s="18" t="s">
        <v>6284</v>
      </c>
      <c r="C1506" s="17" t="s">
        <v>6231</v>
      </c>
      <c r="D1506" s="17" t="s">
        <v>6232</v>
      </c>
      <c r="E1506" s="17" t="s">
        <v>1236</v>
      </c>
      <c r="F1506" s="124">
        <v>24</v>
      </c>
      <c r="G1506" s="17" t="s">
        <v>1303</v>
      </c>
      <c r="H1506" s="17" t="s">
        <v>84</v>
      </c>
    </row>
    <row r="1507" spans="1:8">
      <c r="A1507" s="25">
        <v>1506</v>
      </c>
      <c r="B1507" s="18" t="s">
        <v>6285</v>
      </c>
      <c r="C1507" s="17" t="s">
        <v>6233</v>
      </c>
      <c r="D1507" s="17" t="s">
        <v>6234</v>
      </c>
      <c r="E1507" s="17" t="s">
        <v>1236</v>
      </c>
      <c r="F1507" s="124">
        <v>24</v>
      </c>
      <c r="G1507" s="17" t="s">
        <v>1303</v>
      </c>
      <c r="H1507" s="17" t="s">
        <v>84</v>
      </c>
    </row>
    <row r="1508" spans="1:8">
      <c r="A1508" s="25">
        <v>1507</v>
      </c>
      <c r="B1508" s="18" t="s">
        <v>6286</v>
      </c>
      <c r="C1508" s="17" t="s">
        <v>6235</v>
      </c>
      <c r="D1508" s="17" t="s">
        <v>6236</v>
      </c>
      <c r="E1508" s="17" t="s">
        <v>1236</v>
      </c>
      <c r="F1508" s="124">
        <v>24</v>
      </c>
      <c r="G1508" s="17" t="s">
        <v>1303</v>
      </c>
      <c r="H1508" s="17" t="s">
        <v>84</v>
      </c>
    </row>
    <row r="1509" spans="1:8">
      <c r="A1509" s="25">
        <v>1508</v>
      </c>
      <c r="B1509" s="18" t="s">
        <v>6287</v>
      </c>
      <c r="C1509" s="17" t="s">
        <v>6237</v>
      </c>
      <c r="D1509" s="17" t="s">
        <v>6238</v>
      </c>
      <c r="E1509" s="17" t="s">
        <v>1236</v>
      </c>
      <c r="F1509" s="124">
        <v>24</v>
      </c>
      <c r="G1509" s="17" t="s">
        <v>1303</v>
      </c>
      <c r="H1509" s="17" t="s">
        <v>84</v>
      </c>
    </row>
    <row r="1510" spans="1:8">
      <c r="A1510" s="25">
        <v>1509</v>
      </c>
      <c r="B1510" s="18" t="s">
        <v>6288</v>
      </c>
      <c r="C1510" s="17" t="s">
        <v>6239</v>
      </c>
      <c r="D1510" s="17" t="s">
        <v>6240</v>
      </c>
      <c r="E1510" s="17" t="s">
        <v>1236</v>
      </c>
      <c r="F1510" s="124">
        <v>24</v>
      </c>
      <c r="G1510" s="17" t="s">
        <v>1303</v>
      </c>
      <c r="H1510" s="17" t="s">
        <v>84</v>
      </c>
    </row>
    <row r="1511" spans="1:8">
      <c r="A1511" s="25">
        <v>1510</v>
      </c>
      <c r="B1511" s="18" t="s">
        <v>6289</v>
      </c>
      <c r="C1511" s="17" t="s">
        <v>6241</v>
      </c>
      <c r="D1511" s="17" t="s">
        <v>6242</v>
      </c>
      <c r="E1511" s="17" t="s">
        <v>1236</v>
      </c>
      <c r="F1511" s="124">
        <v>24</v>
      </c>
      <c r="G1511" s="17" t="s">
        <v>1303</v>
      </c>
      <c r="H1511" s="17" t="s">
        <v>84</v>
      </c>
    </row>
    <row r="1512" spans="1:8">
      <c r="A1512" s="25">
        <v>1511</v>
      </c>
      <c r="B1512" s="18" t="s">
        <v>6290</v>
      </c>
      <c r="C1512" s="17" t="s">
        <v>6243</v>
      </c>
      <c r="D1512" s="17" t="s">
        <v>6244</v>
      </c>
      <c r="E1512" s="17" t="s">
        <v>1236</v>
      </c>
      <c r="F1512" s="124">
        <v>24</v>
      </c>
      <c r="G1512" s="17" t="s">
        <v>1303</v>
      </c>
      <c r="H1512" s="17" t="s">
        <v>84</v>
      </c>
    </row>
    <row r="1513" spans="1:8">
      <c r="A1513" s="25">
        <v>1512</v>
      </c>
      <c r="B1513" s="18" t="s">
        <v>6291</v>
      </c>
      <c r="C1513" s="17" t="s">
        <v>6245</v>
      </c>
      <c r="D1513" s="17" t="s">
        <v>6246</v>
      </c>
      <c r="E1513" s="17" t="s">
        <v>1236</v>
      </c>
      <c r="F1513" s="124">
        <v>24</v>
      </c>
      <c r="G1513" s="17" t="s">
        <v>1303</v>
      </c>
      <c r="H1513" s="17" t="s">
        <v>84</v>
      </c>
    </row>
    <row r="1514" spans="1:8">
      <c r="A1514" s="25">
        <v>1513</v>
      </c>
      <c r="B1514" s="18" t="s">
        <v>6292</v>
      </c>
      <c r="C1514" s="17" t="s">
        <v>6247</v>
      </c>
      <c r="D1514" s="17" t="s">
        <v>6248</v>
      </c>
      <c r="E1514" s="17" t="s">
        <v>806</v>
      </c>
      <c r="F1514" s="124">
        <v>22</v>
      </c>
      <c r="G1514" s="17" t="s">
        <v>1281</v>
      </c>
      <c r="H1514" s="17" t="s">
        <v>84</v>
      </c>
    </row>
    <row r="1515" spans="1:8">
      <c r="A1515" s="25">
        <v>1514</v>
      </c>
      <c r="B1515" s="18" t="s">
        <v>6293</v>
      </c>
      <c r="C1515" s="17" t="s">
        <v>6249</v>
      </c>
      <c r="D1515" s="17" t="s">
        <v>6250</v>
      </c>
      <c r="E1515" s="17" t="s">
        <v>806</v>
      </c>
      <c r="F1515" s="124">
        <v>22</v>
      </c>
      <c r="G1515" s="17" t="s">
        <v>1281</v>
      </c>
      <c r="H1515" s="17" t="s">
        <v>84</v>
      </c>
    </row>
    <row r="1516" spans="1:8">
      <c r="A1516" s="25">
        <v>1515</v>
      </c>
      <c r="B1516" s="18" t="s">
        <v>6294</v>
      </c>
      <c r="C1516" s="17" t="s">
        <v>6251</v>
      </c>
      <c r="D1516" s="17" t="s">
        <v>6252</v>
      </c>
      <c r="E1516" s="17" t="s">
        <v>806</v>
      </c>
      <c r="F1516" s="124">
        <v>22</v>
      </c>
      <c r="G1516" s="17" t="s">
        <v>1281</v>
      </c>
      <c r="H1516" s="17" t="s">
        <v>84</v>
      </c>
    </row>
    <row r="1517" spans="1:8">
      <c r="A1517" s="25">
        <v>1516</v>
      </c>
      <c r="B1517" s="18" t="s">
        <v>6295</v>
      </c>
      <c r="C1517" s="17" t="s">
        <v>6253</v>
      </c>
      <c r="D1517" s="17" t="s">
        <v>6254</v>
      </c>
      <c r="E1517" s="17" t="s">
        <v>806</v>
      </c>
      <c r="F1517" s="124">
        <v>22</v>
      </c>
      <c r="G1517" s="17" t="s">
        <v>1281</v>
      </c>
      <c r="H1517" s="17" t="s">
        <v>84</v>
      </c>
    </row>
    <row r="1518" spans="1:8">
      <c r="A1518" s="25">
        <v>1517</v>
      </c>
      <c r="B1518" s="18" t="s">
        <v>6296</v>
      </c>
      <c r="C1518" s="17" t="s">
        <v>6255</v>
      </c>
      <c r="D1518" s="17" t="s">
        <v>6256</v>
      </c>
      <c r="E1518" s="17" t="s">
        <v>806</v>
      </c>
      <c r="F1518" s="124">
        <v>22</v>
      </c>
      <c r="G1518" s="17" t="s">
        <v>1281</v>
      </c>
      <c r="H1518" s="17" t="s">
        <v>84</v>
      </c>
    </row>
    <row r="1519" spans="1:8">
      <c r="A1519" s="25">
        <v>1518</v>
      </c>
      <c r="B1519" s="18" t="s">
        <v>6297</v>
      </c>
      <c r="C1519" s="17" t="s">
        <v>6257</v>
      </c>
      <c r="D1519" s="17" t="s">
        <v>6258</v>
      </c>
      <c r="E1519" s="17" t="s">
        <v>806</v>
      </c>
      <c r="F1519" s="124">
        <v>22</v>
      </c>
      <c r="G1519" s="17" t="s">
        <v>1281</v>
      </c>
      <c r="H1519" s="17" t="s">
        <v>84</v>
      </c>
    </row>
    <row r="1520" spans="1:8">
      <c r="A1520" s="25">
        <v>1519</v>
      </c>
      <c r="B1520" s="18" t="s">
        <v>6298</v>
      </c>
      <c r="C1520" s="17" t="s">
        <v>6259</v>
      </c>
      <c r="D1520" s="17" t="s">
        <v>6260</v>
      </c>
      <c r="E1520" s="17" t="s">
        <v>806</v>
      </c>
      <c r="F1520" s="124">
        <v>22</v>
      </c>
      <c r="G1520" s="17" t="s">
        <v>1281</v>
      </c>
      <c r="H1520" s="17" t="s">
        <v>84</v>
      </c>
    </row>
    <row r="1521" spans="1:8">
      <c r="A1521" s="25">
        <v>1520</v>
      </c>
      <c r="B1521" s="18" t="s">
        <v>6299</v>
      </c>
      <c r="C1521" s="17" t="s">
        <v>6261</v>
      </c>
      <c r="D1521" s="17" t="s">
        <v>6262</v>
      </c>
      <c r="E1521" s="17" t="s">
        <v>806</v>
      </c>
      <c r="F1521" s="124">
        <v>22</v>
      </c>
      <c r="G1521" s="17" t="s">
        <v>1281</v>
      </c>
      <c r="H1521" s="17" t="s">
        <v>84</v>
      </c>
    </row>
    <row r="1522" spans="1:8">
      <c r="A1522" s="25">
        <v>1521</v>
      </c>
      <c r="B1522" s="18" t="s">
        <v>6300</v>
      </c>
      <c r="C1522" s="17" t="s">
        <v>6263</v>
      </c>
      <c r="D1522" s="17" t="s">
        <v>6264</v>
      </c>
      <c r="E1522" s="17" t="s">
        <v>806</v>
      </c>
      <c r="F1522" s="124">
        <v>22</v>
      </c>
      <c r="G1522" s="17" t="s">
        <v>1281</v>
      </c>
      <c r="H1522" s="17" t="s">
        <v>84</v>
      </c>
    </row>
    <row r="1523" spans="1:8">
      <c r="A1523" s="25">
        <v>1522</v>
      </c>
      <c r="B1523" s="18" t="s">
        <v>6301</v>
      </c>
      <c r="C1523" s="17" t="s">
        <v>6265</v>
      </c>
      <c r="D1523" s="17" t="s">
        <v>6266</v>
      </c>
      <c r="E1523" s="17" t="s">
        <v>806</v>
      </c>
      <c r="F1523" s="124">
        <v>22</v>
      </c>
      <c r="G1523" s="17" t="s">
        <v>1281</v>
      </c>
      <c r="H1523" s="17" t="s">
        <v>84</v>
      </c>
    </row>
    <row r="1524" spans="1:8">
      <c r="A1524" s="25">
        <v>1523</v>
      </c>
      <c r="B1524" s="18" t="s">
        <v>6302</v>
      </c>
      <c r="C1524" s="17" t="s">
        <v>6267</v>
      </c>
      <c r="D1524" s="17" t="s">
        <v>6268</v>
      </c>
      <c r="E1524" s="17" t="s">
        <v>806</v>
      </c>
      <c r="F1524" s="124">
        <v>22</v>
      </c>
      <c r="G1524" s="17" t="s">
        <v>1281</v>
      </c>
      <c r="H1524" s="17" t="s">
        <v>84</v>
      </c>
    </row>
    <row r="1525" spans="1:8">
      <c r="A1525" s="25">
        <v>1524</v>
      </c>
      <c r="B1525" s="18" t="s">
        <v>6303</v>
      </c>
      <c r="C1525" s="17" t="s">
        <v>6269</v>
      </c>
      <c r="D1525" s="17" t="s">
        <v>6270</v>
      </c>
      <c r="E1525" s="17" t="s">
        <v>806</v>
      </c>
      <c r="F1525" s="124">
        <v>22</v>
      </c>
      <c r="G1525" s="17" t="s">
        <v>1281</v>
      </c>
      <c r="H1525" s="17" t="s">
        <v>84</v>
      </c>
    </row>
    <row r="1526" spans="1:8">
      <c r="A1526" s="25">
        <v>1525</v>
      </c>
      <c r="B1526" s="18" t="s">
        <v>6304</v>
      </c>
      <c r="C1526" s="17" t="s">
        <v>6271</v>
      </c>
      <c r="D1526" s="17" t="s">
        <v>6272</v>
      </c>
      <c r="E1526" s="17" t="s">
        <v>806</v>
      </c>
      <c r="F1526" s="124">
        <v>22</v>
      </c>
      <c r="G1526" s="17" t="s">
        <v>1281</v>
      </c>
      <c r="H1526" s="17" t="s">
        <v>84</v>
      </c>
    </row>
    <row r="1527" spans="1:8">
      <c r="A1527" s="25">
        <v>1526</v>
      </c>
      <c r="B1527" s="18" t="s">
        <v>6305</v>
      </c>
      <c r="C1527" s="17" t="s">
        <v>6273</v>
      </c>
      <c r="D1527" s="17" t="s">
        <v>6274</v>
      </c>
      <c r="E1527" s="17" t="s">
        <v>806</v>
      </c>
      <c r="F1527" s="124">
        <v>22</v>
      </c>
      <c r="G1527" s="17" t="s">
        <v>1281</v>
      </c>
      <c r="H1527" s="17" t="s">
        <v>84</v>
      </c>
    </row>
    <row r="1528" spans="1:8">
      <c r="A1528" s="25">
        <v>1527</v>
      </c>
      <c r="B1528" s="18" t="s">
        <v>6306</v>
      </c>
      <c r="C1528" s="17" t="s">
        <v>6275</v>
      </c>
      <c r="D1528" s="17" t="s">
        <v>6276</v>
      </c>
      <c r="E1528" s="17" t="s">
        <v>806</v>
      </c>
      <c r="F1528" s="124">
        <v>22</v>
      </c>
      <c r="G1528" s="17" t="s">
        <v>1281</v>
      </c>
      <c r="H1528" s="17" t="s">
        <v>84</v>
      </c>
    </row>
    <row r="1529" spans="1:8">
      <c r="A1529" s="25">
        <v>1528</v>
      </c>
      <c r="B1529" s="18" t="s">
        <v>6307</v>
      </c>
      <c r="C1529" s="17" t="s">
        <v>2740</v>
      </c>
      <c r="D1529" s="17" t="s">
        <v>2741</v>
      </c>
      <c r="E1529" s="17" t="s">
        <v>407</v>
      </c>
      <c r="F1529" s="124">
        <v>23</v>
      </c>
      <c r="G1529" s="17" t="s">
        <v>1298</v>
      </c>
      <c r="H1529" s="17" t="s">
        <v>54</v>
      </c>
    </row>
    <row r="1530" spans="1:8">
      <c r="A1530" s="25">
        <v>1529</v>
      </c>
      <c r="B1530" s="18" t="s">
        <v>6308</v>
      </c>
      <c r="C1530" s="17" t="s">
        <v>6277</v>
      </c>
      <c r="D1530" s="17" t="s">
        <v>6278</v>
      </c>
      <c r="E1530" s="17" t="s">
        <v>1236</v>
      </c>
      <c r="F1530" s="124">
        <v>24</v>
      </c>
      <c r="G1530" s="17" t="s">
        <v>1280</v>
      </c>
      <c r="H1530" s="17" t="s">
        <v>67</v>
      </c>
    </row>
    <row r="1531" spans="1:8">
      <c r="A1531" s="25">
        <v>1530</v>
      </c>
      <c r="B1531" s="18" t="s">
        <v>6309</v>
      </c>
      <c r="C1531" s="17" t="s">
        <v>4705</v>
      </c>
      <c r="D1531" s="17" t="s">
        <v>5507</v>
      </c>
      <c r="E1531" s="17" t="s">
        <v>407</v>
      </c>
      <c r="F1531" s="124">
        <v>23</v>
      </c>
      <c r="G1531" s="17" t="s">
        <v>1266</v>
      </c>
      <c r="H1531" s="17" t="s">
        <v>84</v>
      </c>
    </row>
    <row r="1532" spans="1:8">
      <c r="A1532" s="25">
        <v>1531</v>
      </c>
      <c r="B1532" s="18" t="s">
        <v>6310</v>
      </c>
      <c r="C1532" s="17" t="s">
        <v>6483</v>
      </c>
      <c r="D1532" s="17" t="s">
        <v>6484</v>
      </c>
      <c r="E1532" s="17" t="s">
        <v>407</v>
      </c>
      <c r="F1532" s="124">
        <v>23</v>
      </c>
      <c r="G1532" s="17" t="s">
        <v>1305</v>
      </c>
      <c r="H1532" s="63">
        <v>4</v>
      </c>
    </row>
    <row r="1533" spans="1:8">
      <c r="A1533" s="25">
        <v>1532</v>
      </c>
      <c r="B1533" s="18" t="s">
        <v>6311</v>
      </c>
      <c r="C1533" s="17" t="s">
        <v>6485</v>
      </c>
      <c r="D1533" s="17" t="s">
        <v>6486</v>
      </c>
      <c r="E1533" s="17" t="s">
        <v>407</v>
      </c>
      <c r="F1533" s="124">
        <v>23</v>
      </c>
      <c r="G1533" s="17" t="s">
        <v>1305</v>
      </c>
      <c r="H1533" s="63">
        <v>4</v>
      </c>
    </row>
    <row r="1534" spans="1:8">
      <c r="A1534" s="25">
        <v>1533</v>
      </c>
      <c r="B1534" s="18" t="s">
        <v>6312</v>
      </c>
      <c r="C1534" s="17" t="s">
        <v>6487</v>
      </c>
      <c r="D1534" s="17" t="s">
        <v>6488</v>
      </c>
      <c r="E1534" s="17" t="s">
        <v>407</v>
      </c>
      <c r="F1534" s="124">
        <v>23</v>
      </c>
      <c r="G1534" s="17" t="s">
        <v>1305</v>
      </c>
      <c r="H1534" s="63">
        <v>4</v>
      </c>
    </row>
    <row r="1535" spans="1:8">
      <c r="A1535" s="25">
        <v>1534</v>
      </c>
      <c r="B1535" s="18" t="s">
        <v>6313</v>
      </c>
      <c r="C1535" s="17" t="s">
        <v>6489</v>
      </c>
      <c r="D1535" s="17" t="s">
        <v>6490</v>
      </c>
      <c r="E1535" s="17" t="s">
        <v>1494</v>
      </c>
      <c r="F1535" s="124">
        <v>21</v>
      </c>
      <c r="G1535" s="17" t="s">
        <v>1273</v>
      </c>
      <c r="H1535" s="63">
        <v>1</v>
      </c>
    </row>
    <row r="1536" spans="1:8">
      <c r="A1536" s="25">
        <v>1535</v>
      </c>
      <c r="B1536" s="18" t="s">
        <v>6314</v>
      </c>
      <c r="C1536" s="17" t="s">
        <v>6491</v>
      </c>
      <c r="D1536" s="17" t="s">
        <v>6492</v>
      </c>
      <c r="E1536" s="17" t="s">
        <v>806</v>
      </c>
      <c r="F1536" s="124">
        <v>22</v>
      </c>
      <c r="G1536" s="17" t="s">
        <v>1309</v>
      </c>
      <c r="H1536" s="63">
        <v>1</v>
      </c>
    </row>
    <row r="1537" spans="1:8">
      <c r="A1537" s="25">
        <v>1536</v>
      </c>
      <c r="B1537" s="18" t="s">
        <v>6315</v>
      </c>
      <c r="C1537" s="17" t="s">
        <v>6493</v>
      </c>
      <c r="D1537" s="17" t="s">
        <v>6494</v>
      </c>
      <c r="E1537" s="17" t="s">
        <v>806</v>
      </c>
      <c r="F1537" s="124">
        <v>22</v>
      </c>
      <c r="G1537" s="17" t="s">
        <v>1309</v>
      </c>
      <c r="H1537" s="63">
        <v>1</v>
      </c>
    </row>
    <row r="1538" spans="1:8">
      <c r="A1538" s="25">
        <v>1537</v>
      </c>
      <c r="B1538" s="18" t="s">
        <v>6316</v>
      </c>
      <c r="C1538" s="17" t="s">
        <v>6495</v>
      </c>
      <c r="D1538" s="17" t="s">
        <v>6496</v>
      </c>
      <c r="E1538" s="17" t="s">
        <v>806</v>
      </c>
      <c r="F1538" s="124">
        <v>22</v>
      </c>
      <c r="G1538" s="17" t="s">
        <v>1309</v>
      </c>
      <c r="H1538" s="63">
        <v>1</v>
      </c>
    </row>
    <row r="1539" spans="1:8">
      <c r="A1539" s="25">
        <v>1538</v>
      </c>
      <c r="B1539" s="18" t="s">
        <v>6317</v>
      </c>
      <c r="C1539" s="17" t="s">
        <v>6497</v>
      </c>
      <c r="D1539" s="17" t="s">
        <v>6498</v>
      </c>
      <c r="E1539" s="17" t="s">
        <v>806</v>
      </c>
      <c r="F1539" s="124">
        <v>22</v>
      </c>
      <c r="G1539" s="17" t="s">
        <v>1309</v>
      </c>
      <c r="H1539" s="63">
        <v>1</v>
      </c>
    </row>
    <row r="1540" spans="1:8">
      <c r="A1540" s="25">
        <v>1539</v>
      </c>
      <c r="B1540" s="18" t="s">
        <v>6318</v>
      </c>
      <c r="C1540" s="17" t="s">
        <v>6499</v>
      </c>
      <c r="D1540" s="17" t="s">
        <v>6500</v>
      </c>
      <c r="E1540" s="17" t="s">
        <v>806</v>
      </c>
      <c r="F1540" s="124">
        <v>22</v>
      </c>
      <c r="G1540" s="17" t="s">
        <v>1309</v>
      </c>
      <c r="H1540" s="63">
        <v>1</v>
      </c>
    </row>
    <row r="1541" spans="1:8">
      <c r="A1541" s="25">
        <v>1540</v>
      </c>
      <c r="B1541" s="18" t="s">
        <v>6319</v>
      </c>
      <c r="C1541" s="17" t="s">
        <v>6501</v>
      </c>
      <c r="D1541" s="17" t="s">
        <v>6502</v>
      </c>
      <c r="E1541" s="17" t="s">
        <v>806</v>
      </c>
      <c r="F1541" s="124">
        <v>22</v>
      </c>
      <c r="G1541" s="17" t="s">
        <v>1308</v>
      </c>
      <c r="H1541" s="63">
        <v>1</v>
      </c>
    </row>
    <row r="1542" spans="1:8">
      <c r="A1542" s="25">
        <v>1541</v>
      </c>
      <c r="B1542" s="18" t="s">
        <v>6320</v>
      </c>
      <c r="C1542" s="17" t="s">
        <v>6503</v>
      </c>
      <c r="D1542" s="17" t="s">
        <v>6504</v>
      </c>
      <c r="E1542" s="17" t="s">
        <v>407</v>
      </c>
      <c r="F1542" s="124">
        <v>23</v>
      </c>
      <c r="G1542" s="17" t="s">
        <v>1285</v>
      </c>
      <c r="H1542" s="63">
        <v>1</v>
      </c>
    </row>
    <row r="1543" spans="1:8">
      <c r="A1543" s="25">
        <v>1542</v>
      </c>
      <c r="B1543" s="18" t="s">
        <v>6321</v>
      </c>
      <c r="C1543" s="17" t="s">
        <v>6505</v>
      </c>
      <c r="D1543" s="17" t="s">
        <v>6506</v>
      </c>
      <c r="E1543" s="17" t="s">
        <v>407</v>
      </c>
      <c r="F1543" s="124">
        <v>23</v>
      </c>
      <c r="G1543" s="17" t="s">
        <v>1288</v>
      </c>
      <c r="H1543" s="63">
        <v>2</v>
      </c>
    </row>
    <row r="1544" spans="1:8">
      <c r="A1544" s="25">
        <v>1543</v>
      </c>
      <c r="B1544" s="18" t="s">
        <v>6322</v>
      </c>
      <c r="C1544" s="17" t="s">
        <v>6507</v>
      </c>
      <c r="D1544" s="17" t="s">
        <v>6508</v>
      </c>
      <c r="E1544" s="17" t="s">
        <v>407</v>
      </c>
      <c r="F1544" s="124">
        <v>23</v>
      </c>
      <c r="G1544" s="17" t="s">
        <v>1288</v>
      </c>
      <c r="H1544" s="63">
        <v>4</v>
      </c>
    </row>
    <row r="1545" spans="1:8">
      <c r="A1545" s="25">
        <v>1544</v>
      </c>
      <c r="B1545" s="18" t="s">
        <v>6323</v>
      </c>
      <c r="C1545" s="17" t="s">
        <v>6509</v>
      </c>
      <c r="D1545" s="17" t="s">
        <v>6510</v>
      </c>
      <c r="E1545" s="17" t="s">
        <v>407</v>
      </c>
      <c r="F1545" s="124">
        <v>23</v>
      </c>
      <c r="G1545" s="17" t="s">
        <v>1288</v>
      </c>
      <c r="H1545" s="63">
        <v>4</v>
      </c>
    </row>
    <row r="1546" spans="1:8">
      <c r="A1546" s="25">
        <v>1545</v>
      </c>
      <c r="B1546" s="18" t="s">
        <v>6324</v>
      </c>
      <c r="C1546" s="17" t="s">
        <v>6511</v>
      </c>
      <c r="D1546" s="17" t="s">
        <v>6512</v>
      </c>
      <c r="E1546" s="17" t="s">
        <v>407</v>
      </c>
      <c r="F1546" s="124">
        <v>23</v>
      </c>
      <c r="G1546" s="17" t="s">
        <v>1299</v>
      </c>
      <c r="H1546" s="63">
        <v>2</v>
      </c>
    </row>
    <row r="1547" spans="1:8">
      <c r="A1547" s="25">
        <v>1546</v>
      </c>
      <c r="B1547" s="18" t="s">
        <v>6325</v>
      </c>
      <c r="C1547" s="17" t="s">
        <v>6513</v>
      </c>
      <c r="D1547" s="17" t="s">
        <v>6514</v>
      </c>
      <c r="E1547" s="17" t="s">
        <v>316</v>
      </c>
      <c r="F1547" s="125">
        <v>1</v>
      </c>
      <c r="G1547" s="17" t="s">
        <v>1293</v>
      </c>
      <c r="H1547" s="63">
        <v>1</v>
      </c>
    </row>
    <row r="1548" spans="1:8">
      <c r="A1548" s="25">
        <v>1547</v>
      </c>
      <c r="B1548" s="18" t="s">
        <v>6326</v>
      </c>
      <c r="C1548" s="17" t="s">
        <v>6543</v>
      </c>
      <c r="D1548" s="17" t="s">
        <v>6544</v>
      </c>
      <c r="E1548" s="17" t="s">
        <v>407</v>
      </c>
      <c r="F1548" s="124">
        <v>23</v>
      </c>
      <c r="G1548" s="17" t="s">
        <v>1305</v>
      </c>
      <c r="H1548" s="17" t="s">
        <v>67</v>
      </c>
    </row>
    <row r="1549" spans="1:8">
      <c r="A1549" s="25">
        <v>1548</v>
      </c>
      <c r="B1549" s="18" t="s">
        <v>6327</v>
      </c>
      <c r="C1549" s="17" t="s">
        <v>6545</v>
      </c>
      <c r="D1549" s="17" t="s">
        <v>6546</v>
      </c>
      <c r="E1549" s="17" t="s">
        <v>407</v>
      </c>
      <c r="F1549" s="124">
        <v>23</v>
      </c>
      <c r="G1549" s="17" t="s">
        <v>1271</v>
      </c>
      <c r="H1549" s="17" t="s">
        <v>84</v>
      </c>
    </row>
    <row r="1550" spans="1:8">
      <c r="A1550" s="25">
        <v>1549</v>
      </c>
      <c r="B1550" s="18" t="s">
        <v>6328</v>
      </c>
      <c r="C1550" s="17" t="s">
        <v>6547</v>
      </c>
      <c r="D1550" s="17" t="s">
        <v>6548</v>
      </c>
      <c r="E1550" s="17" t="s">
        <v>407</v>
      </c>
      <c r="F1550" s="124">
        <v>23</v>
      </c>
      <c r="G1550" s="17" t="s">
        <v>1271</v>
      </c>
      <c r="H1550" s="17" t="s">
        <v>84</v>
      </c>
    </row>
    <row r="1551" spans="1:8">
      <c r="A1551" s="25">
        <v>1550</v>
      </c>
      <c r="B1551" s="18" t="s">
        <v>6329</v>
      </c>
      <c r="C1551" s="17" t="s">
        <v>6549</v>
      </c>
      <c r="D1551" s="17" t="s">
        <v>6550</v>
      </c>
      <c r="E1551" s="17" t="s">
        <v>407</v>
      </c>
      <c r="F1551" s="124">
        <v>23</v>
      </c>
      <c r="G1551" s="17" t="s">
        <v>1271</v>
      </c>
      <c r="H1551" s="17" t="s">
        <v>84</v>
      </c>
    </row>
    <row r="1552" spans="1:8">
      <c r="A1552" s="25">
        <v>1551</v>
      </c>
      <c r="B1552" s="18" t="s">
        <v>6330</v>
      </c>
      <c r="C1552" s="17" t="s">
        <v>6551</v>
      </c>
      <c r="D1552" s="17" t="s">
        <v>6552</v>
      </c>
      <c r="E1552" s="17" t="s">
        <v>1494</v>
      </c>
      <c r="F1552" s="124">
        <v>21</v>
      </c>
      <c r="G1552" s="17" t="s">
        <v>1273</v>
      </c>
      <c r="H1552" s="17" t="s">
        <v>84</v>
      </c>
    </row>
    <row r="1553" spans="1:8">
      <c r="A1553" s="25">
        <v>1552</v>
      </c>
      <c r="B1553" s="18" t="s">
        <v>6331</v>
      </c>
      <c r="C1553" s="17" t="s">
        <v>6553</v>
      </c>
      <c r="D1553" s="17" t="s">
        <v>6554</v>
      </c>
      <c r="E1553" s="17" t="s">
        <v>1236</v>
      </c>
      <c r="F1553" s="124">
        <v>24</v>
      </c>
      <c r="G1553" s="17" t="s">
        <v>1279</v>
      </c>
      <c r="H1553" s="17" t="s">
        <v>278</v>
      </c>
    </row>
    <row r="1554" spans="1:8">
      <c r="A1554" s="25">
        <v>1553</v>
      </c>
      <c r="B1554" s="18" t="s">
        <v>6332</v>
      </c>
      <c r="C1554" s="17" t="s">
        <v>6555</v>
      </c>
      <c r="D1554" s="17" t="s">
        <v>6556</v>
      </c>
      <c r="E1554" s="17" t="s">
        <v>806</v>
      </c>
      <c r="F1554" s="124">
        <v>22</v>
      </c>
      <c r="G1554" s="17" t="s">
        <v>1309</v>
      </c>
      <c r="H1554" s="17" t="s">
        <v>51</v>
      </c>
    </row>
    <row r="1555" spans="1:8">
      <c r="A1555" s="25">
        <v>1554</v>
      </c>
      <c r="B1555" s="18" t="s">
        <v>6333</v>
      </c>
      <c r="C1555" s="17" t="s">
        <v>6557</v>
      </c>
      <c r="D1555" s="17" t="s">
        <v>6558</v>
      </c>
      <c r="E1555" s="17" t="s">
        <v>806</v>
      </c>
      <c r="F1555" s="124">
        <v>22</v>
      </c>
      <c r="G1555" s="17" t="s">
        <v>1281</v>
      </c>
      <c r="H1555" s="17" t="s">
        <v>84</v>
      </c>
    </row>
    <row r="1556" spans="1:8">
      <c r="A1556" s="25">
        <v>1555</v>
      </c>
      <c r="B1556" s="18" t="s">
        <v>6334</v>
      </c>
      <c r="C1556" s="17" t="s">
        <v>6559</v>
      </c>
      <c r="D1556" s="17" t="s">
        <v>6560</v>
      </c>
      <c r="E1556" s="17" t="s">
        <v>407</v>
      </c>
      <c r="F1556" s="124">
        <v>23</v>
      </c>
      <c r="G1556" s="17" t="s">
        <v>1299</v>
      </c>
      <c r="H1556" s="17" t="s">
        <v>67</v>
      </c>
    </row>
    <row r="1557" spans="1:8">
      <c r="A1557" s="25">
        <v>1556</v>
      </c>
      <c r="B1557" s="18" t="s">
        <v>6335</v>
      </c>
      <c r="C1557" s="17" t="s">
        <v>6561</v>
      </c>
      <c r="D1557" s="17" t="s">
        <v>6562</v>
      </c>
      <c r="E1557" s="17" t="s">
        <v>407</v>
      </c>
      <c r="F1557" s="124">
        <v>23</v>
      </c>
      <c r="G1557" s="17" t="s">
        <v>1298</v>
      </c>
      <c r="H1557" s="17" t="s">
        <v>227</v>
      </c>
    </row>
    <row r="1558" spans="1:8">
      <c r="A1558" s="25">
        <v>1557</v>
      </c>
      <c r="B1558" s="18" t="s">
        <v>6336</v>
      </c>
      <c r="C1558" s="17" t="s">
        <v>6563</v>
      </c>
      <c r="D1558" s="17" t="s">
        <v>6564</v>
      </c>
      <c r="E1558" s="17" t="s">
        <v>407</v>
      </c>
      <c r="F1558" s="124">
        <v>23</v>
      </c>
      <c r="G1558" s="17" t="s">
        <v>1293</v>
      </c>
      <c r="H1558" s="17" t="s">
        <v>84</v>
      </c>
    </row>
    <row r="1559" spans="1:8">
      <c r="A1559" s="25">
        <v>1558</v>
      </c>
      <c r="B1559" s="18" t="s">
        <v>6337</v>
      </c>
    </row>
    <row r="1560" spans="1:8">
      <c r="A1560" s="25">
        <v>1559</v>
      </c>
      <c r="B1560" s="18" t="s">
        <v>6338</v>
      </c>
    </row>
    <row r="1561" spans="1:8">
      <c r="A1561" s="25">
        <v>1560</v>
      </c>
      <c r="B1561" s="18" t="s">
        <v>6339</v>
      </c>
    </row>
    <row r="1562" spans="1:8">
      <c r="A1562" s="25">
        <v>1561</v>
      </c>
      <c r="B1562" s="18" t="s">
        <v>6340</v>
      </c>
    </row>
    <row r="1563" spans="1:8">
      <c r="A1563" s="25">
        <v>1562</v>
      </c>
      <c r="B1563" s="18" t="s">
        <v>6341</v>
      </c>
    </row>
    <row r="1564" spans="1:8">
      <c r="A1564" s="25">
        <v>1563</v>
      </c>
      <c r="B1564" s="18" t="s">
        <v>6342</v>
      </c>
    </row>
    <row r="1565" spans="1:8">
      <c r="A1565" s="25">
        <v>1564</v>
      </c>
      <c r="B1565" s="18" t="s">
        <v>6343</v>
      </c>
    </row>
    <row r="1566" spans="1:8">
      <c r="A1566" s="25">
        <v>1565</v>
      </c>
      <c r="B1566" s="18" t="s">
        <v>6344</v>
      </c>
    </row>
    <row r="1567" spans="1:8">
      <c r="A1567" s="25">
        <v>1566</v>
      </c>
      <c r="B1567" s="18" t="s">
        <v>6345</v>
      </c>
    </row>
    <row r="1568" spans="1:8">
      <c r="A1568" s="25">
        <v>1567</v>
      </c>
      <c r="B1568" s="18" t="s">
        <v>6346</v>
      </c>
    </row>
    <row r="1569" spans="1:2">
      <c r="A1569" s="25">
        <v>1568</v>
      </c>
      <c r="B1569" s="18" t="s">
        <v>6347</v>
      </c>
    </row>
    <row r="1570" spans="1:2">
      <c r="A1570" s="25">
        <v>1569</v>
      </c>
      <c r="B1570" s="18" t="s">
        <v>6348</v>
      </c>
    </row>
    <row r="1571" spans="1:2">
      <c r="A1571" s="25">
        <v>1570</v>
      </c>
      <c r="B1571" s="18" t="s">
        <v>6349</v>
      </c>
    </row>
    <row r="1572" spans="1:2">
      <c r="A1572" s="25">
        <v>1571</v>
      </c>
      <c r="B1572" s="18" t="s">
        <v>6350</v>
      </c>
    </row>
    <row r="1573" spans="1:2">
      <c r="A1573" s="25">
        <v>1572</v>
      </c>
      <c r="B1573" s="18" t="s">
        <v>6351</v>
      </c>
    </row>
    <row r="1574" spans="1:2">
      <c r="A1574" s="25">
        <v>1573</v>
      </c>
      <c r="B1574" s="18" t="s">
        <v>6352</v>
      </c>
    </row>
    <row r="1575" spans="1:2">
      <c r="A1575" s="25">
        <v>1574</v>
      </c>
      <c r="B1575" s="18" t="s">
        <v>6353</v>
      </c>
    </row>
    <row r="1576" spans="1:2">
      <c r="A1576" s="25">
        <v>1575</v>
      </c>
      <c r="B1576" s="18" t="s">
        <v>6354</v>
      </c>
    </row>
    <row r="1577" spans="1:2">
      <c r="A1577" s="25">
        <v>1576</v>
      </c>
      <c r="B1577" s="18" t="s">
        <v>6355</v>
      </c>
    </row>
    <row r="1578" spans="1:2">
      <c r="A1578" s="25">
        <v>1577</v>
      </c>
      <c r="B1578" s="18" t="s">
        <v>6356</v>
      </c>
    </row>
    <row r="1579" spans="1:2">
      <c r="A1579" s="25">
        <v>1578</v>
      </c>
      <c r="B1579" s="18" t="s">
        <v>6357</v>
      </c>
    </row>
    <row r="1580" spans="1:2">
      <c r="A1580" s="25">
        <v>1579</v>
      </c>
      <c r="B1580" s="18" t="s">
        <v>6358</v>
      </c>
    </row>
    <row r="1581" spans="1:2">
      <c r="A1581" s="25">
        <v>1580</v>
      </c>
      <c r="B1581" s="18" t="s">
        <v>6359</v>
      </c>
    </row>
    <row r="1582" spans="1:2">
      <c r="A1582" s="25">
        <v>1581</v>
      </c>
      <c r="B1582" s="18" t="s">
        <v>6360</v>
      </c>
    </row>
    <row r="1583" spans="1:2">
      <c r="A1583" s="25">
        <v>1582</v>
      </c>
      <c r="B1583" s="18" t="s">
        <v>6361</v>
      </c>
    </row>
    <row r="1584" spans="1:2">
      <c r="A1584" s="25">
        <v>1583</v>
      </c>
      <c r="B1584" s="18" t="s">
        <v>6362</v>
      </c>
    </row>
    <row r="1585" spans="1:2">
      <c r="A1585" s="25">
        <v>1584</v>
      </c>
      <c r="B1585" s="18" t="s">
        <v>6363</v>
      </c>
    </row>
    <row r="1586" spans="1:2">
      <c r="A1586" s="25">
        <v>1585</v>
      </c>
      <c r="B1586" s="18" t="s">
        <v>6364</v>
      </c>
    </row>
    <row r="1587" spans="1:2">
      <c r="A1587" s="25">
        <v>1586</v>
      </c>
      <c r="B1587" s="18" t="s">
        <v>6365</v>
      </c>
    </row>
    <row r="1588" spans="1:2">
      <c r="A1588" s="25">
        <v>1587</v>
      </c>
      <c r="B1588" s="18" t="s">
        <v>6366</v>
      </c>
    </row>
    <row r="1589" spans="1:2">
      <c r="A1589" s="25">
        <v>1588</v>
      </c>
      <c r="B1589" s="18" t="s">
        <v>6367</v>
      </c>
    </row>
    <row r="1590" spans="1:2">
      <c r="A1590" s="25">
        <v>1589</v>
      </c>
      <c r="B1590" s="18" t="s">
        <v>6368</v>
      </c>
    </row>
    <row r="1591" spans="1:2">
      <c r="A1591" s="25">
        <v>1590</v>
      </c>
      <c r="B1591" s="18" t="s">
        <v>6369</v>
      </c>
    </row>
    <row r="1592" spans="1:2">
      <c r="A1592" s="25">
        <v>1591</v>
      </c>
      <c r="B1592" s="18" t="s">
        <v>6370</v>
      </c>
    </row>
    <row r="1593" spans="1:2">
      <c r="A1593" s="25">
        <v>1592</v>
      </c>
      <c r="B1593" s="18" t="s">
        <v>6371</v>
      </c>
    </row>
    <row r="1594" spans="1:2">
      <c r="A1594" s="25">
        <v>1593</v>
      </c>
      <c r="B1594" s="18" t="s">
        <v>6372</v>
      </c>
    </row>
    <row r="1595" spans="1:2">
      <c r="A1595" s="25">
        <v>1594</v>
      </c>
      <c r="B1595" s="18" t="s">
        <v>6373</v>
      </c>
    </row>
    <row r="1596" spans="1:2">
      <c r="A1596" s="25">
        <v>1595</v>
      </c>
      <c r="B1596" s="18" t="s">
        <v>6374</v>
      </c>
    </row>
    <row r="1597" spans="1:2">
      <c r="A1597" s="25">
        <v>1596</v>
      </c>
      <c r="B1597" s="18" t="s">
        <v>6375</v>
      </c>
    </row>
    <row r="1598" spans="1:2">
      <c r="A1598" s="25">
        <v>1597</v>
      </c>
      <c r="B1598" s="18" t="s">
        <v>6376</v>
      </c>
    </row>
    <row r="1599" spans="1:2">
      <c r="A1599" s="25">
        <v>1598</v>
      </c>
      <c r="B1599" s="18" t="s">
        <v>6377</v>
      </c>
    </row>
    <row r="1600" spans="1:2">
      <c r="A1600" s="25">
        <v>1599</v>
      </c>
      <c r="B1600" s="18" t="s">
        <v>6378</v>
      </c>
    </row>
    <row r="1601" spans="1:2">
      <c r="A1601" s="25">
        <v>1600</v>
      </c>
      <c r="B1601" s="18" t="s">
        <v>6379</v>
      </c>
    </row>
    <row r="1602" spans="1:2">
      <c r="A1602" s="25">
        <v>1601</v>
      </c>
      <c r="B1602" s="18" t="s">
        <v>6380</v>
      </c>
    </row>
    <row r="1603" spans="1:2">
      <c r="A1603" s="25">
        <v>1602</v>
      </c>
      <c r="B1603" s="18" t="s">
        <v>6381</v>
      </c>
    </row>
    <row r="1604" spans="1:2">
      <c r="A1604" s="25">
        <v>1603</v>
      </c>
      <c r="B1604" s="18" t="s">
        <v>6382</v>
      </c>
    </row>
    <row r="1605" spans="1:2">
      <c r="A1605" s="25">
        <v>1604</v>
      </c>
      <c r="B1605" s="18" t="s">
        <v>6383</v>
      </c>
    </row>
    <row r="1606" spans="1:2">
      <c r="A1606" s="25">
        <v>1605</v>
      </c>
      <c r="B1606" s="18" t="s">
        <v>6384</v>
      </c>
    </row>
    <row r="1607" spans="1:2">
      <c r="A1607" s="25">
        <v>1606</v>
      </c>
      <c r="B1607" s="18" t="s">
        <v>6385</v>
      </c>
    </row>
    <row r="1608" spans="1:2">
      <c r="A1608" s="25">
        <v>1607</v>
      </c>
      <c r="B1608" s="18" t="s">
        <v>6386</v>
      </c>
    </row>
    <row r="1609" spans="1:2">
      <c r="A1609" s="25">
        <v>1608</v>
      </c>
      <c r="B1609" s="18" t="s">
        <v>6387</v>
      </c>
    </row>
    <row r="1610" spans="1:2">
      <c r="A1610" s="25">
        <v>1609</v>
      </c>
      <c r="B1610" s="18" t="s">
        <v>6388</v>
      </c>
    </row>
    <row r="1611" spans="1:2">
      <c r="A1611" s="25">
        <v>1610</v>
      </c>
      <c r="B1611" s="18" t="s">
        <v>6389</v>
      </c>
    </row>
    <row r="1612" spans="1:2">
      <c r="A1612" s="25">
        <v>1611</v>
      </c>
      <c r="B1612" s="18" t="s">
        <v>6390</v>
      </c>
    </row>
    <row r="1613" spans="1:2">
      <c r="A1613" s="25">
        <v>1612</v>
      </c>
      <c r="B1613" s="18" t="s">
        <v>6391</v>
      </c>
    </row>
    <row r="1614" spans="1:2">
      <c r="A1614" s="25">
        <v>1613</v>
      </c>
      <c r="B1614" s="18" t="s">
        <v>6392</v>
      </c>
    </row>
    <row r="1615" spans="1:2">
      <c r="A1615" s="25">
        <v>1614</v>
      </c>
      <c r="B1615" s="18" t="s">
        <v>6393</v>
      </c>
    </row>
    <row r="1616" spans="1:2">
      <c r="A1616" s="25">
        <v>1615</v>
      </c>
      <c r="B1616" s="18" t="s">
        <v>6394</v>
      </c>
    </row>
    <row r="1617" spans="1:2">
      <c r="A1617" s="25">
        <v>1616</v>
      </c>
      <c r="B1617" s="18" t="s">
        <v>6395</v>
      </c>
    </row>
    <row r="1618" spans="1:2">
      <c r="A1618" s="25">
        <v>1617</v>
      </c>
      <c r="B1618" s="18" t="s">
        <v>6396</v>
      </c>
    </row>
    <row r="1619" spans="1:2">
      <c r="A1619" s="25">
        <v>1618</v>
      </c>
      <c r="B1619" s="18" t="s">
        <v>6397</v>
      </c>
    </row>
    <row r="1620" spans="1:2">
      <c r="A1620" s="25">
        <v>1619</v>
      </c>
      <c r="B1620" s="18" t="s">
        <v>6398</v>
      </c>
    </row>
    <row r="1621" spans="1:2">
      <c r="A1621" s="25">
        <v>1620</v>
      </c>
      <c r="B1621" s="18" t="s">
        <v>6399</v>
      </c>
    </row>
    <row r="1622" spans="1:2">
      <c r="A1622" s="25">
        <v>1621</v>
      </c>
      <c r="B1622" s="18" t="s">
        <v>6400</v>
      </c>
    </row>
    <row r="1623" spans="1:2">
      <c r="A1623" s="25">
        <v>1622</v>
      </c>
      <c r="B1623" s="18" t="s">
        <v>6401</v>
      </c>
    </row>
    <row r="1624" spans="1:2">
      <c r="A1624" s="25">
        <v>1623</v>
      </c>
      <c r="B1624" s="18" t="s">
        <v>6402</v>
      </c>
    </row>
    <row r="1625" spans="1:2">
      <c r="A1625" s="25">
        <v>1624</v>
      </c>
      <c r="B1625" s="18" t="s">
        <v>6403</v>
      </c>
    </row>
    <row r="1626" spans="1:2">
      <c r="A1626" s="25">
        <v>1625</v>
      </c>
      <c r="B1626" s="18" t="s">
        <v>6404</v>
      </c>
    </row>
    <row r="1627" spans="1:2">
      <c r="A1627" s="25">
        <v>1626</v>
      </c>
      <c r="B1627" s="18" t="s">
        <v>6405</v>
      </c>
    </row>
    <row r="1628" spans="1:2">
      <c r="A1628" s="25">
        <v>1627</v>
      </c>
      <c r="B1628" s="18" t="s">
        <v>6406</v>
      </c>
    </row>
    <row r="1629" spans="1:2">
      <c r="A1629" s="25">
        <v>1628</v>
      </c>
      <c r="B1629" s="18" t="s">
        <v>6407</v>
      </c>
    </row>
    <row r="1630" spans="1:2">
      <c r="A1630" s="25">
        <v>1629</v>
      </c>
      <c r="B1630" s="18" t="s">
        <v>6408</v>
      </c>
    </row>
    <row r="1631" spans="1:2">
      <c r="A1631" s="25">
        <v>1630</v>
      </c>
      <c r="B1631" s="18" t="s">
        <v>6409</v>
      </c>
    </row>
    <row r="1632" spans="1:2">
      <c r="A1632" s="25">
        <v>1631</v>
      </c>
      <c r="B1632" s="18" t="s">
        <v>6410</v>
      </c>
    </row>
    <row r="1633" spans="1:2">
      <c r="A1633" s="25">
        <v>1632</v>
      </c>
      <c r="B1633" s="18" t="s">
        <v>6411</v>
      </c>
    </row>
    <row r="1634" spans="1:2">
      <c r="A1634" s="25">
        <v>1633</v>
      </c>
      <c r="B1634" s="18" t="s">
        <v>6412</v>
      </c>
    </row>
    <row r="1635" spans="1:2">
      <c r="A1635" s="25">
        <v>1634</v>
      </c>
      <c r="B1635" s="18" t="s">
        <v>6413</v>
      </c>
    </row>
    <row r="1636" spans="1:2">
      <c r="A1636" s="25">
        <v>1635</v>
      </c>
      <c r="B1636" s="18" t="s">
        <v>6414</v>
      </c>
    </row>
    <row r="1637" spans="1:2">
      <c r="A1637" s="25">
        <v>1636</v>
      </c>
      <c r="B1637" s="18" t="s">
        <v>6415</v>
      </c>
    </row>
    <row r="1638" spans="1:2">
      <c r="A1638" s="25">
        <v>1637</v>
      </c>
      <c r="B1638" s="18" t="s">
        <v>6416</v>
      </c>
    </row>
    <row r="1639" spans="1:2">
      <c r="A1639" s="25">
        <v>1638</v>
      </c>
      <c r="B1639" s="18" t="s">
        <v>6417</v>
      </c>
    </row>
    <row r="1640" spans="1:2">
      <c r="A1640" s="25">
        <v>1639</v>
      </c>
      <c r="B1640" s="18" t="s">
        <v>6418</v>
      </c>
    </row>
    <row r="1641" spans="1:2">
      <c r="A1641" s="25">
        <v>1640</v>
      </c>
      <c r="B1641" s="18" t="s">
        <v>6419</v>
      </c>
    </row>
    <row r="1642" spans="1:2">
      <c r="A1642" s="25">
        <v>1641</v>
      </c>
      <c r="B1642" s="18" t="s">
        <v>6420</v>
      </c>
    </row>
    <row r="1643" spans="1:2">
      <c r="A1643" s="25">
        <v>1642</v>
      </c>
      <c r="B1643" s="18" t="s">
        <v>6421</v>
      </c>
    </row>
    <row r="1644" spans="1:2">
      <c r="A1644" s="25">
        <v>1643</v>
      </c>
      <c r="B1644" s="18" t="s">
        <v>6422</v>
      </c>
    </row>
    <row r="1645" spans="1:2">
      <c r="A1645" s="25">
        <v>1644</v>
      </c>
      <c r="B1645" s="18" t="s">
        <v>6423</v>
      </c>
    </row>
    <row r="1646" spans="1:2">
      <c r="A1646" s="25">
        <v>1645</v>
      </c>
      <c r="B1646" s="18" t="s">
        <v>6424</v>
      </c>
    </row>
    <row r="1647" spans="1:2">
      <c r="A1647" s="25">
        <v>1646</v>
      </c>
      <c r="B1647" s="18" t="s">
        <v>6425</v>
      </c>
    </row>
    <row r="1648" spans="1:2">
      <c r="A1648" s="25">
        <v>1647</v>
      </c>
      <c r="B1648" s="18" t="s">
        <v>6426</v>
      </c>
    </row>
    <row r="1649" spans="1:2">
      <c r="A1649" s="25">
        <v>1648</v>
      </c>
      <c r="B1649" s="18" t="s">
        <v>6427</v>
      </c>
    </row>
    <row r="1650" spans="1:2">
      <c r="A1650" s="25">
        <v>1649</v>
      </c>
      <c r="B1650" s="18" t="s">
        <v>6428</v>
      </c>
    </row>
    <row r="1651" spans="1:2">
      <c r="A1651" s="25">
        <v>1650</v>
      </c>
      <c r="B1651" s="18" t="s">
        <v>6429</v>
      </c>
    </row>
    <row r="1652" spans="1:2">
      <c r="A1652" s="25">
        <v>1651</v>
      </c>
      <c r="B1652" s="18" t="s">
        <v>6430</v>
      </c>
    </row>
    <row r="1653" spans="1:2">
      <c r="A1653" s="25">
        <v>1652</v>
      </c>
      <c r="B1653" s="18" t="s">
        <v>6431</v>
      </c>
    </row>
    <row r="1654" spans="1:2">
      <c r="A1654" s="25">
        <v>1653</v>
      </c>
      <c r="B1654" s="18" t="s">
        <v>6432</v>
      </c>
    </row>
    <row r="1655" spans="1:2">
      <c r="A1655" s="25">
        <v>1654</v>
      </c>
      <c r="B1655" s="18" t="s">
        <v>6433</v>
      </c>
    </row>
    <row r="1656" spans="1:2">
      <c r="A1656" s="25">
        <v>1655</v>
      </c>
      <c r="B1656" s="18" t="s">
        <v>6434</v>
      </c>
    </row>
    <row r="1657" spans="1:2">
      <c r="A1657" s="25">
        <v>1656</v>
      </c>
      <c r="B1657" s="18" t="s">
        <v>6435</v>
      </c>
    </row>
    <row r="1658" spans="1:2">
      <c r="A1658" s="25">
        <v>1657</v>
      </c>
      <c r="B1658" s="18" t="s">
        <v>6436</v>
      </c>
    </row>
    <row r="1659" spans="1:2">
      <c r="A1659" s="25">
        <v>1658</v>
      </c>
      <c r="B1659" s="18" t="s">
        <v>6437</v>
      </c>
    </row>
    <row r="1660" spans="1:2">
      <c r="A1660" s="25">
        <v>1659</v>
      </c>
      <c r="B1660" s="18" t="s">
        <v>6438</v>
      </c>
    </row>
    <row r="1661" spans="1:2">
      <c r="A1661" s="25">
        <v>1660</v>
      </c>
      <c r="B1661" s="18" t="s">
        <v>6439</v>
      </c>
    </row>
    <row r="1662" spans="1:2">
      <c r="A1662" s="25">
        <v>1661</v>
      </c>
      <c r="B1662" s="18" t="s">
        <v>6440</v>
      </c>
    </row>
    <row r="1663" spans="1:2">
      <c r="A1663" s="25">
        <v>1662</v>
      </c>
      <c r="B1663" s="18" t="s">
        <v>6441</v>
      </c>
    </row>
    <row r="1664" spans="1:2">
      <c r="A1664" s="25">
        <v>1663</v>
      </c>
      <c r="B1664" s="18" t="s">
        <v>6442</v>
      </c>
    </row>
    <row r="1665" spans="1:2">
      <c r="A1665" s="25">
        <v>1664</v>
      </c>
      <c r="B1665" s="18" t="s">
        <v>6443</v>
      </c>
    </row>
    <row r="1666" spans="1:2">
      <c r="A1666" s="25">
        <v>1665</v>
      </c>
      <c r="B1666" s="18" t="s">
        <v>6444</v>
      </c>
    </row>
    <row r="1667" spans="1:2">
      <c r="A1667" s="25">
        <v>1666</v>
      </c>
      <c r="B1667" s="18" t="s">
        <v>6445</v>
      </c>
    </row>
    <row r="1668" spans="1:2">
      <c r="A1668" s="25">
        <v>1667</v>
      </c>
      <c r="B1668" s="18" t="s">
        <v>6446</v>
      </c>
    </row>
    <row r="1669" spans="1:2">
      <c r="A1669" s="25">
        <v>1668</v>
      </c>
      <c r="B1669" s="18" t="s">
        <v>6447</v>
      </c>
    </row>
    <row r="1670" spans="1:2">
      <c r="A1670" s="25">
        <v>1669</v>
      </c>
      <c r="B1670" s="18" t="s">
        <v>6448</v>
      </c>
    </row>
    <row r="1671" spans="1:2">
      <c r="A1671" s="25">
        <v>1670</v>
      </c>
      <c r="B1671" s="18" t="s">
        <v>6449</v>
      </c>
    </row>
    <row r="1672" spans="1:2">
      <c r="A1672" s="25">
        <v>1671</v>
      </c>
      <c r="B1672" s="18" t="s">
        <v>6450</v>
      </c>
    </row>
    <row r="1673" spans="1:2">
      <c r="A1673" s="25">
        <v>1672</v>
      </c>
      <c r="B1673" s="18" t="s">
        <v>6451</v>
      </c>
    </row>
    <row r="1674" spans="1:2">
      <c r="A1674" s="25">
        <v>1673</v>
      </c>
      <c r="B1674" s="18" t="s">
        <v>6452</v>
      </c>
    </row>
    <row r="1675" spans="1:2">
      <c r="A1675" s="25">
        <v>1674</v>
      </c>
      <c r="B1675" s="18" t="s">
        <v>6453</v>
      </c>
    </row>
    <row r="1676" spans="1:2">
      <c r="A1676" s="25">
        <v>1675</v>
      </c>
      <c r="B1676" s="18" t="s">
        <v>6454</v>
      </c>
    </row>
    <row r="1677" spans="1:2">
      <c r="A1677" s="25">
        <v>1676</v>
      </c>
      <c r="B1677" s="18" t="s">
        <v>6455</v>
      </c>
    </row>
    <row r="1678" spans="1:2">
      <c r="A1678" s="25">
        <v>1677</v>
      </c>
      <c r="B1678" s="18" t="s">
        <v>6456</v>
      </c>
    </row>
    <row r="1679" spans="1:2">
      <c r="A1679" s="25">
        <v>1678</v>
      </c>
      <c r="B1679" s="18" t="s">
        <v>6457</v>
      </c>
    </row>
    <row r="1680" spans="1:2">
      <c r="A1680" s="25">
        <v>1679</v>
      </c>
      <c r="B1680" s="18" t="s">
        <v>6458</v>
      </c>
    </row>
    <row r="1681" spans="1:2">
      <c r="A1681" s="25">
        <v>1680</v>
      </c>
      <c r="B1681" s="18" t="s">
        <v>6459</v>
      </c>
    </row>
    <row r="1682" spans="1:2">
      <c r="A1682" s="25">
        <v>1681</v>
      </c>
      <c r="B1682" s="18" t="s">
        <v>6460</v>
      </c>
    </row>
    <row r="1683" spans="1:2">
      <c r="A1683" s="25">
        <v>1682</v>
      </c>
      <c r="B1683" s="18" t="s">
        <v>6461</v>
      </c>
    </row>
    <row r="1684" spans="1:2">
      <c r="A1684" s="25">
        <v>1683</v>
      </c>
      <c r="B1684" s="18" t="s">
        <v>6462</v>
      </c>
    </row>
    <row r="1685" spans="1:2">
      <c r="A1685" s="25">
        <v>1684</v>
      </c>
      <c r="B1685" s="18" t="s">
        <v>6463</v>
      </c>
    </row>
    <row r="1686" spans="1:2">
      <c r="A1686" s="25">
        <v>1685</v>
      </c>
      <c r="B1686" s="18" t="s">
        <v>6464</v>
      </c>
    </row>
    <row r="1687" spans="1:2">
      <c r="A1687" s="25">
        <v>1686</v>
      </c>
      <c r="B1687" s="18" t="s">
        <v>6465</v>
      </c>
    </row>
    <row r="1688" spans="1:2">
      <c r="A1688" s="25">
        <v>1687</v>
      </c>
      <c r="B1688" s="18" t="s">
        <v>6466</v>
      </c>
    </row>
    <row r="1689" spans="1:2">
      <c r="A1689" s="25"/>
      <c r="B1689" s="18"/>
    </row>
    <row r="1690" spans="1:2">
      <c r="A1690" s="25"/>
      <c r="B1690" s="18"/>
    </row>
  </sheetData>
  <phoneticPr fontId="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876"/>
  <sheetViews>
    <sheetView topLeftCell="A515" workbookViewId="0">
      <selection activeCell="H544" sqref="H544"/>
    </sheetView>
  </sheetViews>
  <sheetFormatPr defaultRowHeight="13.5"/>
  <cols>
    <col min="1" max="1" width="9.375" style="35" customWidth="1"/>
    <col min="2" max="2" width="10.5" style="36" customWidth="1"/>
    <col min="3" max="3" width="16.125" style="35" customWidth="1"/>
    <col min="4" max="4" width="15" style="35" customWidth="1"/>
    <col min="5" max="5" width="9.5" style="35" customWidth="1"/>
    <col min="6" max="6" width="9.75" style="130" customWidth="1"/>
    <col min="7" max="7" width="22.75" style="35" bestFit="1" customWidth="1"/>
    <col min="8" max="11" width="9" style="35" customWidth="1"/>
    <col min="12" max="12" width="11.625" style="35" customWidth="1"/>
    <col min="13" max="14" width="9" style="35" customWidth="1"/>
    <col min="15" max="15" width="9" customWidth="1"/>
  </cols>
  <sheetData>
    <row r="1" spans="1:16">
      <c r="A1" s="34" t="s">
        <v>41</v>
      </c>
      <c r="B1" s="39" t="s">
        <v>1183</v>
      </c>
      <c r="C1" s="34" t="s">
        <v>43</v>
      </c>
      <c r="D1" s="34" t="s">
        <v>44</v>
      </c>
      <c r="E1" s="34" t="s">
        <v>45</v>
      </c>
      <c r="F1" s="127" t="s">
        <v>46</v>
      </c>
      <c r="G1" s="34" t="s">
        <v>47</v>
      </c>
      <c r="H1" s="34" t="s">
        <v>48</v>
      </c>
      <c r="L1" s="36"/>
      <c r="M1" s="36"/>
    </row>
    <row r="2" spans="1:16">
      <c r="A2" s="40">
        <v>2001</v>
      </c>
      <c r="B2" s="63">
        <v>100000001</v>
      </c>
      <c r="C2" s="40" t="s">
        <v>5609</v>
      </c>
      <c r="D2" s="40" t="s">
        <v>5916</v>
      </c>
      <c r="E2" s="40" t="s">
        <v>407</v>
      </c>
      <c r="F2" s="128">
        <v>23</v>
      </c>
      <c r="G2" s="40" t="s">
        <v>1293</v>
      </c>
      <c r="H2" s="40">
        <v>2</v>
      </c>
      <c r="I2" s="36"/>
      <c r="J2" s="36" t="s">
        <v>1184</v>
      </c>
      <c r="K2" s="37" t="s">
        <v>1185</v>
      </c>
      <c r="L2" s="36" t="s">
        <v>1184</v>
      </c>
      <c r="M2" s="37" t="s">
        <v>1185</v>
      </c>
      <c r="N2" s="35" t="s">
        <v>1186</v>
      </c>
      <c r="O2" t="s">
        <v>959</v>
      </c>
      <c r="P2">
        <v>47</v>
      </c>
    </row>
    <row r="3" spans="1:16">
      <c r="A3" s="40">
        <v>2002</v>
      </c>
      <c r="B3" s="18" t="s">
        <v>52</v>
      </c>
      <c r="C3" s="40" t="s">
        <v>5610</v>
      </c>
      <c r="D3" s="40" t="s">
        <v>5917</v>
      </c>
      <c r="E3" s="40" t="s">
        <v>407</v>
      </c>
      <c r="F3" s="128">
        <v>23</v>
      </c>
      <c r="G3" s="40" t="s">
        <v>1293</v>
      </c>
      <c r="H3" s="40">
        <v>2</v>
      </c>
      <c r="I3" s="36"/>
      <c r="J3" s="36" t="s">
        <v>1189</v>
      </c>
      <c r="K3" s="37" t="s">
        <v>1190</v>
      </c>
      <c r="L3" s="36" t="s">
        <v>1187</v>
      </c>
      <c r="M3" s="37" t="s">
        <v>1188</v>
      </c>
      <c r="O3" t="s">
        <v>960</v>
      </c>
      <c r="P3">
        <v>46</v>
      </c>
    </row>
    <row r="4" spans="1:16">
      <c r="A4" s="40">
        <v>2003</v>
      </c>
      <c r="B4" s="18" t="s">
        <v>55</v>
      </c>
      <c r="C4" s="40" t="s">
        <v>1675</v>
      </c>
      <c r="D4" s="40" t="s">
        <v>1676</v>
      </c>
      <c r="E4" s="40" t="s">
        <v>407</v>
      </c>
      <c r="F4" s="128">
        <v>23</v>
      </c>
      <c r="G4" s="40" t="s">
        <v>1293</v>
      </c>
      <c r="H4" s="40" t="s">
        <v>278</v>
      </c>
      <c r="I4" s="36"/>
      <c r="J4" s="36" t="s">
        <v>1193</v>
      </c>
      <c r="K4" s="37" t="s">
        <v>1194</v>
      </c>
      <c r="L4" s="36" t="s">
        <v>1189</v>
      </c>
      <c r="M4" s="37" t="s">
        <v>1190</v>
      </c>
      <c r="O4" t="s">
        <v>961</v>
      </c>
      <c r="P4">
        <v>45</v>
      </c>
    </row>
    <row r="5" spans="1:16">
      <c r="A5" s="40">
        <v>2004</v>
      </c>
      <c r="B5" s="18" t="s">
        <v>56</v>
      </c>
      <c r="C5" s="40" t="s">
        <v>1677</v>
      </c>
      <c r="D5" s="40" t="s">
        <v>1678</v>
      </c>
      <c r="E5" s="40" t="s">
        <v>407</v>
      </c>
      <c r="F5" s="128">
        <v>23</v>
      </c>
      <c r="G5" s="40" t="s">
        <v>1293</v>
      </c>
      <c r="H5" s="40">
        <v>4</v>
      </c>
      <c r="I5" s="36"/>
      <c r="J5" s="36" t="s">
        <v>1197</v>
      </c>
      <c r="K5" s="37" t="s">
        <v>1198</v>
      </c>
      <c r="L5" s="36" t="s">
        <v>1191</v>
      </c>
      <c r="M5" s="37" t="s">
        <v>1192</v>
      </c>
      <c r="O5" t="s">
        <v>962</v>
      </c>
      <c r="P5">
        <v>44</v>
      </c>
    </row>
    <row r="6" spans="1:16">
      <c r="A6" s="40">
        <v>2005</v>
      </c>
      <c r="B6" s="18" t="s">
        <v>57</v>
      </c>
      <c r="C6" s="40" t="s">
        <v>1679</v>
      </c>
      <c r="D6" s="40" t="s">
        <v>1680</v>
      </c>
      <c r="E6" s="40" t="s">
        <v>407</v>
      </c>
      <c r="F6" s="128">
        <v>23</v>
      </c>
      <c r="G6" s="40" t="s">
        <v>1293</v>
      </c>
      <c r="H6" s="40">
        <v>4</v>
      </c>
      <c r="I6" s="36"/>
      <c r="J6" s="36" t="s">
        <v>1201</v>
      </c>
      <c r="K6" s="37" t="s">
        <v>1202</v>
      </c>
      <c r="L6" s="36" t="s">
        <v>1193</v>
      </c>
      <c r="M6" s="37" t="s">
        <v>1194</v>
      </c>
      <c r="O6" t="s">
        <v>963</v>
      </c>
      <c r="P6">
        <v>43</v>
      </c>
    </row>
    <row r="7" spans="1:16">
      <c r="A7" s="40">
        <v>2006</v>
      </c>
      <c r="B7" s="18" t="s">
        <v>58</v>
      </c>
      <c r="C7" s="40" t="s">
        <v>1681</v>
      </c>
      <c r="D7" s="40" t="s">
        <v>1682</v>
      </c>
      <c r="E7" s="40" t="s">
        <v>407</v>
      </c>
      <c r="F7" s="128">
        <v>23</v>
      </c>
      <c r="G7" s="40" t="s">
        <v>1293</v>
      </c>
      <c r="H7" s="40">
        <v>4</v>
      </c>
      <c r="I7" s="36"/>
      <c r="J7" s="36" t="s">
        <v>1205</v>
      </c>
      <c r="K7" s="37" t="s">
        <v>1206</v>
      </c>
      <c r="L7" s="36" t="s">
        <v>1195</v>
      </c>
      <c r="M7" s="37" t="s">
        <v>1196</v>
      </c>
      <c r="O7" t="s">
        <v>964</v>
      </c>
      <c r="P7">
        <v>42</v>
      </c>
    </row>
    <row r="8" spans="1:16">
      <c r="A8" s="40">
        <v>2007</v>
      </c>
      <c r="B8" s="18" t="s">
        <v>59</v>
      </c>
      <c r="C8" s="40" t="s">
        <v>1683</v>
      </c>
      <c r="D8" s="40" t="s">
        <v>1684</v>
      </c>
      <c r="E8" s="40" t="s">
        <v>407</v>
      </c>
      <c r="F8" s="128">
        <v>23</v>
      </c>
      <c r="G8" s="40" t="s">
        <v>1293</v>
      </c>
      <c r="H8" s="40">
        <v>4</v>
      </c>
      <c r="I8" s="36"/>
      <c r="J8" s="36" t="s">
        <v>1209</v>
      </c>
      <c r="K8" s="37" t="s">
        <v>1210</v>
      </c>
      <c r="L8" s="36" t="s">
        <v>1197</v>
      </c>
      <c r="M8" s="37" t="s">
        <v>1198</v>
      </c>
      <c r="O8" t="s">
        <v>965</v>
      </c>
      <c r="P8">
        <v>41</v>
      </c>
    </row>
    <row r="9" spans="1:16">
      <c r="A9" s="40">
        <v>2008</v>
      </c>
      <c r="B9" s="18" t="s">
        <v>60</v>
      </c>
      <c r="C9" s="40" t="s">
        <v>1685</v>
      </c>
      <c r="D9" s="40" t="s">
        <v>1686</v>
      </c>
      <c r="E9" s="40" t="s">
        <v>1236</v>
      </c>
      <c r="F9" s="128">
        <v>24</v>
      </c>
      <c r="G9" s="40" t="s">
        <v>1293</v>
      </c>
      <c r="H9" s="40">
        <v>4</v>
      </c>
      <c r="I9" s="36"/>
      <c r="J9" s="36" t="s">
        <v>1213</v>
      </c>
      <c r="K9" s="37" t="s">
        <v>1214</v>
      </c>
      <c r="L9" s="36" t="s">
        <v>1199</v>
      </c>
      <c r="M9" s="37" t="s">
        <v>1200</v>
      </c>
      <c r="O9" t="s">
        <v>966</v>
      </c>
      <c r="P9">
        <v>40</v>
      </c>
    </row>
    <row r="10" spans="1:16">
      <c r="A10" s="40">
        <v>2009</v>
      </c>
      <c r="B10" s="18" t="s">
        <v>61</v>
      </c>
      <c r="C10" s="40" t="s">
        <v>1687</v>
      </c>
      <c r="D10" s="40" t="s">
        <v>1688</v>
      </c>
      <c r="E10" s="40" t="s">
        <v>1236</v>
      </c>
      <c r="F10" s="128">
        <v>24</v>
      </c>
      <c r="G10" s="40" t="s">
        <v>1293</v>
      </c>
      <c r="H10" s="40">
        <v>4</v>
      </c>
      <c r="I10" s="36"/>
      <c r="J10" s="36" t="s">
        <v>1217</v>
      </c>
      <c r="K10" s="37" t="s">
        <v>1218</v>
      </c>
      <c r="L10" s="36" t="s">
        <v>1201</v>
      </c>
      <c r="M10" s="37" t="s">
        <v>1202</v>
      </c>
      <c r="O10" t="s">
        <v>967</v>
      </c>
      <c r="P10">
        <v>39</v>
      </c>
    </row>
    <row r="11" spans="1:16">
      <c r="A11" s="40">
        <v>2010</v>
      </c>
      <c r="B11" s="18" t="s">
        <v>62</v>
      </c>
      <c r="C11" s="40" t="s">
        <v>1689</v>
      </c>
      <c r="D11" s="40" t="s">
        <v>1690</v>
      </c>
      <c r="E11" s="40" t="s">
        <v>407</v>
      </c>
      <c r="F11" s="128">
        <v>23</v>
      </c>
      <c r="G11" s="40" t="s">
        <v>1293</v>
      </c>
      <c r="H11" s="40">
        <v>4</v>
      </c>
      <c r="I11" s="36"/>
      <c r="J11" s="36" t="s">
        <v>1221</v>
      </c>
      <c r="K11" s="37" t="s">
        <v>1222</v>
      </c>
      <c r="L11" s="36" t="s">
        <v>1203</v>
      </c>
      <c r="M11" s="37" t="s">
        <v>1204</v>
      </c>
      <c r="O11" t="s">
        <v>968</v>
      </c>
      <c r="P11">
        <v>38</v>
      </c>
    </row>
    <row r="12" spans="1:16">
      <c r="A12" s="40">
        <v>2011</v>
      </c>
      <c r="B12" s="18" t="s">
        <v>63</v>
      </c>
      <c r="C12" s="40" t="s">
        <v>1902</v>
      </c>
      <c r="D12" s="40" t="s">
        <v>1903</v>
      </c>
      <c r="E12" s="40" t="s">
        <v>1236</v>
      </c>
      <c r="F12" s="128">
        <v>24</v>
      </c>
      <c r="G12" s="40" t="s">
        <v>1293</v>
      </c>
      <c r="H12" s="40">
        <v>3</v>
      </c>
      <c r="I12" s="36"/>
      <c r="J12" s="36" t="s">
        <v>3851</v>
      </c>
      <c r="K12" s="37" t="s">
        <v>3852</v>
      </c>
      <c r="L12" s="36" t="s">
        <v>1205</v>
      </c>
      <c r="M12" s="37" t="s">
        <v>1206</v>
      </c>
      <c r="O12" t="s">
        <v>969</v>
      </c>
      <c r="P12">
        <v>37</v>
      </c>
    </row>
    <row r="13" spans="1:16">
      <c r="A13" s="40">
        <v>2012</v>
      </c>
      <c r="B13" s="18" t="s">
        <v>64</v>
      </c>
      <c r="C13" s="40" t="s">
        <v>5611</v>
      </c>
      <c r="D13" s="40" t="s">
        <v>5918</v>
      </c>
      <c r="E13" s="40" t="s">
        <v>407</v>
      </c>
      <c r="F13" s="128">
        <v>23</v>
      </c>
      <c r="G13" s="40" t="s">
        <v>1293</v>
      </c>
      <c r="H13" s="40">
        <v>2</v>
      </c>
      <c r="I13" s="36"/>
      <c r="J13" s="36" t="s">
        <v>942</v>
      </c>
      <c r="K13" s="37" t="s">
        <v>1229</v>
      </c>
      <c r="L13" s="36" t="s">
        <v>1207</v>
      </c>
      <c r="M13" s="37" t="s">
        <v>1208</v>
      </c>
      <c r="O13" t="s">
        <v>970</v>
      </c>
      <c r="P13">
        <v>36</v>
      </c>
    </row>
    <row r="14" spans="1:16">
      <c r="A14" s="40">
        <v>2013</v>
      </c>
      <c r="B14" s="18" t="s">
        <v>65</v>
      </c>
      <c r="C14" s="40" t="s">
        <v>5612</v>
      </c>
      <c r="D14" s="40" t="s">
        <v>5919</v>
      </c>
      <c r="E14" s="40" t="s">
        <v>1236</v>
      </c>
      <c r="F14" s="128">
        <v>24</v>
      </c>
      <c r="G14" s="40" t="s">
        <v>1293</v>
      </c>
      <c r="H14" s="40">
        <v>2</v>
      </c>
      <c r="I14" s="36"/>
      <c r="J14" s="36" t="s">
        <v>944</v>
      </c>
      <c r="K14" s="37" t="s">
        <v>1232</v>
      </c>
      <c r="L14" s="36" t="s">
        <v>1209</v>
      </c>
      <c r="M14" s="37" t="s">
        <v>1210</v>
      </c>
      <c r="O14" t="s">
        <v>971</v>
      </c>
      <c r="P14">
        <v>35</v>
      </c>
    </row>
    <row r="15" spans="1:16">
      <c r="A15" s="40">
        <v>2014</v>
      </c>
      <c r="B15" s="18" t="s">
        <v>68</v>
      </c>
      <c r="C15" s="40" t="s">
        <v>5613</v>
      </c>
      <c r="D15" s="40" t="s">
        <v>5920</v>
      </c>
      <c r="E15" s="40" t="s">
        <v>407</v>
      </c>
      <c r="F15" s="128">
        <v>23</v>
      </c>
      <c r="G15" s="40" t="s">
        <v>1293</v>
      </c>
      <c r="H15" s="40">
        <v>2</v>
      </c>
      <c r="I15" s="36"/>
      <c r="J15" s="36" t="s">
        <v>946</v>
      </c>
      <c r="K15" s="37" t="s">
        <v>1235</v>
      </c>
      <c r="L15" s="36" t="s">
        <v>1211</v>
      </c>
      <c r="M15" s="37" t="s">
        <v>1212</v>
      </c>
      <c r="O15" t="s">
        <v>972</v>
      </c>
      <c r="P15">
        <v>34</v>
      </c>
    </row>
    <row r="16" spans="1:16">
      <c r="A16" s="40">
        <v>2015</v>
      </c>
      <c r="B16" s="18" t="s">
        <v>69</v>
      </c>
      <c r="C16" s="40" t="s">
        <v>1515</v>
      </c>
      <c r="D16" s="40" t="s">
        <v>1516</v>
      </c>
      <c r="E16" s="40" t="s">
        <v>407</v>
      </c>
      <c r="F16" s="128">
        <v>23</v>
      </c>
      <c r="G16" s="40" t="s">
        <v>1266</v>
      </c>
      <c r="H16" s="40" t="s">
        <v>67</v>
      </c>
      <c r="I16" s="36"/>
      <c r="J16" s="36" t="s">
        <v>948</v>
      </c>
      <c r="K16" s="37" t="s">
        <v>1239</v>
      </c>
      <c r="L16" s="36" t="s">
        <v>1213</v>
      </c>
      <c r="M16" s="37" t="s">
        <v>1214</v>
      </c>
      <c r="O16" t="s">
        <v>973</v>
      </c>
      <c r="P16">
        <v>33</v>
      </c>
    </row>
    <row r="17" spans="1:16">
      <c r="A17" s="40">
        <v>2016</v>
      </c>
      <c r="B17" s="18" t="s">
        <v>70</v>
      </c>
      <c r="C17" s="40" t="s">
        <v>1888</v>
      </c>
      <c r="D17" s="40" t="s">
        <v>1889</v>
      </c>
      <c r="E17" s="40" t="s">
        <v>407</v>
      </c>
      <c r="F17" s="128">
        <v>23</v>
      </c>
      <c r="G17" s="40" t="s">
        <v>1266</v>
      </c>
      <c r="H17" s="40" t="s">
        <v>54</v>
      </c>
      <c r="I17" s="36"/>
      <c r="J17" s="36" t="s">
        <v>950</v>
      </c>
      <c r="K17" s="37" t="s">
        <v>1242</v>
      </c>
      <c r="L17" s="36" t="s">
        <v>1215</v>
      </c>
      <c r="M17" s="37" t="s">
        <v>1216</v>
      </c>
      <c r="O17" t="s">
        <v>974</v>
      </c>
      <c r="P17">
        <v>32</v>
      </c>
    </row>
    <row r="18" spans="1:16">
      <c r="A18" s="40">
        <v>2017</v>
      </c>
      <c r="B18" s="18" t="s">
        <v>71</v>
      </c>
      <c r="C18" s="40" t="s">
        <v>5614</v>
      </c>
      <c r="D18" s="40" t="s">
        <v>5921</v>
      </c>
      <c r="E18" s="40" t="s">
        <v>407</v>
      </c>
      <c r="F18" s="128">
        <v>23</v>
      </c>
      <c r="G18" s="40" t="s">
        <v>1266</v>
      </c>
      <c r="H18" s="40" t="s">
        <v>51</v>
      </c>
      <c r="I18" s="36"/>
      <c r="J18" s="36" t="s">
        <v>952</v>
      </c>
      <c r="K18" s="37" t="s">
        <v>1245</v>
      </c>
      <c r="L18" s="36" t="s">
        <v>1217</v>
      </c>
      <c r="M18" s="37" t="s">
        <v>1218</v>
      </c>
      <c r="O18" t="s">
        <v>975</v>
      </c>
      <c r="P18">
        <v>31</v>
      </c>
    </row>
    <row r="19" spans="1:16">
      <c r="A19" s="40">
        <v>2018</v>
      </c>
      <c r="B19" s="18" t="s">
        <v>72</v>
      </c>
      <c r="C19" s="40" t="s">
        <v>5615</v>
      </c>
      <c r="D19" s="40" t="s">
        <v>5922</v>
      </c>
      <c r="E19" s="40" t="s">
        <v>407</v>
      </c>
      <c r="F19" s="128">
        <v>23</v>
      </c>
      <c r="G19" s="40" t="s">
        <v>1266</v>
      </c>
      <c r="H19" s="40" t="s">
        <v>51</v>
      </c>
      <c r="I19" s="36"/>
      <c r="J19" s="36" t="s">
        <v>954</v>
      </c>
      <c r="K19" s="37" t="s">
        <v>1248</v>
      </c>
      <c r="L19" s="36" t="s">
        <v>1219</v>
      </c>
      <c r="M19" s="37" t="s">
        <v>1220</v>
      </c>
      <c r="O19" t="s">
        <v>976</v>
      </c>
      <c r="P19">
        <v>30</v>
      </c>
    </row>
    <row r="20" spans="1:16">
      <c r="A20" s="40">
        <v>2019</v>
      </c>
      <c r="B20" s="18" t="s">
        <v>74</v>
      </c>
      <c r="C20" s="40" t="s">
        <v>5616</v>
      </c>
      <c r="D20" s="40" t="s">
        <v>5923</v>
      </c>
      <c r="E20" s="40" t="s">
        <v>407</v>
      </c>
      <c r="F20" s="128">
        <v>23</v>
      </c>
      <c r="G20" s="40" t="s">
        <v>1266</v>
      </c>
      <c r="H20" s="40" t="s">
        <v>51</v>
      </c>
      <c r="I20" s="36"/>
      <c r="J20" s="36" t="s">
        <v>956</v>
      </c>
      <c r="K20" s="37" t="s">
        <v>1251</v>
      </c>
      <c r="L20" s="36" t="s">
        <v>1221</v>
      </c>
      <c r="M20" s="37" t="s">
        <v>1222</v>
      </c>
      <c r="O20" t="s">
        <v>977</v>
      </c>
      <c r="P20">
        <v>29</v>
      </c>
    </row>
    <row r="21" spans="1:16">
      <c r="A21" s="40">
        <v>2020</v>
      </c>
      <c r="B21" s="18" t="s">
        <v>75</v>
      </c>
      <c r="C21" s="40" t="s">
        <v>5617</v>
      </c>
      <c r="D21" s="40" t="s">
        <v>5924</v>
      </c>
      <c r="E21" s="40" t="s">
        <v>407</v>
      </c>
      <c r="F21" s="128">
        <v>23</v>
      </c>
      <c r="G21" s="40" t="s">
        <v>1266</v>
      </c>
      <c r="H21" s="40" t="s">
        <v>51</v>
      </c>
      <c r="I21" s="36"/>
      <c r="J21" s="36"/>
      <c r="K21" s="37"/>
      <c r="L21" s="36" t="s">
        <v>1223</v>
      </c>
      <c r="M21" s="37" t="s">
        <v>1224</v>
      </c>
      <c r="O21" t="s">
        <v>978</v>
      </c>
      <c r="P21">
        <v>28</v>
      </c>
    </row>
    <row r="22" spans="1:16">
      <c r="A22" s="40">
        <v>2021</v>
      </c>
      <c r="B22" s="18" t="s">
        <v>76</v>
      </c>
      <c r="C22" s="40" t="s">
        <v>5618</v>
      </c>
      <c r="D22" s="40" t="s">
        <v>5925</v>
      </c>
      <c r="E22" s="40" t="s">
        <v>407</v>
      </c>
      <c r="F22" s="128">
        <v>23</v>
      </c>
      <c r="G22" s="40" t="s">
        <v>1266</v>
      </c>
      <c r="H22" s="40" t="s">
        <v>51</v>
      </c>
      <c r="I22" s="36"/>
      <c r="L22" s="36" t="s">
        <v>1225</v>
      </c>
      <c r="M22" s="37" t="s">
        <v>1226</v>
      </c>
      <c r="O22" t="s">
        <v>979</v>
      </c>
      <c r="P22">
        <v>27</v>
      </c>
    </row>
    <row r="23" spans="1:16">
      <c r="A23" s="40">
        <v>2022</v>
      </c>
      <c r="B23" s="18" t="s">
        <v>77</v>
      </c>
      <c r="C23" s="40" t="s">
        <v>5619</v>
      </c>
      <c r="D23" s="40" t="s">
        <v>5926</v>
      </c>
      <c r="E23" s="40" t="s">
        <v>407</v>
      </c>
      <c r="F23" s="128">
        <v>23</v>
      </c>
      <c r="G23" s="40" t="s">
        <v>1266</v>
      </c>
      <c r="H23" s="40" t="s">
        <v>84</v>
      </c>
      <c r="I23" s="36"/>
      <c r="J23" s="36"/>
      <c r="K23" s="37"/>
      <c r="L23" s="36" t="s">
        <v>1227</v>
      </c>
      <c r="M23" s="37" t="s">
        <v>1228</v>
      </c>
      <c r="O23" t="s">
        <v>980</v>
      </c>
      <c r="P23">
        <v>26</v>
      </c>
    </row>
    <row r="24" spans="1:16">
      <c r="A24" s="40">
        <v>2023</v>
      </c>
      <c r="B24" s="18" t="s">
        <v>78</v>
      </c>
      <c r="C24" s="40" t="s">
        <v>1892</v>
      </c>
      <c r="D24" s="40" t="s">
        <v>1893</v>
      </c>
      <c r="E24" s="40" t="s">
        <v>407</v>
      </c>
      <c r="F24" s="128">
        <v>23</v>
      </c>
      <c r="G24" s="40" t="s">
        <v>1305</v>
      </c>
      <c r="H24" s="40" t="s">
        <v>54</v>
      </c>
      <c r="I24" s="36"/>
      <c r="L24" s="36" t="s">
        <v>942</v>
      </c>
      <c r="M24" s="37" t="s">
        <v>1229</v>
      </c>
      <c r="O24" t="s">
        <v>981</v>
      </c>
      <c r="P24">
        <v>25</v>
      </c>
    </row>
    <row r="25" spans="1:16">
      <c r="A25" s="40">
        <v>2024</v>
      </c>
      <c r="B25" s="18" t="s">
        <v>79</v>
      </c>
      <c r="C25" s="40" t="s">
        <v>1862</v>
      </c>
      <c r="D25" s="40" t="s">
        <v>1863</v>
      </c>
      <c r="E25" s="40" t="s">
        <v>806</v>
      </c>
      <c r="F25" s="128">
        <v>22</v>
      </c>
      <c r="G25" s="40" t="s">
        <v>1305</v>
      </c>
      <c r="H25" s="40" t="s">
        <v>54</v>
      </c>
      <c r="I25" s="36"/>
      <c r="K25" s="37"/>
      <c r="L25" s="36" t="s">
        <v>1230</v>
      </c>
      <c r="M25" s="37" t="s">
        <v>1231</v>
      </c>
      <c r="O25" t="s">
        <v>982</v>
      </c>
      <c r="P25">
        <v>24</v>
      </c>
    </row>
    <row r="26" spans="1:16">
      <c r="A26" s="40">
        <v>2025</v>
      </c>
      <c r="B26" s="18" t="s">
        <v>80</v>
      </c>
      <c r="C26" s="40" t="s">
        <v>5620</v>
      </c>
      <c r="D26" s="40" t="s">
        <v>5927</v>
      </c>
      <c r="E26" s="40" t="s">
        <v>407</v>
      </c>
      <c r="F26" s="128">
        <v>23</v>
      </c>
      <c r="G26" s="40" t="s">
        <v>1305</v>
      </c>
      <c r="H26" s="40" t="s">
        <v>51</v>
      </c>
      <c r="I26" s="36"/>
      <c r="L26" s="36" t="s">
        <v>944</v>
      </c>
      <c r="M26" s="37" t="s">
        <v>1232</v>
      </c>
      <c r="O26" t="s">
        <v>983</v>
      </c>
      <c r="P26">
        <v>23</v>
      </c>
    </row>
    <row r="27" spans="1:16">
      <c r="A27" s="40">
        <v>2026</v>
      </c>
      <c r="B27" s="18" t="s">
        <v>81</v>
      </c>
      <c r="C27" s="40" t="s">
        <v>1517</v>
      </c>
      <c r="D27" s="40" t="s">
        <v>1518</v>
      </c>
      <c r="E27" s="40" t="s">
        <v>130</v>
      </c>
      <c r="F27" s="128">
        <v>34</v>
      </c>
      <c r="G27" s="40" t="s">
        <v>1267</v>
      </c>
      <c r="H27" s="40" t="s">
        <v>272</v>
      </c>
      <c r="I27" s="36"/>
      <c r="K27" s="37"/>
      <c r="L27" s="36" t="s">
        <v>1233</v>
      </c>
      <c r="M27" s="37" t="s">
        <v>1234</v>
      </c>
      <c r="O27" t="s">
        <v>984</v>
      </c>
      <c r="P27">
        <v>22</v>
      </c>
    </row>
    <row r="28" spans="1:16">
      <c r="A28" s="40">
        <v>2027</v>
      </c>
      <c r="B28" s="18" t="s">
        <v>82</v>
      </c>
      <c r="C28" s="40" t="s">
        <v>1519</v>
      </c>
      <c r="D28" s="40" t="s">
        <v>1520</v>
      </c>
      <c r="E28" s="40" t="s">
        <v>1494</v>
      </c>
      <c r="F28" s="128">
        <v>21</v>
      </c>
      <c r="G28" s="40" t="s">
        <v>1267</v>
      </c>
      <c r="H28" s="40" t="s">
        <v>272</v>
      </c>
      <c r="I28" s="36"/>
      <c r="L28" s="36" t="s">
        <v>946</v>
      </c>
      <c r="M28" s="37" t="s">
        <v>1235</v>
      </c>
      <c r="O28" t="s">
        <v>985</v>
      </c>
      <c r="P28">
        <v>21</v>
      </c>
    </row>
    <row r="29" spans="1:16">
      <c r="A29" s="40">
        <v>2028</v>
      </c>
      <c r="B29" s="18" t="s">
        <v>83</v>
      </c>
      <c r="C29" s="40" t="s">
        <v>1521</v>
      </c>
      <c r="D29" s="40" t="s">
        <v>1522</v>
      </c>
      <c r="E29" s="40" t="s">
        <v>407</v>
      </c>
      <c r="F29" s="128">
        <v>23</v>
      </c>
      <c r="G29" s="40" t="s">
        <v>1267</v>
      </c>
      <c r="H29" s="40" t="s">
        <v>272</v>
      </c>
      <c r="I29" s="36"/>
      <c r="L29" s="36" t="s">
        <v>1237</v>
      </c>
      <c r="M29" s="37" t="s">
        <v>1238</v>
      </c>
      <c r="O29" t="s">
        <v>986</v>
      </c>
      <c r="P29">
        <v>20</v>
      </c>
    </row>
    <row r="30" spans="1:16">
      <c r="A30" s="40">
        <v>2029</v>
      </c>
      <c r="B30" s="18" t="s">
        <v>85</v>
      </c>
      <c r="C30" s="40" t="s">
        <v>1523</v>
      </c>
      <c r="D30" s="40" t="s">
        <v>1524</v>
      </c>
      <c r="E30" s="40" t="s">
        <v>407</v>
      </c>
      <c r="F30" s="128">
        <v>23</v>
      </c>
      <c r="G30" s="40" t="s">
        <v>1267</v>
      </c>
      <c r="H30" s="40" t="s">
        <v>278</v>
      </c>
      <c r="I30" s="36"/>
      <c r="L30" s="36" t="s">
        <v>948</v>
      </c>
      <c r="M30" s="37" t="s">
        <v>1239</v>
      </c>
      <c r="O30" t="s">
        <v>987</v>
      </c>
      <c r="P30">
        <v>19</v>
      </c>
    </row>
    <row r="31" spans="1:16">
      <c r="A31" s="40">
        <v>2030</v>
      </c>
      <c r="B31" s="18" t="s">
        <v>86</v>
      </c>
      <c r="C31" s="40" t="s">
        <v>1525</v>
      </c>
      <c r="D31" s="40" t="s">
        <v>1526</v>
      </c>
      <c r="E31" s="40" t="s">
        <v>407</v>
      </c>
      <c r="F31" s="128">
        <v>23</v>
      </c>
      <c r="G31" s="40" t="s">
        <v>1267</v>
      </c>
      <c r="H31" s="40" t="s">
        <v>67</v>
      </c>
      <c r="I31" s="36"/>
      <c r="L31" s="36" t="s">
        <v>1240</v>
      </c>
      <c r="M31" s="37" t="s">
        <v>1241</v>
      </c>
      <c r="O31" t="s">
        <v>988</v>
      </c>
      <c r="P31">
        <v>18</v>
      </c>
    </row>
    <row r="32" spans="1:16">
      <c r="A32" s="40">
        <v>2031</v>
      </c>
      <c r="B32" s="18" t="s">
        <v>87</v>
      </c>
      <c r="C32" s="40" t="s">
        <v>1527</v>
      </c>
      <c r="D32" s="40" t="s">
        <v>1528</v>
      </c>
      <c r="E32" s="40" t="s">
        <v>407</v>
      </c>
      <c r="F32" s="128">
        <v>23</v>
      </c>
      <c r="G32" s="40" t="s">
        <v>1267</v>
      </c>
      <c r="H32" s="40" t="s">
        <v>67</v>
      </c>
      <c r="I32" s="36"/>
      <c r="L32" s="36" t="s">
        <v>950</v>
      </c>
      <c r="M32" s="37" t="s">
        <v>1242</v>
      </c>
      <c r="O32" t="s">
        <v>989</v>
      </c>
      <c r="P32">
        <v>17</v>
      </c>
    </row>
    <row r="33" spans="1:16">
      <c r="A33" s="40">
        <v>2032</v>
      </c>
      <c r="B33" s="18" t="s">
        <v>88</v>
      </c>
      <c r="C33" s="40" t="s">
        <v>1529</v>
      </c>
      <c r="D33" s="40" t="s">
        <v>1530</v>
      </c>
      <c r="E33" s="40" t="s">
        <v>407</v>
      </c>
      <c r="F33" s="128">
        <v>23</v>
      </c>
      <c r="G33" s="40" t="s">
        <v>1267</v>
      </c>
      <c r="H33" s="40" t="s">
        <v>67</v>
      </c>
      <c r="I33" s="36"/>
      <c r="L33" s="36" t="s">
        <v>1243</v>
      </c>
      <c r="M33" s="37" t="s">
        <v>1244</v>
      </c>
      <c r="O33" t="s">
        <v>990</v>
      </c>
      <c r="P33">
        <v>16</v>
      </c>
    </row>
    <row r="34" spans="1:16">
      <c r="A34" s="40">
        <v>2033</v>
      </c>
      <c r="B34" s="18" t="s">
        <v>89</v>
      </c>
      <c r="C34" s="40" t="s">
        <v>1533</v>
      </c>
      <c r="D34" s="40" t="s">
        <v>1534</v>
      </c>
      <c r="E34" s="40" t="s">
        <v>407</v>
      </c>
      <c r="F34" s="128">
        <v>23</v>
      </c>
      <c r="G34" s="40" t="s">
        <v>1267</v>
      </c>
      <c r="H34" s="40" t="s">
        <v>67</v>
      </c>
      <c r="I34" s="36"/>
      <c r="L34" s="36" t="s">
        <v>952</v>
      </c>
      <c r="M34" s="37" t="s">
        <v>1245</v>
      </c>
      <c r="O34" t="s">
        <v>991</v>
      </c>
      <c r="P34">
        <v>15</v>
      </c>
    </row>
    <row r="35" spans="1:16">
      <c r="A35" s="40">
        <v>2034</v>
      </c>
      <c r="B35" s="18" t="s">
        <v>90</v>
      </c>
      <c r="C35" s="40" t="s">
        <v>1535</v>
      </c>
      <c r="D35" s="40" t="s">
        <v>1536</v>
      </c>
      <c r="E35" s="40" t="s">
        <v>407</v>
      </c>
      <c r="F35" s="128">
        <v>23</v>
      </c>
      <c r="G35" s="40" t="s">
        <v>1267</v>
      </c>
      <c r="H35" s="40" t="s">
        <v>67</v>
      </c>
      <c r="I35" s="36"/>
      <c r="L35" s="36" t="s">
        <v>1246</v>
      </c>
      <c r="M35" s="37" t="s">
        <v>1247</v>
      </c>
      <c r="O35" t="s">
        <v>992</v>
      </c>
      <c r="P35">
        <v>14</v>
      </c>
    </row>
    <row r="36" spans="1:16">
      <c r="A36" s="40">
        <v>2035</v>
      </c>
      <c r="B36" s="18" t="s">
        <v>91</v>
      </c>
      <c r="C36" s="40" t="s">
        <v>1537</v>
      </c>
      <c r="D36" s="40" t="s">
        <v>1538</v>
      </c>
      <c r="E36" s="40" t="s">
        <v>407</v>
      </c>
      <c r="F36" s="128">
        <v>23</v>
      </c>
      <c r="G36" s="40" t="s">
        <v>1267</v>
      </c>
      <c r="H36" s="40" t="s">
        <v>67</v>
      </c>
      <c r="I36" s="36"/>
      <c r="K36" s="37"/>
      <c r="L36" s="36" t="s">
        <v>954</v>
      </c>
      <c r="M36" s="37" t="s">
        <v>1248</v>
      </c>
      <c r="O36" t="s">
        <v>993</v>
      </c>
      <c r="P36">
        <v>13</v>
      </c>
    </row>
    <row r="37" spans="1:16">
      <c r="A37" s="40">
        <v>2036</v>
      </c>
      <c r="B37" s="18" t="s">
        <v>92</v>
      </c>
      <c r="C37" s="40" t="s">
        <v>1539</v>
      </c>
      <c r="D37" s="40" t="s">
        <v>1540</v>
      </c>
      <c r="E37" s="40" t="s">
        <v>407</v>
      </c>
      <c r="F37" s="128">
        <v>23</v>
      </c>
      <c r="G37" s="40" t="s">
        <v>1267</v>
      </c>
      <c r="H37" s="40" t="s">
        <v>67</v>
      </c>
      <c r="I37" s="36"/>
      <c r="L37" s="36" t="s">
        <v>1249</v>
      </c>
      <c r="M37" s="37" t="s">
        <v>1250</v>
      </c>
      <c r="O37" t="s">
        <v>994</v>
      </c>
      <c r="P37">
        <v>12</v>
      </c>
    </row>
    <row r="38" spans="1:16">
      <c r="A38" s="40">
        <v>2037</v>
      </c>
      <c r="B38" s="18" t="s">
        <v>93</v>
      </c>
      <c r="C38" s="40" t="s">
        <v>1541</v>
      </c>
      <c r="D38" s="40" t="s">
        <v>1542</v>
      </c>
      <c r="E38" s="40" t="s">
        <v>130</v>
      </c>
      <c r="F38" s="128">
        <v>34</v>
      </c>
      <c r="G38" s="40" t="s">
        <v>1267</v>
      </c>
      <c r="H38" s="40" t="s">
        <v>54</v>
      </c>
      <c r="I38" s="36"/>
      <c r="L38" s="36" t="s">
        <v>956</v>
      </c>
      <c r="M38" s="37" t="s">
        <v>1251</v>
      </c>
      <c r="O38" t="s">
        <v>995</v>
      </c>
      <c r="P38">
        <v>11</v>
      </c>
    </row>
    <row r="39" spans="1:16">
      <c r="A39" s="40">
        <v>2038</v>
      </c>
      <c r="B39" s="18" t="s">
        <v>94</v>
      </c>
      <c r="C39" s="40" t="s">
        <v>1543</v>
      </c>
      <c r="D39" s="40" t="s">
        <v>1544</v>
      </c>
      <c r="E39" s="40" t="s">
        <v>407</v>
      </c>
      <c r="F39" s="128">
        <v>23</v>
      </c>
      <c r="G39" s="40" t="s">
        <v>1267</v>
      </c>
      <c r="H39" s="40" t="s">
        <v>54</v>
      </c>
      <c r="I39" s="36"/>
      <c r="L39" s="36" t="s">
        <v>1252</v>
      </c>
      <c r="M39" s="37" t="s">
        <v>1253</v>
      </c>
      <c r="O39" t="s">
        <v>996</v>
      </c>
      <c r="P39">
        <v>10</v>
      </c>
    </row>
    <row r="40" spans="1:16">
      <c r="A40" s="40">
        <v>2039</v>
      </c>
      <c r="B40" s="18" t="s">
        <v>95</v>
      </c>
      <c r="C40" s="40" t="s">
        <v>1545</v>
      </c>
      <c r="D40" s="40" t="s">
        <v>1546</v>
      </c>
      <c r="E40" s="40" t="s">
        <v>407</v>
      </c>
      <c r="F40" s="128">
        <v>23</v>
      </c>
      <c r="G40" s="40" t="s">
        <v>1267</v>
      </c>
      <c r="H40" s="40" t="s">
        <v>54</v>
      </c>
      <c r="I40" s="36"/>
      <c r="L40" s="36" t="s">
        <v>1254</v>
      </c>
      <c r="M40" s="37" t="s">
        <v>1255</v>
      </c>
      <c r="O40" t="s">
        <v>997</v>
      </c>
      <c r="P40">
        <v>9</v>
      </c>
    </row>
    <row r="41" spans="1:16">
      <c r="A41" s="40">
        <v>2040</v>
      </c>
      <c r="B41" s="18" t="s">
        <v>96</v>
      </c>
      <c r="C41" s="40" t="s">
        <v>1818</v>
      </c>
      <c r="D41" s="40" t="s">
        <v>1520</v>
      </c>
      <c r="E41" s="40" t="s">
        <v>407</v>
      </c>
      <c r="F41" s="128">
        <v>23</v>
      </c>
      <c r="G41" s="40" t="s">
        <v>1267</v>
      </c>
      <c r="H41" s="40" t="s">
        <v>54</v>
      </c>
      <c r="I41" s="36"/>
      <c r="J41" s="36"/>
      <c r="L41" s="36" t="s">
        <v>1256</v>
      </c>
      <c r="M41" s="37" t="s">
        <v>1257</v>
      </c>
      <c r="O41" t="s">
        <v>998</v>
      </c>
      <c r="P41">
        <v>8</v>
      </c>
    </row>
    <row r="42" spans="1:16">
      <c r="A42" s="40">
        <v>2041</v>
      </c>
      <c r="B42" s="18" t="s">
        <v>97</v>
      </c>
      <c r="C42" s="40" t="s">
        <v>1819</v>
      </c>
      <c r="D42" s="40" t="s">
        <v>1820</v>
      </c>
      <c r="E42" s="40" t="s">
        <v>1494</v>
      </c>
      <c r="F42" s="128">
        <v>21</v>
      </c>
      <c r="G42" s="40" t="s">
        <v>1267</v>
      </c>
      <c r="H42" s="40" t="s">
        <v>54</v>
      </c>
      <c r="I42" s="36"/>
      <c r="O42" t="s">
        <v>999</v>
      </c>
      <c r="P42">
        <v>7</v>
      </c>
    </row>
    <row r="43" spans="1:16">
      <c r="A43" s="40">
        <v>2042</v>
      </c>
      <c r="B43" s="18" t="s">
        <v>98</v>
      </c>
      <c r="C43" s="40" t="s">
        <v>1860</v>
      </c>
      <c r="D43" s="40" t="s">
        <v>1861</v>
      </c>
      <c r="E43" s="40" t="s">
        <v>407</v>
      </c>
      <c r="F43" s="128">
        <v>23</v>
      </c>
      <c r="G43" s="40" t="s">
        <v>1267</v>
      </c>
      <c r="H43" s="40" t="s">
        <v>54</v>
      </c>
      <c r="I43" s="36"/>
      <c r="L43" s="35" t="s">
        <v>1264</v>
      </c>
      <c r="O43" t="s">
        <v>1000</v>
      </c>
      <c r="P43">
        <v>6</v>
      </c>
    </row>
    <row r="44" spans="1:16">
      <c r="A44" s="40">
        <v>2043</v>
      </c>
      <c r="B44" s="18" t="s">
        <v>99</v>
      </c>
      <c r="C44" s="40" t="s">
        <v>5621</v>
      </c>
      <c r="D44" s="40" t="s">
        <v>5928</v>
      </c>
      <c r="E44" s="40" t="s">
        <v>407</v>
      </c>
      <c r="F44" s="128">
        <v>23</v>
      </c>
      <c r="G44" s="40" t="s">
        <v>1267</v>
      </c>
      <c r="H44" s="40" t="s">
        <v>51</v>
      </c>
      <c r="I44" s="36"/>
      <c r="L44" s="36"/>
      <c r="M44" s="37"/>
      <c r="O44" t="s">
        <v>1001</v>
      </c>
      <c r="P44">
        <v>5</v>
      </c>
    </row>
    <row r="45" spans="1:16">
      <c r="A45" s="40">
        <v>2044</v>
      </c>
      <c r="B45" s="18" t="s">
        <v>100</v>
      </c>
      <c r="C45" s="40" t="s">
        <v>5622</v>
      </c>
      <c r="D45" s="40" t="s">
        <v>5929</v>
      </c>
      <c r="E45" s="40" t="s">
        <v>407</v>
      </c>
      <c r="F45" s="128">
        <v>23</v>
      </c>
      <c r="G45" s="40" t="s">
        <v>1267</v>
      </c>
      <c r="H45" s="40" t="s">
        <v>51</v>
      </c>
      <c r="I45" s="36"/>
      <c r="M45" s="38"/>
      <c r="O45" t="s">
        <v>1002</v>
      </c>
      <c r="P45">
        <v>4</v>
      </c>
    </row>
    <row r="46" spans="1:16">
      <c r="A46" s="40">
        <v>2045</v>
      </c>
      <c r="B46" s="18" t="s">
        <v>101</v>
      </c>
      <c r="C46" s="40" t="s">
        <v>5623</v>
      </c>
      <c r="D46" s="40" t="s">
        <v>5930</v>
      </c>
      <c r="E46" s="40" t="s">
        <v>407</v>
      </c>
      <c r="F46" s="128">
        <v>23</v>
      </c>
      <c r="G46" s="40" t="s">
        <v>1267</v>
      </c>
      <c r="H46" s="40" t="s">
        <v>51</v>
      </c>
      <c r="I46" s="36"/>
      <c r="M46" s="38"/>
      <c r="O46" t="s">
        <v>1003</v>
      </c>
      <c r="P46">
        <v>3</v>
      </c>
    </row>
    <row r="47" spans="1:16">
      <c r="A47" s="40">
        <v>2046</v>
      </c>
      <c r="B47" s="18" t="s">
        <v>102</v>
      </c>
      <c r="C47" s="40" t="s">
        <v>5624</v>
      </c>
      <c r="D47" s="40" t="s">
        <v>5931</v>
      </c>
      <c r="E47" s="40" t="s">
        <v>407</v>
      </c>
      <c r="F47" s="128">
        <v>23</v>
      </c>
      <c r="G47" s="40" t="s">
        <v>1267</v>
      </c>
      <c r="H47" s="40" t="s">
        <v>51</v>
      </c>
      <c r="I47" s="36"/>
      <c r="M47" s="38"/>
      <c r="O47" t="s">
        <v>1004</v>
      </c>
      <c r="P47">
        <v>2</v>
      </c>
    </row>
    <row r="48" spans="1:16">
      <c r="A48" s="40">
        <v>2047</v>
      </c>
      <c r="B48" s="18" t="s">
        <v>103</v>
      </c>
      <c r="C48" s="40" t="s">
        <v>5625</v>
      </c>
      <c r="D48" s="40" t="s">
        <v>5932</v>
      </c>
      <c r="E48" s="40" t="s">
        <v>1494</v>
      </c>
      <c r="F48" s="128">
        <v>21</v>
      </c>
      <c r="G48" s="40" t="s">
        <v>1267</v>
      </c>
      <c r="H48" s="40" t="s">
        <v>51</v>
      </c>
      <c r="I48" s="36"/>
      <c r="O48" t="s">
        <v>316</v>
      </c>
      <c r="P48">
        <v>1</v>
      </c>
    </row>
    <row r="49" spans="1:9">
      <c r="A49" s="40">
        <v>2048</v>
      </c>
      <c r="B49" s="18" t="s">
        <v>104</v>
      </c>
      <c r="C49" s="40" t="s">
        <v>5626</v>
      </c>
      <c r="D49" s="40" t="s">
        <v>5933</v>
      </c>
      <c r="E49" s="40" t="s">
        <v>407</v>
      </c>
      <c r="F49" s="128">
        <v>23</v>
      </c>
      <c r="G49" s="40" t="s">
        <v>1267</v>
      </c>
      <c r="H49" s="40" t="s">
        <v>51</v>
      </c>
      <c r="I49" s="36"/>
    </row>
    <row r="50" spans="1:9">
      <c r="A50" s="40">
        <v>2049</v>
      </c>
      <c r="B50" s="18" t="s">
        <v>105</v>
      </c>
      <c r="C50" s="40" t="s">
        <v>5627</v>
      </c>
      <c r="D50" s="40" t="s">
        <v>5934</v>
      </c>
      <c r="E50" s="40" t="s">
        <v>392</v>
      </c>
      <c r="F50" s="128">
        <v>28</v>
      </c>
      <c r="G50" s="40" t="s">
        <v>1267</v>
      </c>
      <c r="H50" s="40" t="s">
        <v>51</v>
      </c>
      <c r="I50" s="36"/>
    </row>
    <row r="51" spans="1:9">
      <c r="A51" s="40">
        <v>2050</v>
      </c>
      <c r="B51" s="18" t="s">
        <v>106</v>
      </c>
      <c r="C51" s="40" t="s">
        <v>5628</v>
      </c>
      <c r="D51" s="40" t="s">
        <v>5935</v>
      </c>
      <c r="E51" s="40" t="s">
        <v>407</v>
      </c>
      <c r="F51" s="128">
        <v>23</v>
      </c>
      <c r="G51" s="40" t="s">
        <v>1267</v>
      </c>
      <c r="H51" s="40" t="s">
        <v>51</v>
      </c>
      <c r="I51" s="36"/>
    </row>
    <row r="52" spans="1:9">
      <c r="A52" s="40">
        <v>2051</v>
      </c>
      <c r="B52" s="18" t="s">
        <v>107</v>
      </c>
      <c r="C52" s="40" t="s">
        <v>5629</v>
      </c>
      <c r="D52" s="40" t="s">
        <v>5936</v>
      </c>
      <c r="E52" s="40" t="s">
        <v>1494</v>
      </c>
      <c r="F52" s="128">
        <v>21</v>
      </c>
      <c r="G52" s="40" t="s">
        <v>1267</v>
      </c>
      <c r="H52" s="40" t="s">
        <v>84</v>
      </c>
      <c r="I52" s="36"/>
    </row>
    <row r="53" spans="1:9">
      <c r="A53" s="40">
        <v>2052</v>
      </c>
      <c r="B53" s="18" t="s">
        <v>108</v>
      </c>
      <c r="C53" s="40" t="s">
        <v>5630</v>
      </c>
      <c r="D53" s="40" t="s">
        <v>5937</v>
      </c>
      <c r="E53" s="40" t="s">
        <v>1261</v>
      </c>
      <c r="F53" s="128">
        <v>18</v>
      </c>
      <c r="G53" s="40" t="s">
        <v>1267</v>
      </c>
      <c r="H53" s="40" t="s">
        <v>84</v>
      </c>
      <c r="I53" s="36"/>
    </row>
    <row r="54" spans="1:9">
      <c r="A54" s="40">
        <v>2053</v>
      </c>
      <c r="B54" s="18" t="s">
        <v>109</v>
      </c>
      <c r="C54" s="40" t="s">
        <v>1547</v>
      </c>
      <c r="D54" s="40" t="s">
        <v>1548</v>
      </c>
      <c r="E54" s="40" t="s">
        <v>407</v>
      </c>
      <c r="F54" s="128">
        <v>23</v>
      </c>
      <c r="G54" s="40" t="s">
        <v>1270</v>
      </c>
      <c r="H54" s="40" t="s">
        <v>67</v>
      </c>
      <c r="I54" s="36"/>
    </row>
    <row r="55" spans="1:9">
      <c r="A55" s="40">
        <v>2054</v>
      </c>
      <c r="B55" s="18" t="s">
        <v>110</v>
      </c>
      <c r="C55" s="40" t="s">
        <v>5631</v>
      </c>
      <c r="D55" s="40" t="s">
        <v>5938</v>
      </c>
      <c r="E55" s="40" t="s">
        <v>407</v>
      </c>
      <c r="F55" s="129">
        <v>23</v>
      </c>
      <c r="G55" s="40" t="s">
        <v>1270</v>
      </c>
      <c r="H55" s="40" t="s">
        <v>51</v>
      </c>
      <c r="I55" s="36"/>
    </row>
    <row r="56" spans="1:9">
      <c r="A56" s="40">
        <v>2055</v>
      </c>
      <c r="B56" s="18" t="s">
        <v>111</v>
      </c>
      <c r="C56" s="40" t="s">
        <v>5632</v>
      </c>
      <c r="D56" s="40" t="s">
        <v>5939</v>
      </c>
      <c r="E56" s="40" t="s">
        <v>407</v>
      </c>
      <c r="F56" s="129">
        <v>23</v>
      </c>
      <c r="G56" s="40" t="s">
        <v>1270</v>
      </c>
      <c r="H56" s="40" t="s">
        <v>67</v>
      </c>
      <c r="I56" s="36"/>
    </row>
    <row r="57" spans="1:9">
      <c r="A57" s="40">
        <v>2056</v>
      </c>
      <c r="B57" s="18" t="s">
        <v>113</v>
      </c>
      <c r="C57" s="40" t="s">
        <v>1890</v>
      </c>
      <c r="D57" s="40" t="s">
        <v>1891</v>
      </c>
      <c r="E57" s="40" t="s">
        <v>407</v>
      </c>
      <c r="F57" s="129">
        <v>23</v>
      </c>
      <c r="G57" s="40" t="s">
        <v>1270</v>
      </c>
      <c r="H57" s="40" t="s">
        <v>54</v>
      </c>
      <c r="I57" s="36"/>
    </row>
    <row r="58" spans="1:9">
      <c r="A58" s="40">
        <v>2057</v>
      </c>
      <c r="B58" s="18" t="s">
        <v>114</v>
      </c>
      <c r="C58" s="40" t="s">
        <v>5633</v>
      </c>
      <c r="D58" s="40" t="s">
        <v>5940</v>
      </c>
      <c r="E58" s="40" t="s">
        <v>407</v>
      </c>
      <c r="F58" s="129">
        <v>23</v>
      </c>
      <c r="G58" s="40" t="s">
        <v>1270</v>
      </c>
      <c r="H58" s="40" t="s">
        <v>51</v>
      </c>
      <c r="I58" s="36"/>
    </row>
    <row r="59" spans="1:9">
      <c r="A59" s="40">
        <v>2058</v>
      </c>
      <c r="B59" s="18" t="s">
        <v>116</v>
      </c>
      <c r="C59" s="40" t="s">
        <v>5634</v>
      </c>
      <c r="D59" s="40" t="s">
        <v>5941</v>
      </c>
      <c r="E59" s="40" t="s">
        <v>407</v>
      </c>
      <c r="F59" s="129">
        <v>23</v>
      </c>
      <c r="G59" s="40" t="s">
        <v>1270</v>
      </c>
      <c r="H59" s="40" t="s">
        <v>67</v>
      </c>
      <c r="I59" s="36"/>
    </row>
    <row r="60" spans="1:9">
      <c r="A60" s="40">
        <v>2059</v>
      </c>
      <c r="B60" s="18" t="s">
        <v>117</v>
      </c>
      <c r="C60" s="40" t="s">
        <v>5635</v>
      </c>
      <c r="D60" s="40" t="s">
        <v>5942</v>
      </c>
      <c r="E60" s="40" t="s">
        <v>407</v>
      </c>
      <c r="F60" s="129">
        <v>23</v>
      </c>
      <c r="G60" s="40" t="s">
        <v>1270</v>
      </c>
      <c r="H60" s="40" t="s">
        <v>51</v>
      </c>
      <c r="I60" s="36"/>
    </row>
    <row r="61" spans="1:9">
      <c r="A61" s="40">
        <v>2060</v>
      </c>
      <c r="B61" s="18" t="s">
        <v>118</v>
      </c>
      <c r="C61" s="40" t="s">
        <v>5636</v>
      </c>
      <c r="D61" s="40" t="s">
        <v>5943</v>
      </c>
      <c r="E61" s="40" t="s">
        <v>407</v>
      </c>
      <c r="F61" s="129">
        <v>23</v>
      </c>
      <c r="G61" s="40" t="s">
        <v>1270</v>
      </c>
      <c r="H61" s="40" t="s">
        <v>51</v>
      </c>
      <c r="I61" s="36"/>
    </row>
    <row r="62" spans="1:9">
      <c r="A62" s="40">
        <v>2061</v>
      </c>
      <c r="B62" s="18" t="s">
        <v>119</v>
      </c>
      <c r="C62" s="40" t="s">
        <v>1571</v>
      </c>
      <c r="D62" s="40" t="s">
        <v>1572</v>
      </c>
      <c r="E62" s="40" t="s">
        <v>1494</v>
      </c>
      <c r="F62" s="129">
        <v>21</v>
      </c>
      <c r="G62" s="40" t="s">
        <v>1273</v>
      </c>
      <c r="H62" s="40" t="s">
        <v>67</v>
      </c>
      <c r="I62" s="36"/>
    </row>
    <row r="63" spans="1:9">
      <c r="A63" s="40">
        <v>2062</v>
      </c>
      <c r="B63" s="18" t="s">
        <v>120</v>
      </c>
      <c r="C63" s="40" t="s">
        <v>1821</v>
      </c>
      <c r="D63" s="40" t="s">
        <v>1822</v>
      </c>
      <c r="E63" s="40" t="s">
        <v>1494</v>
      </c>
      <c r="F63" s="129">
        <v>21</v>
      </c>
      <c r="G63" s="40" t="s">
        <v>1273</v>
      </c>
      <c r="H63" s="40" t="s">
        <v>54</v>
      </c>
      <c r="I63" s="36"/>
    </row>
    <row r="64" spans="1:9">
      <c r="A64" s="40">
        <v>2063</v>
      </c>
      <c r="B64" s="18" t="s">
        <v>122</v>
      </c>
      <c r="C64" s="40" t="s">
        <v>1565</v>
      </c>
      <c r="D64" s="40" t="s">
        <v>1566</v>
      </c>
      <c r="E64" s="40" t="s">
        <v>1494</v>
      </c>
      <c r="F64" s="129">
        <v>21</v>
      </c>
      <c r="G64" s="40" t="s">
        <v>1273</v>
      </c>
      <c r="H64" s="40" t="s">
        <v>54</v>
      </c>
      <c r="I64" s="36"/>
    </row>
    <row r="65" spans="1:9">
      <c r="A65" s="40">
        <v>2064</v>
      </c>
      <c r="B65" s="18" t="s">
        <v>124</v>
      </c>
      <c r="C65" s="40" t="s">
        <v>1917</v>
      </c>
      <c r="D65" s="40" t="s">
        <v>1918</v>
      </c>
      <c r="E65" s="40" t="s">
        <v>1494</v>
      </c>
      <c r="F65" s="129">
        <v>21</v>
      </c>
      <c r="G65" s="40" t="s">
        <v>1273</v>
      </c>
      <c r="H65" s="40" t="s">
        <v>54</v>
      </c>
      <c r="I65" s="36"/>
    </row>
    <row r="66" spans="1:9">
      <c r="A66" s="40">
        <v>2065</v>
      </c>
      <c r="B66" s="18" t="s">
        <v>125</v>
      </c>
      <c r="C66" s="40" t="s">
        <v>5637</v>
      </c>
      <c r="D66" s="40" t="s">
        <v>5944</v>
      </c>
      <c r="E66" s="40" t="s">
        <v>1494</v>
      </c>
      <c r="F66" s="129">
        <v>21</v>
      </c>
      <c r="G66" s="40" t="s">
        <v>1273</v>
      </c>
      <c r="H66" s="40" t="s">
        <v>51</v>
      </c>
      <c r="I66" s="36"/>
    </row>
    <row r="67" spans="1:9">
      <c r="A67" s="40">
        <v>2066</v>
      </c>
      <c r="B67" s="18" t="s">
        <v>126</v>
      </c>
      <c r="C67" s="40" t="s">
        <v>5638</v>
      </c>
      <c r="D67" s="40" t="s">
        <v>5945</v>
      </c>
      <c r="E67" s="40" t="s">
        <v>1494</v>
      </c>
      <c r="F67" s="129">
        <v>21</v>
      </c>
      <c r="G67" s="40" t="s">
        <v>1273</v>
      </c>
      <c r="H67" s="40" t="s">
        <v>51</v>
      </c>
      <c r="I67" s="36"/>
    </row>
    <row r="68" spans="1:9">
      <c r="A68" s="40">
        <v>2067</v>
      </c>
      <c r="B68" s="18" t="s">
        <v>128</v>
      </c>
      <c r="C68" s="40" t="s">
        <v>5639</v>
      </c>
      <c r="D68" s="40" t="s">
        <v>6219</v>
      </c>
      <c r="E68" s="40" t="s">
        <v>1494</v>
      </c>
      <c r="F68" s="129">
        <v>21</v>
      </c>
      <c r="G68" s="40" t="s">
        <v>1274</v>
      </c>
      <c r="H68" s="40" t="s">
        <v>54</v>
      </c>
      <c r="I68" s="36"/>
    </row>
    <row r="69" spans="1:9">
      <c r="A69" s="40">
        <v>2068</v>
      </c>
      <c r="B69" s="18" t="s">
        <v>129</v>
      </c>
      <c r="C69" s="40" t="s">
        <v>5640</v>
      </c>
      <c r="D69" s="40" t="s">
        <v>6131</v>
      </c>
      <c r="E69" s="40" t="s">
        <v>1494</v>
      </c>
      <c r="F69" s="129">
        <v>21</v>
      </c>
      <c r="G69" s="40" t="s">
        <v>1274</v>
      </c>
      <c r="H69" s="40" t="s">
        <v>84</v>
      </c>
      <c r="I69" s="36"/>
    </row>
    <row r="70" spans="1:9">
      <c r="A70" s="40">
        <v>2069</v>
      </c>
      <c r="B70" s="18" t="s">
        <v>131</v>
      </c>
      <c r="C70" s="40" t="s">
        <v>1896</v>
      </c>
      <c r="D70" s="40" t="s">
        <v>1897</v>
      </c>
      <c r="E70" s="40" t="s">
        <v>407</v>
      </c>
      <c r="F70" s="129">
        <v>23</v>
      </c>
      <c r="G70" s="40" t="s">
        <v>1307</v>
      </c>
      <c r="H70" s="40" t="s">
        <v>54</v>
      </c>
      <c r="I70" s="36"/>
    </row>
    <row r="71" spans="1:9">
      <c r="A71" s="40">
        <v>2070</v>
      </c>
      <c r="B71" s="18" t="s">
        <v>132</v>
      </c>
      <c r="C71" s="40" t="s">
        <v>1577</v>
      </c>
      <c r="D71" s="40" t="s">
        <v>1578</v>
      </c>
      <c r="E71" s="40" t="s">
        <v>407</v>
      </c>
      <c r="F71" s="129">
        <v>23</v>
      </c>
      <c r="G71" s="40" t="s">
        <v>1307</v>
      </c>
      <c r="H71" s="40" t="s">
        <v>67</v>
      </c>
      <c r="I71" s="36"/>
    </row>
    <row r="72" spans="1:9">
      <c r="A72" s="40">
        <v>2071</v>
      </c>
      <c r="B72" s="18" t="s">
        <v>133</v>
      </c>
      <c r="C72" s="40" t="s">
        <v>5641</v>
      </c>
      <c r="D72" s="40" t="s">
        <v>5946</v>
      </c>
      <c r="E72" s="40" t="s">
        <v>407</v>
      </c>
      <c r="F72" s="129">
        <v>23</v>
      </c>
      <c r="G72" s="40" t="s">
        <v>1307</v>
      </c>
      <c r="H72" s="40" t="s">
        <v>51</v>
      </c>
      <c r="I72" s="36"/>
    </row>
    <row r="73" spans="1:9">
      <c r="A73" s="40">
        <v>2072</v>
      </c>
      <c r="B73" s="18" t="s">
        <v>134</v>
      </c>
      <c r="C73" s="40" t="s">
        <v>1499</v>
      </c>
      <c r="D73" s="40" t="s">
        <v>1500</v>
      </c>
      <c r="E73" s="40" t="s">
        <v>407</v>
      </c>
      <c r="F73" s="129">
        <v>23</v>
      </c>
      <c r="G73" s="40" t="s">
        <v>1280</v>
      </c>
      <c r="H73" s="40" t="s">
        <v>67</v>
      </c>
      <c r="I73" s="36"/>
    </row>
    <row r="74" spans="1:9">
      <c r="A74" s="40">
        <v>2073</v>
      </c>
      <c r="B74" s="18" t="s">
        <v>136</v>
      </c>
      <c r="C74" s="40" t="s">
        <v>5642</v>
      </c>
      <c r="D74" s="40" t="s">
        <v>5947</v>
      </c>
      <c r="E74" s="40" t="s">
        <v>407</v>
      </c>
      <c r="F74" s="129">
        <v>23</v>
      </c>
      <c r="G74" s="40" t="s">
        <v>1280</v>
      </c>
      <c r="H74" s="40" t="s">
        <v>3205</v>
      </c>
      <c r="I74" s="36"/>
    </row>
    <row r="75" spans="1:9">
      <c r="A75" s="40">
        <v>2074</v>
      </c>
      <c r="B75" s="18" t="s">
        <v>138</v>
      </c>
      <c r="C75" s="40" t="s">
        <v>5643</v>
      </c>
      <c r="D75" s="40" t="s">
        <v>5948</v>
      </c>
      <c r="E75" s="40" t="s">
        <v>806</v>
      </c>
      <c r="F75" s="129">
        <v>22</v>
      </c>
      <c r="G75" s="40" t="s">
        <v>1280</v>
      </c>
      <c r="H75" s="40" t="s">
        <v>3205</v>
      </c>
      <c r="I75" s="36"/>
    </row>
    <row r="76" spans="1:9">
      <c r="A76" s="40">
        <v>2075</v>
      </c>
      <c r="B76" s="18" t="s">
        <v>139</v>
      </c>
      <c r="C76" s="40" t="s">
        <v>1501</v>
      </c>
      <c r="D76" s="40" t="s">
        <v>1502</v>
      </c>
      <c r="E76" s="40" t="s">
        <v>407</v>
      </c>
      <c r="F76" s="129">
        <v>23</v>
      </c>
      <c r="G76" s="40" t="s">
        <v>1280</v>
      </c>
      <c r="H76" s="40" t="s">
        <v>67</v>
      </c>
      <c r="I76" s="36"/>
    </row>
    <row r="77" spans="1:9">
      <c r="A77" s="40">
        <v>2076</v>
      </c>
      <c r="B77" s="18" t="s">
        <v>140</v>
      </c>
      <c r="C77" s="40" t="s">
        <v>1503</v>
      </c>
      <c r="D77" s="40" t="s">
        <v>1504</v>
      </c>
      <c r="E77" s="40" t="s">
        <v>1236</v>
      </c>
      <c r="F77" s="129">
        <v>24</v>
      </c>
      <c r="G77" s="40" t="s">
        <v>1280</v>
      </c>
      <c r="H77" s="40" t="s">
        <v>67</v>
      </c>
      <c r="I77" s="36"/>
    </row>
    <row r="78" spans="1:9">
      <c r="A78" s="40">
        <v>2077</v>
      </c>
      <c r="B78" s="18" t="s">
        <v>141</v>
      </c>
      <c r="C78" s="40" t="s">
        <v>1505</v>
      </c>
      <c r="D78" s="40" t="s">
        <v>1506</v>
      </c>
      <c r="E78" s="40" t="s">
        <v>407</v>
      </c>
      <c r="F78" s="129">
        <v>23</v>
      </c>
      <c r="G78" s="40" t="s">
        <v>1280</v>
      </c>
      <c r="H78" s="40" t="s">
        <v>67</v>
      </c>
      <c r="I78" s="36"/>
    </row>
    <row r="79" spans="1:9">
      <c r="A79" s="40">
        <v>2078</v>
      </c>
      <c r="B79" s="18" t="s">
        <v>142</v>
      </c>
      <c r="C79" s="40" t="s">
        <v>1507</v>
      </c>
      <c r="D79" s="40" t="s">
        <v>1508</v>
      </c>
      <c r="E79" s="40" t="s">
        <v>1494</v>
      </c>
      <c r="F79" s="129">
        <v>21</v>
      </c>
      <c r="G79" s="40" t="s">
        <v>1280</v>
      </c>
      <c r="H79" s="40" t="s">
        <v>67</v>
      </c>
      <c r="I79" s="36"/>
    </row>
    <row r="80" spans="1:9">
      <c r="A80" s="40">
        <v>2079</v>
      </c>
      <c r="B80" s="18" t="s">
        <v>144</v>
      </c>
      <c r="C80" s="40" t="s">
        <v>1509</v>
      </c>
      <c r="D80" s="40" t="s">
        <v>1510</v>
      </c>
      <c r="E80" s="40" t="s">
        <v>407</v>
      </c>
      <c r="F80" s="129">
        <v>23</v>
      </c>
      <c r="G80" s="40" t="s">
        <v>1280</v>
      </c>
      <c r="H80" s="40" t="s">
        <v>67</v>
      </c>
      <c r="I80" s="36"/>
    </row>
    <row r="81" spans="1:9">
      <c r="A81" s="40">
        <v>2080</v>
      </c>
      <c r="B81" s="18" t="s">
        <v>146</v>
      </c>
      <c r="C81" s="40" t="s">
        <v>1511</v>
      </c>
      <c r="D81" s="40" t="s">
        <v>1512</v>
      </c>
      <c r="E81" s="40" t="s">
        <v>407</v>
      </c>
      <c r="F81" s="129">
        <v>23</v>
      </c>
      <c r="G81" s="40" t="s">
        <v>1280</v>
      </c>
      <c r="H81" s="40" t="s">
        <v>67</v>
      </c>
      <c r="I81" s="36"/>
    </row>
    <row r="82" spans="1:9">
      <c r="A82" s="40">
        <v>2081</v>
      </c>
      <c r="B82" s="18" t="s">
        <v>147</v>
      </c>
      <c r="C82" s="40" t="s">
        <v>1513</v>
      </c>
      <c r="D82" s="40" t="s">
        <v>1514</v>
      </c>
      <c r="E82" s="40" t="s">
        <v>407</v>
      </c>
      <c r="F82" s="129">
        <v>23</v>
      </c>
      <c r="G82" s="40" t="s">
        <v>1280</v>
      </c>
      <c r="H82" s="40" t="s">
        <v>67</v>
      </c>
      <c r="I82" s="36"/>
    </row>
    <row r="83" spans="1:9">
      <c r="A83" s="40">
        <v>2082</v>
      </c>
      <c r="B83" s="18" t="s">
        <v>148</v>
      </c>
      <c r="C83" s="40" t="s">
        <v>1735</v>
      </c>
      <c r="D83" s="40" t="s">
        <v>1736</v>
      </c>
      <c r="E83" s="40" t="s">
        <v>316</v>
      </c>
      <c r="F83" s="132">
        <v>1</v>
      </c>
      <c r="G83" s="40" t="s">
        <v>1280</v>
      </c>
      <c r="H83" s="40" t="s">
        <v>54</v>
      </c>
      <c r="I83" s="36"/>
    </row>
    <row r="84" spans="1:9">
      <c r="A84" s="40">
        <v>2083</v>
      </c>
      <c r="B84" s="18" t="s">
        <v>149</v>
      </c>
      <c r="C84" s="40" t="s">
        <v>5644</v>
      </c>
      <c r="D84" s="40" t="s">
        <v>5949</v>
      </c>
      <c r="E84" s="40" t="s">
        <v>407</v>
      </c>
      <c r="F84" s="129">
        <v>23</v>
      </c>
      <c r="G84" s="40" t="s">
        <v>1280</v>
      </c>
      <c r="H84" s="40" t="s">
        <v>54</v>
      </c>
      <c r="I84" s="36"/>
    </row>
    <row r="85" spans="1:9">
      <c r="A85" s="40">
        <v>2084</v>
      </c>
      <c r="B85" s="18" t="s">
        <v>150</v>
      </c>
      <c r="C85" s="40" t="s">
        <v>1826</v>
      </c>
      <c r="D85" s="40" t="s">
        <v>1827</v>
      </c>
      <c r="E85" s="40" t="s">
        <v>407</v>
      </c>
      <c r="F85" s="129">
        <v>23</v>
      </c>
      <c r="G85" s="40" t="s">
        <v>1280</v>
      </c>
      <c r="H85" s="40" t="s">
        <v>54</v>
      </c>
      <c r="I85" s="36"/>
    </row>
    <row r="86" spans="1:9">
      <c r="A86" s="40">
        <v>2085</v>
      </c>
      <c r="B86" s="18" t="s">
        <v>151</v>
      </c>
      <c r="C86" s="40" t="s">
        <v>1737</v>
      </c>
      <c r="D86" s="40" t="s">
        <v>1738</v>
      </c>
      <c r="E86" s="40" t="s">
        <v>407</v>
      </c>
      <c r="F86" s="129">
        <v>23</v>
      </c>
      <c r="G86" s="40" t="s">
        <v>1280</v>
      </c>
      <c r="H86" s="40" t="s">
        <v>54</v>
      </c>
      <c r="I86" s="36"/>
    </row>
    <row r="87" spans="1:9">
      <c r="A87" s="40">
        <v>2086</v>
      </c>
      <c r="B87" s="18" t="s">
        <v>152</v>
      </c>
      <c r="C87" s="40" t="s">
        <v>1739</v>
      </c>
      <c r="D87" s="40" t="s">
        <v>1740</v>
      </c>
      <c r="E87" s="40" t="s">
        <v>816</v>
      </c>
      <c r="F87" s="129">
        <v>37</v>
      </c>
      <c r="G87" s="40" t="s">
        <v>1280</v>
      </c>
      <c r="H87" s="40" t="s">
        <v>54</v>
      </c>
      <c r="I87" s="36"/>
    </row>
    <row r="88" spans="1:9">
      <c r="A88" s="40">
        <v>2087</v>
      </c>
      <c r="B88" s="18" t="s">
        <v>153</v>
      </c>
      <c r="C88" s="40" t="s">
        <v>1741</v>
      </c>
      <c r="D88" s="40" t="s">
        <v>1742</v>
      </c>
      <c r="E88" s="40" t="s">
        <v>407</v>
      </c>
      <c r="F88" s="129">
        <v>23</v>
      </c>
      <c r="G88" s="40" t="s">
        <v>1280</v>
      </c>
      <c r="H88" s="40" t="s">
        <v>54</v>
      </c>
      <c r="I88" s="36"/>
    </row>
    <row r="89" spans="1:9">
      <c r="A89" s="40">
        <v>2088</v>
      </c>
      <c r="B89" s="18" t="s">
        <v>154</v>
      </c>
      <c r="C89" s="40" t="s">
        <v>1743</v>
      </c>
      <c r="D89" s="40" t="s">
        <v>1744</v>
      </c>
      <c r="E89" s="40" t="s">
        <v>407</v>
      </c>
      <c r="F89" s="129">
        <v>23</v>
      </c>
      <c r="G89" s="40" t="s">
        <v>1280</v>
      </c>
      <c r="H89" s="40" t="s">
        <v>54</v>
      </c>
      <c r="I89" s="36"/>
    </row>
    <row r="90" spans="1:9">
      <c r="A90" s="40">
        <v>2089</v>
      </c>
      <c r="B90" s="18" t="s">
        <v>155</v>
      </c>
      <c r="C90" s="40" t="s">
        <v>1745</v>
      </c>
      <c r="D90" s="40" t="s">
        <v>1746</v>
      </c>
      <c r="E90" s="40" t="s">
        <v>407</v>
      </c>
      <c r="F90" s="129">
        <v>23</v>
      </c>
      <c r="G90" s="40" t="s">
        <v>1280</v>
      </c>
      <c r="H90" s="40" t="s">
        <v>54</v>
      </c>
      <c r="I90" s="36"/>
    </row>
    <row r="91" spans="1:9">
      <c r="A91" s="40">
        <v>2090</v>
      </c>
      <c r="B91" s="18" t="s">
        <v>156</v>
      </c>
      <c r="C91" s="40" t="s">
        <v>1709</v>
      </c>
      <c r="D91" s="40" t="s">
        <v>5950</v>
      </c>
      <c r="E91" s="40" t="s">
        <v>407</v>
      </c>
      <c r="F91" s="129">
        <v>23</v>
      </c>
      <c r="G91" s="40" t="s">
        <v>1280</v>
      </c>
      <c r="H91" s="40" t="s">
        <v>54</v>
      </c>
      <c r="I91" s="36"/>
    </row>
    <row r="92" spans="1:9">
      <c r="A92" s="40">
        <v>2091</v>
      </c>
      <c r="B92" s="18" t="s">
        <v>158</v>
      </c>
      <c r="C92" s="40" t="s">
        <v>5645</v>
      </c>
      <c r="D92" s="40" t="s">
        <v>5951</v>
      </c>
      <c r="E92" s="40" t="s">
        <v>407</v>
      </c>
      <c r="F92" s="129">
        <v>23</v>
      </c>
      <c r="G92" s="40" t="s">
        <v>1280</v>
      </c>
      <c r="H92" s="40" t="s">
        <v>54</v>
      </c>
      <c r="I92" s="36"/>
    </row>
    <row r="93" spans="1:9">
      <c r="A93" s="40">
        <v>2092</v>
      </c>
      <c r="B93" s="18" t="s">
        <v>159</v>
      </c>
      <c r="C93" s="40" t="s">
        <v>1747</v>
      </c>
      <c r="D93" s="40" t="s">
        <v>1748</v>
      </c>
      <c r="E93" s="40" t="s">
        <v>407</v>
      </c>
      <c r="F93" s="129">
        <v>23</v>
      </c>
      <c r="G93" s="40" t="s">
        <v>1280</v>
      </c>
      <c r="H93" s="40" t="s">
        <v>54</v>
      </c>
      <c r="I93" s="36"/>
    </row>
    <row r="94" spans="1:9">
      <c r="A94" s="40">
        <v>2093</v>
      </c>
      <c r="B94" s="18" t="s">
        <v>160</v>
      </c>
      <c r="C94" s="40" t="s">
        <v>1749</v>
      </c>
      <c r="D94" s="40" t="s">
        <v>1750</v>
      </c>
      <c r="E94" s="40" t="s">
        <v>1236</v>
      </c>
      <c r="F94" s="129">
        <v>24</v>
      </c>
      <c r="G94" s="40" t="s">
        <v>1280</v>
      </c>
      <c r="H94" s="40" t="s">
        <v>54</v>
      </c>
      <c r="I94" s="36"/>
    </row>
    <row r="95" spans="1:9">
      <c r="A95" s="40">
        <v>2094</v>
      </c>
      <c r="B95" s="18" t="s">
        <v>161</v>
      </c>
      <c r="C95" s="40" t="s">
        <v>1828</v>
      </c>
      <c r="D95" s="40" t="s">
        <v>1829</v>
      </c>
      <c r="E95" s="40" t="s">
        <v>1236</v>
      </c>
      <c r="F95" s="129">
        <v>24</v>
      </c>
      <c r="G95" s="40" t="s">
        <v>1280</v>
      </c>
      <c r="H95" s="40" t="s">
        <v>54</v>
      </c>
      <c r="I95" s="36"/>
    </row>
    <row r="96" spans="1:9">
      <c r="A96" s="40">
        <v>2095</v>
      </c>
      <c r="B96" s="18" t="s">
        <v>162</v>
      </c>
      <c r="C96" s="40" t="s">
        <v>1751</v>
      </c>
      <c r="D96" s="40" t="s">
        <v>1752</v>
      </c>
      <c r="E96" s="40" t="s">
        <v>407</v>
      </c>
      <c r="F96" s="129">
        <v>23</v>
      </c>
      <c r="G96" s="40" t="s">
        <v>1280</v>
      </c>
      <c r="H96" s="40" t="s">
        <v>54</v>
      </c>
      <c r="I96" s="36"/>
    </row>
    <row r="97" spans="1:9">
      <c r="A97" s="40">
        <v>2096</v>
      </c>
      <c r="B97" s="18" t="s">
        <v>164</v>
      </c>
      <c r="C97" s="40" t="s">
        <v>1710</v>
      </c>
      <c r="D97" s="40" t="s">
        <v>5952</v>
      </c>
      <c r="E97" s="40" t="s">
        <v>1236</v>
      </c>
      <c r="F97" s="129">
        <v>24</v>
      </c>
      <c r="G97" s="40" t="s">
        <v>1280</v>
      </c>
      <c r="H97" s="40" t="s">
        <v>54</v>
      </c>
      <c r="I97" s="36"/>
    </row>
    <row r="98" spans="1:9">
      <c r="A98" s="40">
        <v>2097</v>
      </c>
      <c r="B98" s="18" t="s">
        <v>166</v>
      </c>
      <c r="C98" s="40" t="s">
        <v>5646</v>
      </c>
      <c r="D98" s="40" t="s">
        <v>5953</v>
      </c>
      <c r="E98" s="40" t="s">
        <v>392</v>
      </c>
      <c r="F98" s="129">
        <v>28</v>
      </c>
      <c r="G98" s="40" t="s">
        <v>1280</v>
      </c>
      <c r="H98" s="40" t="s">
        <v>51</v>
      </c>
      <c r="I98" s="36"/>
    </row>
    <row r="99" spans="1:9">
      <c r="A99" s="40">
        <v>2098</v>
      </c>
      <c r="B99" s="18" t="s">
        <v>168</v>
      </c>
      <c r="C99" s="40" t="s">
        <v>5647</v>
      </c>
      <c r="D99" s="40" t="s">
        <v>5954</v>
      </c>
      <c r="E99" s="40" t="s">
        <v>1236</v>
      </c>
      <c r="F99" s="129">
        <v>24</v>
      </c>
      <c r="G99" s="40" t="s">
        <v>1280</v>
      </c>
      <c r="H99" s="40" t="s">
        <v>51</v>
      </c>
      <c r="I99" s="36"/>
    </row>
    <row r="100" spans="1:9">
      <c r="A100" s="40">
        <v>2099</v>
      </c>
      <c r="B100" s="18" t="s">
        <v>169</v>
      </c>
      <c r="C100" s="40" t="s">
        <v>5648</v>
      </c>
      <c r="D100" s="40" t="s">
        <v>5955</v>
      </c>
      <c r="E100" s="40" t="s">
        <v>407</v>
      </c>
      <c r="F100" s="129">
        <v>23</v>
      </c>
      <c r="G100" s="40" t="s">
        <v>1280</v>
      </c>
      <c r="H100" s="40" t="s">
        <v>51</v>
      </c>
      <c r="I100" s="36"/>
    </row>
    <row r="101" spans="1:9">
      <c r="A101" s="40">
        <v>2100</v>
      </c>
      <c r="B101" s="18" t="s">
        <v>170</v>
      </c>
      <c r="C101" s="40" t="s">
        <v>5649</v>
      </c>
      <c r="D101" s="40" t="s">
        <v>5956</v>
      </c>
      <c r="E101" s="40" t="s">
        <v>407</v>
      </c>
      <c r="F101" s="129">
        <v>23</v>
      </c>
      <c r="G101" s="40" t="s">
        <v>1280</v>
      </c>
      <c r="H101" s="40" t="s">
        <v>51</v>
      </c>
      <c r="I101" s="36"/>
    </row>
    <row r="102" spans="1:9">
      <c r="A102" s="40">
        <v>2101</v>
      </c>
      <c r="B102" s="18" t="s">
        <v>172</v>
      </c>
      <c r="C102" s="40" t="s">
        <v>5650</v>
      </c>
      <c r="D102" s="40" t="s">
        <v>5957</v>
      </c>
      <c r="E102" s="40" t="s">
        <v>407</v>
      </c>
      <c r="F102" s="129">
        <v>23</v>
      </c>
      <c r="G102" s="40" t="s">
        <v>1280</v>
      </c>
      <c r="H102" s="40" t="s">
        <v>51</v>
      </c>
      <c r="I102" s="36"/>
    </row>
    <row r="103" spans="1:9">
      <c r="A103" s="40">
        <v>2102</v>
      </c>
      <c r="B103" s="18" t="s">
        <v>173</v>
      </c>
      <c r="C103" s="40" t="s">
        <v>5651</v>
      </c>
      <c r="D103" s="40" t="s">
        <v>5958</v>
      </c>
      <c r="E103" s="40" t="s">
        <v>407</v>
      </c>
      <c r="F103" s="129">
        <v>23</v>
      </c>
      <c r="G103" s="40" t="s">
        <v>1280</v>
      </c>
      <c r="H103" s="40" t="s">
        <v>51</v>
      </c>
      <c r="I103" s="36"/>
    </row>
    <row r="104" spans="1:9">
      <c r="A104" s="40">
        <v>2103</v>
      </c>
      <c r="B104" s="18" t="s">
        <v>174</v>
      </c>
      <c r="C104" s="40" t="s">
        <v>5652</v>
      </c>
      <c r="D104" s="40" t="s">
        <v>5959</v>
      </c>
      <c r="E104" s="40" t="s">
        <v>407</v>
      </c>
      <c r="F104" s="129">
        <v>23</v>
      </c>
      <c r="G104" s="40" t="s">
        <v>1280</v>
      </c>
      <c r="H104" s="40" t="s">
        <v>51</v>
      </c>
      <c r="I104" s="36"/>
    </row>
    <row r="105" spans="1:9">
      <c r="A105" s="40">
        <v>2104</v>
      </c>
      <c r="B105" s="18" t="s">
        <v>175</v>
      </c>
      <c r="C105" s="40" t="s">
        <v>5653</v>
      </c>
      <c r="D105" s="40" t="s">
        <v>5960</v>
      </c>
      <c r="E105" s="40" t="s">
        <v>407</v>
      </c>
      <c r="F105" s="129">
        <v>23</v>
      </c>
      <c r="G105" s="40" t="s">
        <v>1280</v>
      </c>
      <c r="H105" s="40" t="s">
        <v>51</v>
      </c>
      <c r="I105" s="36"/>
    </row>
    <row r="106" spans="1:9">
      <c r="A106" s="40">
        <v>2105</v>
      </c>
      <c r="B106" s="18" t="s">
        <v>176</v>
      </c>
      <c r="C106" s="40" t="s">
        <v>5654</v>
      </c>
      <c r="D106" s="40" t="s">
        <v>5961</v>
      </c>
      <c r="E106" s="40" t="s">
        <v>381</v>
      </c>
      <c r="F106" s="129">
        <v>39</v>
      </c>
      <c r="G106" s="40" t="s">
        <v>1280</v>
      </c>
      <c r="H106" s="40" t="s">
        <v>51</v>
      </c>
      <c r="I106" s="36"/>
    </row>
    <row r="107" spans="1:9">
      <c r="A107" s="40">
        <v>2106</v>
      </c>
      <c r="B107" s="18" t="s">
        <v>177</v>
      </c>
      <c r="C107" s="40" t="s">
        <v>5655</v>
      </c>
      <c r="D107" s="40" t="s">
        <v>5962</v>
      </c>
      <c r="E107" s="40" t="s">
        <v>407</v>
      </c>
      <c r="F107" s="129">
        <v>23</v>
      </c>
      <c r="G107" s="40" t="s">
        <v>1280</v>
      </c>
      <c r="H107" s="40" t="s">
        <v>51</v>
      </c>
      <c r="I107" s="36"/>
    </row>
    <row r="108" spans="1:9">
      <c r="A108" s="40">
        <v>2107</v>
      </c>
      <c r="B108" s="18" t="s">
        <v>178</v>
      </c>
      <c r="C108" s="40" t="s">
        <v>5656</v>
      </c>
      <c r="D108" s="40" t="s">
        <v>5963</v>
      </c>
      <c r="E108" s="40" t="s">
        <v>1494</v>
      </c>
      <c r="F108" s="129">
        <v>21</v>
      </c>
      <c r="G108" s="40" t="s">
        <v>1280</v>
      </c>
      <c r="H108" s="40" t="s">
        <v>51</v>
      </c>
      <c r="I108" s="36"/>
    </row>
    <row r="109" spans="1:9">
      <c r="A109" s="40">
        <v>2108</v>
      </c>
      <c r="B109" s="18" t="s">
        <v>180</v>
      </c>
      <c r="C109" s="40" t="s">
        <v>5657</v>
      </c>
      <c r="D109" s="40" t="s">
        <v>5964</v>
      </c>
      <c r="E109" s="40" t="s">
        <v>407</v>
      </c>
      <c r="F109" s="129">
        <v>23</v>
      </c>
      <c r="G109" s="40" t="s">
        <v>1280</v>
      </c>
      <c r="H109" s="40" t="s">
        <v>51</v>
      </c>
      <c r="I109" s="36"/>
    </row>
    <row r="110" spans="1:9">
      <c r="A110" s="40">
        <v>2109</v>
      </c>
      <c r="B110" s="18" t="s">
        <v>181</v>
      </c>
      <c r="C110" s="40" t="s">
        <v>5658</v>
      </c>
      <c r="D110" s="40" t="s">
        <v>5965</v>
      </c>
      <c r="E110" s="40" t="s">
        <v>407</v>
      </c>
      <c r="F110" s="129">
        <v>23</v>
      </c>
      <c r="G110" s="40" t="s">
        <v>1280</v>
      </c>
      <c r="H110" s="40" t="s">
        <v>51</v>
      </c>
      <c r="I110" s="36"/>
    </row>
    <row r="111" spans="1:9">
      <c r="A111" s="40">
        <v>2110</v>
      </c>
      <c r="B111" s="18" t="s">
        <v>182</v>
      </c>
      <c r="C111" s="40" t="s">
        <v>5659</v>
      </c>
      <c r="D111" s="40" t="s">
        <v>5966</v>
      </c>
      <c r="E111" s="40" t="s">
        <v>130</v>
      </c>
      <c r="F111" s="129">
        <v>34</v>
      </c>
      <c r="G111" s="40" t="s">
        <v>1280</v>
      </c>
      <c r="H111" s="40" t="s">
        <v>51</v>
      </c>
      <c r="I111" s="36"/>
    </row>
    <row r="112" spans="1:9">
      <c r="A112" s="40">
        <v>2111</v>
      </c>
      <c r="B112" s="18" t="s">
        <v>183</v>
      </c>
      <c r="C112" s="40" t="s">
        <v>5660</v>
      </c>
      <c r="D112" s="40" t="s">
        <v>5967</v>
      </c>
      <c r="E112" s="40" t="s">
        <v>407</v>
      </c>
      <c r="F112" s="129">
        <v>23</v>
      </c>
      <c r="G112" s="40" t="s">
        <v>1280</v>
      </c>
      <c r="H112" s="40" t="s">
        <v>51</v>
      </c>
      <c r="I112" s="36"/>
    </row>
    <row r="113" spans="1:9">
      <c r="A113" s="40">
        <v>2112</v>
      </c>
      <c r="B113" s="18" t="s">
        <v>184</v>
      </c>
      <c r="C113" s="40" t="s">
        <v>5661</v>
      </c>
      <c r="D113" s="40" t="s">
        <v>5968</v>
      </c>
      <c r="E113" s="40" t="s">
        <v>407</v>
      </c>
      <c r="F113" s="129">
        <v>23</v>
      </c>
      <c r="G113" s="40" t="s">
        <v>1280</v>
      </c>
      <c r="H113" s="40" t="s">
        <v>51</v>
      </c>
      <c r="I113" s="36"/>
    </row>
    <row r="114" spans="1:9">
      <c r="A114" s="40">
        <v>2113</v>
      </c>
      <c r="B114" s="18" t="s">
        <v>185</v>
      </c>
      <c r="C114" s="40" t="s">
        <v>5662</v>
      </c>
      <c r="D114" s="40" t="s">
        <v>5969</v>
      </c>
      <c r="E114" s="40" t="s">
        <v>407</v>
      </c>
      <c r="F114" s="129">
        <v>23</v>
      </c>
      <c r="G114" s="40" t="s">
        <v>1280</v>
      </c>
      <c r="H114" s="40" t="s">
        <v>51</v>
      </c>
      <c r="I114" s="36"/>
    </row>
    <row r="115" spans="1:9">
      <c r="A115" s="40">
        <v>2114</v>
      </c>
      <c r="B115" s="18" t="s">
        <v>186</v>
      </c>
      <c r="C115" s="40" t="s">
        <v>5663</v>
      </c>
      <c r="D115" s="40" t="s">
        <v>5970</v>
      </c>
      <c r="E115" s="40" t="s">
        <v>407</v>
      </c>
      <c r="F115" s="129">
        <v>23</v>
      </c>
      <c r="G115" s="40" t="s">
        <v>1280</v>
      </c>
      <c r="H115" s="40" t="s">
        <v>84</v>
      </c>
      <c r="I115" s="36"/>
    </row>
    <row r="116" spans="1:9">
      <c r="A116" s="40">
        <v>2115</v>
      </c>
      <c r="B116" s="18" t="s">
        <v>187</v>
      </c>
      <c r="C116" s="40" t="s">
        <v>1585</v>
      </c>
      <c r="D116" s="40" t="s">
        <v>1586</v>
      </c>
      <c r="E116" s="40" t="s">
        <v>407</v>
      </c>
      <c r="F116" s="129">
        <v>23</v>
      </c>
      <c r="G116" s="40" t="s">
        <v>1283</v>
      </c>
      <c r="H116" s="40" t="s">
        <v>67</v>
      </c>
      <c r="I116" s="36"/>
    </row>
    <row r="117" spans="1:9">
      <c r="A117" s="40">
        <v>2116</v>
      </c>
      <c r="B117" s="18" t="s">
        <v>188</v>
      </c>
      <c r="C117" s="40" t="s">
        <v>1830</v>
      </c>
      <c r="D117" s="40" t="s">
        <v>1831</v>
      </c>
      <c r="E117" s="40" t="s">
        <v>407</v>
      </c>
      <c r="F117" s="129">
        <v>23</v>
      </c>
      <c r="G117" s="40" t="s">
        <v>1283</v>
      </c>
      <c r="H117" s="40" t="s">
        <v>54</v>
      </c>
      <c r="I117" s="36"/>
    </row>
    <row r="118" spans="1:9">
      <c r="A118" s="40">
        <v>2117</v>
      </c>
      <c r="B118" s="18" t="s">
        <v>189</v>
      </c>
      <c r="C118" s="40" t="s">
        <v>5664</v>
      </c>
      <c r="D118" s="40" t="s">
        <v>5971</v>
      </c>
      <c r="E118" s="40" t="s">
        <v>407</v>
      </c>
      <c r="F118" s="129">
        <v>23</v>
      </c>
      <c r="G118" s="40" t="s">
        <v>1283</v>
      </c>
      <c r="H118" s="40" t="s">
        <v>54</v>
      </c>
      <c r="I118" s="36"/>
    </row>
    <row r="119" spans="1:9">
      <c r="A119" s="40">
        <v>2118</v>
      </c>
      <c r="B119" s="18" t="s">
        <v>190</v>
      </c>
      <c r="C119" s="40" t="s">
        <v>5665</v>
      </c>
      <c r="D119" s="40" t="s">
        <v>5972</v>
      </c>
      <c r="E119" s="40" t="s">
        <v>407</v>
      </c>
      <c r="F119" s="129">
        <v>23</v>
      </c>
      <c r="G119" s="40" t="s">
        <v>1283</v>
      </c>
      <c r="H119" s="40" t="s">
        <v>54</v>
      </c>
      <c r="I119" s="36"/>
    </row>
    <row r="120" spans="1:9">
      <c r="A120" s="40">
        <v>2119</v>
      </c>
      <c r="B120" s="18" t="s">
        <v>191</v>
      </c>
      <c r="C120" s="40" t="s">
        <v>5666</v>
      </c>
      <c r="D120" s="40" t="s">
        <v>5973</v>
      </c>
      <c r="E120" s="40" t="s">
        <v>407</v>
      </c>
      <c r="F120" s="129">
        <v>23</v>
      </c>
      <c r="G120" s="40" t="s">
        <v>1283</v>
      </c>
      <c r="H120" s="40" t="s">
        <v>54</v>
      </c>
      <c r="I120" s="36"/>
    </row>
    <row r="121" spans="1:9">
      <c r="A121" s="40">
        <v>2120</v>
      </c>
      <c r="B121" s="18" t="s">
        <v>192</v>
      </c>
      <c r="C121" s="40" t="s">
        <v>5667</v>
      </c>
      <c r="D121" s="40" t="s">
        <v>5974</v>
      </c>
      <c r="E121" s="40" t="s">
        <v>407</v>
      </c>
      <c r="F121" s="129">
        <v>23</v>
      </c>
      <c r="G121" s="40" t="s">
        <v>1283</v>
      </c>
      <c r="H121" s="40" t="s">
        <v>51</v>
      </c>
      <c r="I121" s="36"/>
    </row>
    <row r="122" spans="1:9">
      <c r="A122" s="40">
        <v>2121</v>
      </c>
      <c r="B122" s="18" t="s">
        <v>193</v>
      </c>
      <c r="C122" s="40" t="s">
        <v>5668</v>
      </c>
      <c r="D122" s="40" t="s">
        <v>5975</v>
      </c>
      <c r="E122" s="40" t="s">
        <v>407</v>
      </c>
      <c r="F122" s="129">
        <v>23</v>
      </c>
      <c r="G122" s="40" t="s">
        <v>1283</v>
      </c>
      <c r="H122" s="40" t="s">
        <v>51</v>
      </c>
      <c r="I122" s="36"/>
    </row>
    <row r="123" spans="1:9">
      <c r="A123" s="40">
        <v>2122</v>
      </c>
      <c r="B123" s="18" t="s">
        <v>194</v>
      </c>
      <c r="C123" s="40" t="s">
        <v>1587</v>
      </c>
      <c r="D123" s="40" t="s">
        <v>1588</v>
      </c>
      <c r="E123" s="40" t="s">
        <v>407</v>
      </c>
      <c r="F123" s="129">
        <v>23</v>
      </c>
      <c r="G123" s="40" t="s">
        <v>1283</v>
      </c>
      <c r="H123" s="40" t="s">
        <v>67</v>
      </c>
      <c r="I123" s="36"/>
    </row>
    <row r="124" spans="1:9">
      <c r="A124" s="40">
        <v>2123</v>
      </c>
      <c r="B124" s="18" t="s">
        <v>195</v>
      </c>
      <c r="C124" s="40" t="s">
        <v>1814</v>
      </c>
      <c r="D124" s="40" t="s">
        <v>1815</v>
      </c>
      <c r="E124" s="40" t="s">
        <v>407</v>
      </c>
      <c r="F124" s="129">
        <v>23</v>
      </c>
      <c r="G124" s="40" t="s">
        <v>1283</v>
      </c>
      <c r="H124" s="40" t="s">
        <v>54</v>
      </c>
      <c r="I124" s="36"/>
    </row>
    <row r="125" spans="1:9">
      <c r="A125" s="40">
        <v>2124</v>
      </c>
      <c r="B125" s="18" t="s">
        <v>196</v>
      </c>
      <c r="C125" s="40" t="s">
        <v>1599</v>
      </c>
      <c r="D125" s="40" t="s">
        <v>1600</v>
      </c>
      <c r="E125" s="40" t="s">
        <v>398</v>
      </c>
      <c r="F125" s="129">
        <v>26</v>
      </c>
      <c r="G125" s="40" t="s">
        <v>1286</v>
      </c>
      <c r="H125" s="40" t="s">
        <v>272</v>
      </c>
      <c r="I125" s="36"/>
    </row>
    <row r="126" spans="1:9">
      <c r="A126" s="40">
        <v>2125</v>
      </c>
      <c r="B126" s="18" t="s">
        <v>197</v>
      </c>
      <c r="C126" s="40" t="s">
        <v>1638</v>
      </c>
      <c r="D126" s="40" t="s">
        <v>1639</v>
      </c>
      <c r="E126" s="40" t="s">
        <v>135</v>
      </c>
      <c r="F126" s="129">
        <v>27</v>
      </c>
      <c r="G126" s="40" t="s">
        <v>1286</v>
      </c>
      <c r="H126" s="40" t="s">
        <v>67</v>
      </c>
      <c r="I126" s="36"/>
    </row>
    <row r="127" spans="1:9">
      <c r="A127" s="40">
        <v>2126</v>
      </c>
      <c r="B127" s="18" t="s">
        <v>198</v>
      </c>
      <c r="C127" s="40" t="s">
        <v>1601</v>
      </c>
      <c r="D127" s="40" t="s">
        <v>1602</v>
      </c>
      <c r="E127" s="40" t="s">
        <v>407</v>
      </c>
      <c r="F127" s="129">
        <v>23</v>
      </c>
      <c r="G127" s="40" t="s">
        <v>1286</v>
      </c>
      <c r="H127" s="40" t="s">
        <v>67</v>
      </c>
      <c r="I127" s="36"/>
    </row>
    <row r="128" spans="1:9">
      <c r="A128" s="40">
        <v>2127</v>
      </c>
      <c r="B128" s="18" t="s">
        <v>199</v>
      </c>
      <c r="C128" s="40" t="s">
        <v>1603</v>
      </c>
      <c r="D128" s="40" t="s">
        <v>1604</v>
      </c>
      <c r="E128" s="40" t="s">
        <v>806</v>
      </c>
      <c r="F128" s="129">
        <v>22</v>
      </c>
      <c r="G128" s="40" t="s">
        <v>1286</v>
      </c>
      <c r="H128" s="40" t="s">
        <v>67</v>
      </c>
      <c r="I128" s="36"/>
    </row>
    <row r="129" spans="1:9">
      <c r="A129" s="40">
        <v>2128</v>
      </c>
      <c r="B129" s="18" t="s">
        <v>200</v>
      </c>
      <c r="C129" s="40" t="s">
        <v>1605</v>
      </c>
      <c r="D129" s="40" t="s">
        <v>1606</v>
      </c>
      <c r="E129" s="40" t="s">
        <v>407</v>
      </c>
      <c r="F129" s="129">
        <v>23</v>
      </c>
      <c r="G129" s="40" t="s">
        <v>1286</v>
      </c>
      <c r="H129" s="40" t="s">
        <v>67</v>
      </c>
      <c r="I129" s="36"/>
    </row>
    <row r="130" spans="1:9">
      <c r="A130" s="40">
        <v>2129</v>
      </c>
      <c r="B130" s="18" t="s">
        <v>201</v>
      </c>
      <c r="C130" s="40" t="s">
        <v>1607</v>
      </c>
      <c r="D130" s="40" t="s">
        <v>1608</v>
      </c>
      <c r="E130" s="40" t="s">
        <v>407</v>
      </c>
      <c r="F130" s="129">
        <v>23</v>
      </c>
      <c r="G130" s="40" t="s">
        <v>1286</v>
      </c>
      <c r="H130" s="40" t="s">
        <v>67</v>
      </c>
      <c r="I130" s="36"/>
    </row>
    <row r="131" spans="1:9">
      <c r="A131" s="40">
        <v>2130</v>
      </c>
      <c r="B131" s="18" t="s">
        <v>202</v>
      </c>
      <c r="C131" s="40" t="s">
        <v>1609</v>
      </c>
      <c r="D131" s="40" t="s">
        <v>1610</v>
      </c>
      <c r="E131" s="40" t="s">
        <v>145</v>
      </c>
      <c r="F131" s="129">
        <v>45</v>
      </c>
      <c r="G131" s="40" t="s">
        <v>1286</v>
      </c>
      <c r="H131" s="40" t="s">
        <v>67</v>
      </c>
      <c r="I131" s="36"/>
    </row>
    <row r="132" spans="1:9">
      <c r="A132" s="40">
        <v>2131</v>
      </c>
      <c r="B132" s="18" t="s">
        <v>203</v>
      </c>
      <c r="C132" s="40" t="s">
        <v>1611</v>
      </c>
      <c r="D132" s="40" t="s">
        <v>1260</v>
      </c>
      <c r="E132" s="40" t="s">
        <v>407</v>
      </c>
      <c r="F132" s="129">
        <v>23</v>
      </c>
      <c r="G132" s="40" t="s">
        <v>1286</v>
      </c>
      <c r="H132" s="40" t="s">
        <v>67</v>
      </c>
      <c r="I132" s="36"/>
    </row>
    <row r="133" spans="1:9">
      <c r="A133" s="40">
        <v>2132</v>
      </c>
      <c r="B133" s="18" t="s">
        <v>204</v>
      </c>
      <c r="C133" s="40" t="s">
        <v>1612</v>
      </c>
      <c r="D133" s="40" t="s">
        <v>1613</v>
      </c>
      <c r="E133" s="40" t="s">
        <v>407</v>
      </c>
      <c r="F133" s="129">
        <v>23</v>
      </c>
      <c r="G133" s="40" t="s">
        <v>1286</v>
      </c>
      <c r="H133" s="40" t="s">
        <v>67</v>
      </c>
      <c r="I133" s="36"/>
    </row>
    <row r="134" spans="1:9">
      <c r="A134" s="40">
        <v>2133</v>
      </c>
      <c r="B134" s="18" t="s">
        <v>205</v>
      </c>
      <c r="C134" s="40" t="s">
        <v>1614</v>
      </c>
      <c r="D134" s="40" t="s">
        <v>1615</v>
      </c>
      <c r="E134" s="40" t="s">
        <v>407</v>
      </c>
      <c r="F134" s="129">
        <v>23</v>
      </c>
      <c r="G134" s="40" t="s">
        <v>1286</v>
      </c>
      <c r="H134" s="40" t="s">
        <v>67</v>
      </c>
      <c r="I134" s="36"/>
    </row>
    <row r="135" spans="1:9">
      <c r="A135" s="40">
        <v>2134</v>
      </c>
      <c r="B135" s="18" t="s">
        <v>206</v>
      </c>
      <c r="C135" s="40" t="s">
        <v>1616</v>
      </c>
      <c r="D135" s="40" t="s">
        <v>1617</v>
      </c>
      <c r="E135" s="40" t="s">
        <v>407</v>
      </c>
      <c r="F135" s="129">
        <v>23</v>
      </c>
      <c r="G135" s="40" t="s">
        <v>1286</v>
      </c>
      <c r="H135" s="40" t="s">
        <v>67</v>
      </c>
      <c r="I135" s="36"/>
    </row>
    <row r="136" spans="1:9">
      <c r="A136" s="40">
        <v>2135</v>
      </c>
      <c r="B136" s="18" t="s">
        <v>207</v>
      </c>
      <c r="C136" s="40" t="s">
        <v>1618</v>
      </c>
      <c r="D136" s="40" t="s">
        <v>1619</v>
      </c>
      <c r="E136" s="40" t="s">
        <v>806</v>
      </c>
      <c r="F136" s="129">
        <v>22</v>
      </c>
      <c r="G136" s="40" t="s">
        <v>1286</v>
      </c>
      <c r="H136" s="40" t="s">
        <v>67</v>
      </c>
      <c r="I136" s="36"/>
    </row>
    <row r="137" spans="1:9">
      <c r="A137" s="40">
        <v>2136</v>
      </c>
      <c r="B137" s="18" t="s">
        <v>208</v>
      </c>
      <c r="C137" s="40" t="s">
        <v>1620</v>
      </c>
      <c r="D137" s="40" t="s">
        <v>1621</v>
      </c>
      <c r="E137" s="40" t="s">
        <v>1258</v>
      </c>
      <c r="F137" s="129">
        <v>20</v>
      </c>
      <c r="G137" s="40" t="s">
        <v>1286</v>
      </c>
      <c r="H137" s="40" t="s">
        <v>67</v>
      </c>
      <c r="I137" s="36"/>
    </row>
    <row r="138" spans="1:9">
      <c r="A138" s="40">
        <v>2137</v>
      </c>
      <c r="B138" s="18" t="s">
        <v>209</v>
      </c>
      <c r="C138" s="40" t="s">
        <v>1622</v>
      </c>
      <c r="D138" s="40" t="s">
        <v>1623</v>
      </c>
      <c r="E138" s="40" t="s">
        <v>407</v>
      </c>
      <c r="F138" s="129">
        <v>23</v>
      </c>
      <c r="G138" s="40" t="s">
        <v>1286</v>
      </c>
      <c r="H138" s="40" t="s">
        <v>67</v>
      </c>
      <c r="I138" s="36"/>
    </row>
    <row r="139" spans="1:9">
      <c r="A139" s="40">
        <v>2138</v>
      </c>
      <c r="B139" s="18" t="s">
        <v>211</v>
      </c>
      <c r="C139" s="40" t="s">
        <v>1624</v>
      </c>
      <c r="D139" s="40" t="s">
        <v>1625</v>
      </c>
      <c r="E139" s="40" t="s">
        <v>1258</v>
      </c>
      <c r="F139" s="129">
        <v>20</v>
      </c>
      <c r="G139" s="40" t="s">
        <v>1286</v>
      </c>
      <c r="H139" s="40" t="s">
        <v>67</v>
      </c>
      <c r="I139" s="36"/>
    </row>
    <row r="140" spans="1:9">
      <c r="A140" s="40">
        <v>2139</v>
      </c>
      <c r="B140" s="18" t="s">
        <v>212</v>
      </c>
      <c r="C140" s="40" t="s">
        <v>1626</v>
      </c>
      <c r="D140" s="40" t="s">
        <v>1627</v>
      </c>
      <c r="E140" s="40" t="s">
        <v>398</v>
      </c>
      <c r="F140" s="129">
        <v>26</v>
      </c>
      <c r="G140" s="40" t="s">
        <v>1286</v>
      </c>
      <c r="H140" s="40" t="s">
        <v>67</v>
      </c>
      <c r="I140" s="36"/>
    </row>
    <row r="141" spans="1:9">
      <c r="A141" s="40">
        <v>2140</v>
      </c>
      <c r="B141" s="18" t="s">
        <v>213</v>
      </c>
      <c r="C141" s="40" t="s">
        <v>1628</v>
      </c>
      <c r="D141" s="40" t="s">
        <v>1629</v>
      </c>
      <c r="E141" s="40" t="s">
        <v>1236</v>
      </c>
      <c r="F141" s="129">
        <v>24</v>
      </c>
      <c r="G141" s="40" t="s">
        <v>1286</v>
      </c>
      <c r="H141" s="40" t="s">
        <v>67</v>
      </c>
      <c r="I141" s="36"/>
    </row>
    <row r="142" spans="1:9">
      <c r="A142" s="40">
        <v>2141</v>
      </c>
      <c r="B142" s="18" t="s">
        <v>214</v>
      </c>
      <c r="C142" s="40" t="s">
        <v>1630</v>
      </c>
      <c r="D142" s="40" t="s">
        <v>1631</v>
      </c>
      <c r="E142" s="40" t="s">
        <v>381</v>
      </c>
      <c r="F142" s="129">
        <v>39</v>
      </c>
      <c r="G142" s="40" t="s">
        <v>1286</v>
      </c>
      <c r="H142" s="40" t="s">
        <v>67</v>
      </c>
      <c r="I142" s="36"/>
    </row>
    <row r="143" spans="1:9">
      <c r="A143" s="40">
        <v>2142</v>
      </c>
      <c r="B143" s="18" t="s">
        <v>215</v>
      </c>
      <c r="C143" s="40" t="s">
        <v>1632</v>
      </c>
      <c r="D143" s="40" t="s">
        <v>1633</v>
      </c>
      <c r="E143" s="40" t="s">
        <v>407</v>
      </c>
      <c r="F143" s="129">
        <v>23</v>
      </c>
      <c r="G143" s="40" t="s">
        <v>1286</v>
      </c>
      <c r="H143" s="40" t="s">
        <v>67</v>
      </c>
      <c r="I143" s="36"/>
    </row>
    <row r="144" spans="1:9">
      <c r="A144" s="40">
        <v>2143</v>
      </c>
      <c r="B144" s="18" t="s">
        <v>216</v>
      </c>
      <c r="C144" s="40" t="s">
        <v>1634</v>
      </c>
      <c r="D144" s="40" t="s">
        <v>1635</v>
      </c>
      <c r="E144" s="40" t="s">
        <v>1495</v>
      </c>
      <c r="F144" s="129">
        <v>16</v>
      </c>
      <c r="G144" s="40" t="s">
        <v>1286</v>
      </c>
      <c r="H144" s="40" t="s">
        <v>67</v>
      </c>
      <c r="I144" s="36"/>
    </row>
    <row r="145" spans="1:9">
      <c r="A145" s="40">
        <v>2144</v>
      </c>
      <c r="B145" s="18" t="s">
        <v>217</v>
      </c>
      <c r="C145" s="40" t="s">
        <v>1636</v>
      </c>
      <c r="D145" s="40" t="s">
        <v>1637</v>
      </c>
      <c r="E145" s="40" t="s">
        <v>398</v>
      </c>
      <c r="F145" s="129">
        <v>26</v>
      </c>
      <c r="G145" s="40" t="s">
        <v>1286</v>
      </c>
      <c r="H145" s="40" t="s">
        <v>67</v>
      </c>
      <c r="I145" s="36"/>
    </row>
    <row r="146" spans="1:9">
      <c r="A146" s="40">
        <v>2145</v>
      </c>
      <c r="B146" s="18" t="s">
        <v>218</v>
      </c>
      <c r="C146" s="40" t="s">
        <v>1640</v>
      </c>
      <c r="D146" s="40" t="s">
        <v>1641</v>
      </c>
      <c r="E146" s="40" t="s">
        <v>407</v>
      </c>
      <c r="F146" s="129">
        <v>23</v>
      </c>
      <c r="G146" s="40" t="s">
        <v>1286</v>
      </c>
      <c r="H146" s="40" t="s">
        <v>67</v>
      </c>
      <c r="I146" s="36"/>
    </row>
    <row r="147" spans="1:9">
      <c r="A147" s="40">
        <v>2146</v>
      </c>
      <c r="B147" s="18" t="s">
        <v>219</v>
      </c>
      <c r="C147" s="40" t="s">
        <v>1643</v>
      </c>
      <c r="D147" s="40" t="s">
        <v>1644</v>
      </c>
      <c r="E147" s="40" t="s">
        <v>1236</v>
      </c>
      <c r="F147" s="129">
        <v>24</v>
      </c>
      <c r="G147" s="40" t="s">
        <v>1286</v>
      </c>
      <c r="H147" s="40" t="s">
        <v>67</v>
      </c>
      <c r="I147" s="36"/>
    </row>
    <row r="148" spans="1:9">
      <c r="A148" s="40">
        <v>2147</v>
      </c>
      <c r="B148" s="18" t="s">
        <v>220</v>
      </c>
      <c r="C148" s="40" t="s">
        <v>1834</v>
      </c>
      <c r="D148" s="40" t="s">
        <v>1835</v>
      </c>
      <c r="E148" s="40" t="s">
        <v>130</v>
      </c>
      <c r="F148" s="129">
        <v>34</v>
      </c>
      <c r="G148" s="40" t="s">
        <v>1286</v>
      </c>
      <c r="H148" s="40" t="s">
        <v>54</v>
      </c>
      <c r="I148" s="36"/>
    </row>
    <row r="149" spans="1:9">
      <c r="A149" s="40">
        <v>2148</v>
      </c>
      <c r="B149" s="18" t="s">
        <v>221</v>
      </c>
      <c r="C149" s="40" t="s">
        <v>1836</v>
      </c>
      <c r="D149" s="40" t="s">
        <v>1837</v>
      </c>
      <c r="E149" s="40" t="s">
        <v>1494</v>
      </c>
      <c r="F149" s="129">
        <v>21</v>
      </c>
      <c r="G149" s="40" t="s">
        <v>1286</v>
      </c>
      <c r="H149" s="40" t="s">
        <v>54</v>
      </c>
      <c r="I149" s="36"/>
    </row>
    <row r="150" spans="1:9">
      <c r="A150" s="40">
        <v>2149</v>
      </c>
      <c r="B150" s="18" t="s">
        <v>222</v>
      </c>
      <c r="C150" s="40" t="s">
        <v>1840</v>
      </c>
      <c r="D150" s="40" t="s">
        <v>1841</v>
      </c>
      <c r="E150" s="40" t="s">
        <v>1236</v>
      </c>
      <c r="F150" s="129">
        <v>24</v>
      </c>
      <c r="G150" s="40" t="s">
        <v>1286</v>
      </c>
      <c r="H150" s="40" t="s">
        <v>54</v>
      </c>
      <c r="I150" s="36"/>
    </row>
    <row r="151" spans="1:9">
      <c r="A151" s="40">
        <v>2150</v>
      </c>
      <c r="B151" s="18" t="s">
        <v>223</v>
      </c>
      <c r="C151" s="40" t="s">
        <v>1844</v>
      </c>
      <c r="D151" s="40" t="s">
        <v>1845</v>
      </c>
      <c r="E151" s="40" t="s">
        <v>1236</v>
      </c>
      <c r="F151" s="129">
        <v>24</v>
      </c>
      <c r="G151" s="40" t="s">
        <v>1286</v>
      </c>
      <c r="H151" s="40" t="s">
        <v>54</v>
      </c>
      <c r="I151" s="36"/>
    </row>
    <row r="152" spans="1:9">
      <c r="A152" s="40">
        <v>2151</v>
      </c>
      <c r="B152" s="18" t="s">
        <v>224</v>
      </c>
      <c r="C152" s="40" t="s">
        <v>1763</v>
      </c>
      <c r="D152" s="40" t="s">
        <v>1764</v>
      </c>
      <c r="E152" s="40" t="s">
        <v>407</v>
      </c>
      <c r="F152" s="129">
        <v>23</v>
      </c>
      <c r="G152" s="40" t="s">
        <v>1286</v>
      </c>
      <c r="H152" s="40" t="s">
        <v>54</v>
      </c>
      <c r="I152" s="36"/>
    </row>
    <row r="153" spans="1:9">
      <c r="A153" s="40">
        <v>2152</v>
      </c>
      <c r="B153" s="18" t="s">
        <v>225</v>
      </c>
      <c r="C153" s="40" t="s">
        <v>1759</v>
      </c>
      <c r="D153" s="40" t="s">
        <v>1760</v>
      </c>
      <c r="E153" s="40" t="s">
        <v>407</v>
      </c>
      <c r="F153" s="129">
        <v>23</v>
      </c>
      <c r="G153" s="40" t="s">
        <v>1286</v>
      </c>
      <c r="H153" s="40" t="s">
        <v>54</v>
      </c>
      <c r="I153" s="36"/>
    </row>
    <row r="154" spans="1:9">
      <c r="A154" s="40">
        <v>2153</v>
      </c>
      <c r="B154" s="18" t="s">
        <v>226</v>
      </c>
      <c r="C154" s="40" t="s">
        <v>5669</v>
      </c>
      <c r="D154" s="40" t="s">
        <v>1779</v>
      </c>
      <c r="E154" s="40" t="s">
        <v>407</v>
      </c>
      <c r="F154" s="129">
        <v>23</v>
      </c>
      <c r="G154" s="40" t="s">
        <v>1286</v>
      </c>
      <c r="H154" s="40" t="s">
        <v>54</v>
      </c>
      <c r="I154" s="36"/>
    </row>
    <row r="155" spans="1:9">
      <c r="A155" s="40">
        <v>2154</v>
      </c>
      <c r="B155" s="18" t="s">
        <v>228</v>
      </c>
      <c r="C155" s="40" t="s">
        <v>1780</v>
      </c>
      <c r="D155" s="40" t="s">
        <v>1781</v>
      </c>
      <c r="E155" s="40" t="s">
        <v>165</v>
      </c>
      <c r="F155" s="129">
        <v>25</v>
      </c>
      <c r="G155" s="40" t="s">
        <v>1286</v>
      </c>
      <c r="H155" s="40" t="s">
        <v>54</v>
      </c>
      <c r="I155" s="36"/>
    </row>
    <row r="156" spans="1:9">
      <c r="A156" s="40">
        <v>2155</v>
      </c>
      <c r="B156" s="18" t="s">
        <v>230</v>
      </c>
      <c r="C156" s="40" t="s">
        <v>1765</v>
      </c>
      <c r="D156" s="40" t="s">
        <v>1766</v>
      </c>
      <c r="E156" s="40" t="s">
        <v>1236</v>
      </c>
      <c r="F156" s="129">
        <v>24</v>
      </c>
      <c r="G156" s="40" t="s">
        <v>1286</v>
      </c>
      <c r="H156" s="40" t="s">
        <v>54</v>
      </c>
      <c r="I156" s="36"/>
    </row>
    <row r="157" spans="1:9">
      <c r="A157" s="40">
        <v>2156</v>
      </c>
      <c r="B157" s="18" t="s">
        <v>231</v>
      </c>
      <c r="C157" s="40" t="s">
        <v>1767</v>
      </c>
      <c r="D157" s="40" t="s">
        <v>1768</v>
      </c>
      <c r="E157" s="40" t="s">
        <v>1494</v>
      </c>
      <c r="F157" s="129">
        <v>21</v>
      </c>
      <c r="G157" s="40" t="s">
        <v>1286</v>
      </c>
      <c r="H157" s="40" t="s">
        <v>54</v>
      </c>
      <c r="I157" s="36"/>
    </row>
    <row r="158" spans="1:9">
      <c r="A158" s="40">
        <v>2157</v>
      </c>
      <c r="B158" s="18" t="s">
        <v>232</v>
      </c>
      <c r="C158" s="40" t="s">
        <v>1761</v>
      </c>
      <c r="D158" s="40" t="s">
        <v>1762</v>
      </c>
      <c r="E158" s="40" t="s">
        <v>407</v>
      </c>
      <c r="F158" s="129">
        <v>23</v>
      </c>
      <c r="G158" s="40" t="s">
        <v>1286</v>
      </c>
      <c r="H158" s="40" t="s">
        <v>54</v>
      </c>
      <c r="I158" s="36"/>
    </row>
    <row r="159" spans="1:9">
      <c r="A159" s="40">
        <v>2158</v>
      </c>
      <c r="B159" s="18" t="s">
        <v>233</v>
      </c>
      <c r="C159" s="40" t="s">
        <v>1769</v>
      </c>
      <c r="D159" s="40" t="s">
        <v>1770</v>
      </c>
      <c r="E159" s="40" t="s">
        <v>127</v>
      </c>
      <c r="F159" s="129">
        <v>36</v>
      </c>
      <c r="G159" s="40" t="s">
        <v>1286</v>
      </c>
      <c r="H159" s="40" t="s">
        <v>54</v>
      </c>
      <c r="I159" s="36"/>
    </row>
    <row r="160" spans="1:9">
      <c r="A160" s="40">
        <v>2159</v>
      </c>
      <c r="B160" s="18" t="s">
        <v>234</v>
      </c>
      <c r="C160" s="40" t="s">
        <v>1777</v>
      </c>
      <c r="D160" s="40" t="s">
        <v>1778</v>
      </c>
      <c r="E160" s="40" t="s">
        <v>210</v>
      </c>
      <c r="F160" s="129">
        <v>31</v>
      </c>
      <c r="G160" s="40" t="s">
        <v>1286</v>
      </c>
      <c r="H160" s="40" t="s">
        <v>54</v>
      </c>
      <c r="I160" s="36"/>
    </row>
    <row r="161" spans="1:9">
      <c r="A161" s="40">
        <v>2160</v>
      </c>
      <c r="B161" s="18" t="s">
        <v>235</v>
      </c>
      <c r="C161" s="40" t="s">
        <v>1773</v>
      </c>
      <c r="D161" s="40" t="s">
        <v>1774</v>
      </c>
      <c r="E161" s="40" t="s">
        <v>407</v>
      </c>
      <c r="F161" s="129">
        <v>23</v>
      </c>
      <c r="G161" s="40" t="s">
        <v>1286</v>
      </c>
      <c r="H161" s="40" t="s">
        <v>54</v>
      </c>
      <c r="I161" s="36"/>
    </row>
    <row r="162" spans="1:9">
      <c r="A162" s="40">
        <v>2161</v>
      </c>
      <c r="B162" s="18" t="s">
        <v>236</v>
      </c>
      <c r="C162" s="40" t="s">
        <v>1842</v>
      </c>
      <c r="D162" s="40" t="s">
        <v>1843</v>
      </c>
      <c r="E162" s="40" t="s">
        <v>696</v>
      </c>
      <c r="F162" s="129">
        <v>15</v>
      </c>
      <c r="G162" s="40" t="s">
        <v>1286</v>
      </c>
      <c r="H162" s="40" t="s">
        <v>54</v>
      </c>
      <c r="I162" s="36"/>
    </row>
    <row r="163" spans="1:9">
      <c r="A163" s="40">
        <v>2162</v>
      </c>
      <c r="B163" s="18" t="s">
        <v>237</v>
      </c>
      <c r="C163" s="40" t="s">
        <v>1784</v>
      </c>
      <c r="D163" s="40" t="s">
        <v>1785</v>
      </c>
      <c r="E163" s="40" t="s">
        <v>407</v>
      </c>
      <c r="F163" s="129">
        <v>23</v>
      </c>
      <c r="G163" s="40" t="s">
        <v>1286</v>
      </c>
      <c r="H163" s="40" t="s">
        <v>54</v>
      </c>
      <c r="I163" s="36"/>
    </row>
    <row r="164" spans="1:9">
      <c r="A164" s="40">
        <v>2163</v>
      </c>
      <c r="B164" s="18" t="s">
        <v>238</v>
      </c>
      <c r="C164" s="40" t="s">
        <v>1816</v>
      </c>
      <c r="D164" s="40" t="s">
        <v>1817</v>
      </c>
      <c r="E164" s="40" t="s">
        <v>1236</v>
      </c>
      <c r="F164" s="129">
        <v>24</v>
      </c>
      <c r="G164" s="40" t="s">
        <v>1286</v>
      </c>
      <c r="H164" s="40" t="s">
        <v>54</v>
      </c>
      <c r="I164" s="36"/>
    </row>
    <row r="165" spans="1:9">
      <c r="A165" s="40">
        <v>2164</v>
      </c>
      <c r="B165" s="18" t="s">
        <v>239</v>
      </c>
      <c r="C165" s="40" t="s">
        <v>1782</v>
      </c>
      <c r="D165" s="40" t="s">
        <v>1783</v>
      </c>
      <c r="E165" s="40" t="s">
        <v>407</v>
      </c>
      <c r="F165" s="129">
        <v>23</v>
      </c>
      <c r="G165" s="40" t="s">
        <v>1286</v>
      </c>
      <c r="H165" s="40" t="s">
        <v>54</v>
      </c>
      <c r="I165" s="36"/>
    </row>
    <row r="166" spans="1:9">
      <c r="A166" s="40">
        <v>2165</v>
      </c>
      <c r="B166" s="18" t="s">
        <v>240</v>
      </c>
      <c r="C166" s="40" t="s">
        <v>1771</v>
      </c>
      <c r="D166" s="40" t="s">
        <v>1772</v>
      </c>
      <c r="E166" s="40" t="s">
        <v>135</v>
      </c>
      <c r="F166" s="129">
        <v>27</v>
      </c>
      <c r="G166" s="40" t="s">
        <v>1286</v>
      </c>
      <c r="H166" s="40" t="s">
        <v>54</v>
      </c>
      <c r="I166" s="36"/>
    </row>
    <row r="167" spans="1:9">
      <c r="A167" s="40">
        <v>2166</v>
      </c>
      <c r="B167" s="18" t="s">
        <v>241</v>
      </c>
      <c r="C167" s="40" t="s">
        <v>1838</v>
      </c>
      <c r="D167" s="40" t="s">
        <v>1839</v>
      </c>
      <c r="E167" s="40" t="s">
        <v>1494</v>
      </c>
      <c r="F167" s="129">
        <v>21</v>
      </c>
      <c r="G167" s="40" t="s">
        <v>1286</v>
      </c>
      <c r="H167" s="40" t="s">
        <v>54</v>
      </c>
      <c r="I167" s="36"/>
    </row>
    <row r="168" spans="1:9">
      <c r="A168" s="40">
        <v>2167</v>
      </c>
      <c r="B168" s="18" t="s">
        <v>242</v>
      </c>
      <c r="C168" s="40" t="s">
        <v>1775</v>
      </c>
      <c r="D168" s="40" t="s">
        <v>1776</v>
      </c>
      <c r="E168" s="40" t="s">
        <v>407</v>
      </c>
      <c r="F168" s="129">
        <v>23</v>
      </c>
      <c r="G168" s="40" t="s">
        <v>1286</v>
      </c>
      <c r="H168" s="40" t="s">
        <v>54</v>
      </c>
      <c r="I168" s="36"/>
    </row>
    <row r="169" spans="1:9">
      <c r="A169" s="40">
        <v>2168</v>
      </c>
      <c r="B169" s="18" t="s">
        <v>243</v>
      </c>
      <c r="C169" s="40" t="s">
        <v>5670</v>
      </c>
      <c r="D169" s="40" t="s">
        <v>5976</v>
      </c>
      <c r="E169" s="40" t="s">
        <v>806</v>
      </c>
      <c r="F169" s="129">
        <v>22</v>
      </c>
      <c r="G169" s="40" t="s">
        <v>1286</v>
      </c>
      <c r="H169" s="40" t="s">
        <v>51</v>
      </c>
      <c r="I169" s="36"/>
    </row>
    <row r="170" spans="1:9">
      <c r="A170" s="40">
        <v>2169</v>
      </c>
      <c r="B170" s="18" t="s">
        <v>244</v>
      </c>
      <c r="C170" s="40" t="s">
        <v>5671</v>
      </c>
      <c r="D170" s="40" t="s">
        <v>5977</v>
      </c>
      <c r="E170" s="40" t="s">
        <v>407</v>
      </c>
      <c r="F170" s="129">
        <v>23</v>
      </c>
      <c r="G170" s="40" t="s">
        <v>1286</v>
      </c>
      <c r="H170" s="40" t="s">
        <v>51</v>
      </c>
      <c r="I170" s="36"/>
    </row>
    <row r="171" spans="1:9">
      <c r="A171" s="40">
        <v>2170</v>
      </c>
      <c r="B171" s="18" t="s">
        <v>245</v>
      </c>
      <c r="C171" s="40" t="s">
        <v>5672</v>
      </c>
      <c r="D171" s="40" t="s">
        <v>5978</v>
      </c>
      <c r="E171" s="40" t="s">
        <v>407</v>
      </c>
      <c r="F171" s="129">
        <v>23</v>
      </c>
      <c r="G171" s="40" t="s">
        <v>1286</v>
      </c>
      <c r="H171" s="40" t="s">
        <v>51</v>
      </c>
      <c r="I171" s="36"/>
    </row>
    <row r="172" spans="1:9">
      <c r="A172" s="40">
        <v>2171</v>
      </c>
      <c r="B172" s="18" t="s">
        <v>246</v>
      </c>
      <c r="C172" s="40" t="s">
        <v>5673</v>
      </c>
      <c r="D172" s="40" t="s">
        <v>5979</v>
      </c>
      <c r="E172" s="40" t="s">
        <v>407</v>
      </c>
      <c r="F172" s="129">
        <v>23</v>
      </c>
      <c r="G172" s="40" t="s">
        <v>1286</v>
      </c>
      <c r="H172" s="40" t="s">
        <v>51</v>
      </c>
      <c r="I172" s="36"/>
    </row>
    <row r="173" spans="1:9">
      <c r="A173" s="40">
        <v>2172</v>
      </c>
      <c r="B173" s="18" t="s">
        <v>247</v>
      </c>
      <c r="C173" s="40" t="s">
        <v>5674</v>
      </c>
      <c r="D173" s="40" t="s">
        <v>5980</v>
      </c>
      <c r="E173" s="40" t="s">
        <v>1495</v>
      </c>
      <c r="F173" s="129">
        <v>16</v>
      </c>
      <c r="G173" s="40" t="s">
        <v>1286</v>
      </c>
      <c r="H173" s="40" t="s">
        <v>51</v>
      </c>
      <c r="I173" s="36"/>
    </row>
    <row r="174" spans="1:9">
      <c r="A174" s="40">
        <v>2173</v>
      </c>
      <c r="B174" s="18" t="s">
        <v>248</v>
      </c>
      <c r="C174" s="40" t="s">
        <v>5675</v>
      </c>
      <c r="D174" s="40" t="s">
        <v>5981</v>
      </c>
      <c r="E174" s="40" t="s">
        <v>1261</v>
      </c>
      <c r="F174" s="129">
        <v>18</v>
      </c>
      <c r="G174" s="40" t="s">
        <v>1286</v>
      </c>
      <c r="H174" s="40" t="s">
        <v>51</v>
      </c>
      <c r="I174" s="36"/>
    </row>
    <row r="175" spans="1:9">
      <c r="A175" s="40">
        <v>2174</v>
      </c>
      <c r="B175" s="18" t="s">
        <v>249</v>
      </c>
      <c r="C175" s="40" t="s">
        <v>5676</v>
      </c>
      <c r="D175" s="40" t="s">
        <v>5982</v>
      </c>
      <c r="E175" s="40" t="s">
        <v>407</v>
      </c>
      <c r="F175" s="129">
        <v>23</v>
      </c>
      <c r="G175" s="40" t="s">
        <v>1286</v>
      </c>
      <c r="H175" s="40" t="s">
        <v>51</v>
      </c>
      <c r="I175" s="36"/>
    </row>
    <row r="176" spans="1:9">
      <c r="A176" s="40">
        <v>2175</v>
      </c>
      <c r="B176" s="18" t="s">
        <v>250</v>
      </c>
      <c r="C176" s="40" t="s">
        <v>5677</v>
      </c>
      <c r="D176" s="40" t="s">
        <v>5983</v>
      </c>
      <c r="E176" s="40" t="s">
        <v>407</v>
      </c>
      <c r="F176" s="129">
        <v>23</v>
      </c>
      <c r="G176" s="40" t="s">
        <v>1286</v>
      </c>
      <c r="H176" s="40" t="s">
        <v>51</v>
      </c>
      <c r="I176" s="36"/>
    </row>
    <row r="177" spans="1:9">
      <c r="A177" s="40">
        <v>2176</v>
      </c>
      <c r="B177" s="18" t="s">
        <v>251</v>
      </c>
      <c r="C177" s="40" t="s">
        <v>5678</v>
      </c>
      <c r="D177" s="40" t="s">
        <v>5984</v>
      </c>
      <c r="E177" s="40" t="s">
        <v>407</v>
      </c>
      <c r="F177" s="129">
        <v>23</v>
      </c>
      <c r="G177" s="40" t="s">
        <v>1286</v>
      </c>
      <c r="H177" s="40" t="s">
        <v>51</v>
      </c>
      <c r="I177" s="36"/>
    </row>
    <row r="178" spans="1:9">
      <c r="A178" s="40">
        <v>2177</v>
      </c>
      <c r="B178" s="18" t="s">
        <v>252</v>
      </c>
      <c r="C178" s="40" t="s">
        <v>5679</v>
      </c>
      <c r="D178" s="40" t="s">
        <v>5985</v>
      </c>
      <c r="E178" s="40" t="s">
        <v>381</v>
      </c>
      <c r="F178" s="129">
        <v>39</v>
      </c>
      <c r="G178" s="40" t="s">
        <v>1286</v>
      </c>
      <c r="H178" s="40" t="s">
        <v>51</v>
      </c>
      <c r="I178" s="36"/>
    </row>
    <row r="179" spans="1:9">
      <c r="A179" s="40">
        <v>2178</v>
      </c>
      <c r="B179" s="18" t="s">
        <v>253</v>
      </c>
      <c r="C179" s="40" t="s">
        <v>5680</v>
      </c>
      <c r="D179" s="40" t="s">
        <v>5986</v>
      </c>
      <c r="E179" s="40" t="s">
        <v>53</v>
      </c>
      <c r="F179" s="129">
        <v>43</v>
      </c>
      <c r="G179" s="40" t="s">
        <v>1286</v>
      </c>
      <c r="H179" s="40" t="s">
        <v>51</v>
      </c>
      <c r="I179" s="36"/>
    </row>
    <row r="180" spans="1:9">
      <c r="A180" s="40">
        <v>2179</v>
      </c>
      <c r="B180" s="18" t="s">
        <v>254</v>
      </c>
      <c r="C180" s="40" t="s">
        <v>5681</v>
      </c>
      <c r="D180" s="40" t="s">
        <v>5987</v>
      </c>
      <c r="E180" s="40" t="s">
        <v>392</v>
      </c>
      <c r="F180" s="129">
        <v>28</v>
      </c>
      <c r="G180" s="40" t="s">
        <v>1286</v>
      </c>
      <c r="H180" s="40" t="s">
        <v>51</v>
      </c>
      <c r="I180" s="36"/>
    </row>
    <row r="181" spans="1:9">
      <c r="A181" s="40">
        <v>2180</v>
      </c>
      <c r="B181" s="18" t="s">
        <v>255</v>
      </c>
      <c r="C181" s="40" t="s">
        <v>5682</v>
      </c>
      <c r="D181" s="40" t="s">
        <v>5988</v>
      </c>
      <c r="E181" s="40" t="s">
        <v>130</v>
      </c>
      <c r="F181" s="129">
        <v>34</v>
      </c>
      <c r="G181" s="40" t="s">
        <v>1286</v>
      </c>
      <c r="H181" s="40" t="s">
        <v>51</v>
      </c>
      <c r="I181" s="36"/>
    </row>
    <row r="182" spans="1:9">
      <c r="A182" s="40">
        <v>2181</v>
      </c>
      <c r="B182" s="18" t="s">
        <v>256</v>
      </c>
      <c r="C182" s="40" t="s">
        <v>5683</v>
      </c>
      <c r="D182" s="40" t="s">
        <v>5989</v>
      </c>
      <c r="E182" s="40" t="s">
        <v>157</v>
      </c>
      <c r="F182" s="129">
        <v>35</v>
      </c>
      <c r="G182" s="40" t="s">
        <v>1286</v>
      </c>
      <c r="H182" s="40" t="s">
        <v>51</v>
      </c>
      <c r="I182" s="36"/>
    </row>
    <row r="183" spans="1:9">
      <c r="A183" s="40">
        <v>2182</v>
      </c>
      <c r="B183" s="18" t="s">
        <v>257</v>
      </c>
      <c r="C183" s="40" t="s">
        <v>5684</v>
      </c>
      <c r="D183" s="40" t="s">
        <v>5990</v>
      </c>
      <c r="E183" s="40" t="s">
        <v>696</v>
      </c>
      <c r="F183" s="129">
        <v>15</v>
      </c>
      <c r="G183" s="40" t="s">
        <v>1286</v>
      </c>
      <c r="H183" s="40" t="s">
        <v>51</v>
      </c>
      <c r="I183" s="36"/>
    </row>
    <row r="184" spans="1:9">
      <c r="A184" s="40">
        <v>2183</v>
      </c>
      <c r="B184" s="18" t="s">
        <v>258</v>
      </c>
      <c r="C184" s="40" t="s">
        <v>5685</v>
      </c>
      <c r="D184" s="40" t="s">
        <v>5991</v>
      </c>
      <c r="E184" s="40" t="s">
        <v>1236</v>
      </c>
      <c r="F184" s="129">
        <v>24</v>
      </c>
      <c r="G184" s="40" t="s">
        <v>1286</v>
      </c>
      <c r="H184" s="40" t="s">
        <v>51</v>
      </c>
      <c r="I184" s="36"/>
    </row>
    <row r="185" spans="1:9">
      <c r="A185" s="40">
        <v>2184</v>
      </c>
      <c r="B185" s="18" t="s">
        <v>259</v>
      </c>
      <c r="C185" s="40" t="s">
        <v>5686</v>
      </c>
      <c r="D185" s="40" t="s">
        <v>5992</v>
      </c>
      <c r="E185" s="40" t="s">
        <v>165</v>
      </c>
      <c r="F185" s="129">
        <v>25</v>
      </c>
      <c r="G185" s="40" t="s">
        <v>1286</v>
      </c>
      <c r="H185" s="40" t="s">
        <v>51</v>
      </c>
      <c r="I185" s="36"/>
    </row>
    <row r="186" spans="1:9">
      <c r="A186" s="40">
        <v>2185</v>
      </c>
      <c r="B186" s="18" t="s">
        <v>260</v>
      </c>
      <c r="C186" s="40" t="s">
        <v>5687</v>
      </c>
      <c r="D186" s="40" t="s">
        <v>5993</v>
      </c>
      <c r="E186" s="40" t="s">
        <v>407</v>
      </c>
      <c r="F186" s="129">
        <v>23</v>
      </c>
      <c r="G186" s="40" t="s">
        <v>1286</v>
      </c>
      <c r="H186" s="40" t="s">
        <v>51</v>
      </c>
      <c r="I186" s="36"/>
    </row>
    <row r="187" spans="1:9">
      <c r="A187" s="40">
        <v>2186</v>
      </c>
      <c r="B187" s="18" t="s">
        <v>261</v>
      </c>
      <c r="C187" s="40" t="s">
        <v>5688</v>
      </c>
      <c r="D187" s="40" t="s">
        <v>1642</v>
      </c>
      <c r="E187" s="40" t="s">
        <v>407</v>
      </c>
      <c r="F187" s="129">
        <v>23</v>
      </c>
      <c r="G187" s="40" t="s">
        <v>1291</v>
      </c>
      <c r="H187" s="40" t="s">
        <v>67</v>
      </c>
      <c r="I187" s="36"/>
    </row>
    <row r="188" spans="1:9">
      <c r="A188" s="40">
        <v>2187</v>
      </c>
      <c r="B188" s="18" t="s">
        <v>262</v>
      </c>
      <c r="C188" s="40" t="s">
        <v>1669</v>
      </c>
      <c r="D188" s="40" t="s">
        <v>1670</v>
      </c>
      <c r="E188" s="40" t="s">
        <v>407</v>
      </c>
      <c r="F188" s="129">
        <v>23</v>
      </c>
      <c r="G188" s="40" t="s">
        <v>1298</v>
      </c>
      <c r="H188" s="40" t="s">
        <v>227</v>
      </c>
      <c r="I188" s="36"/>
    </row>
    <row r="189" spans="1:9">
      <c r="A189" s="40">
        <v>2188</v>
      </c>
      <c r="B189" s="18" t="s">
        <v>263</v>
      </c>
      <c r="C189" s="40" t="s">
        <v>1671</v>
      </c>
      <c r="D189" s="40" t="s">
        <v>1672</v>
      </c>
      <c r="E189" s="40" t="s">
        <v>407</v>
      </c>
      <c r="F189" s="129">
        <v>23</v>
      </c>
      <c r="G189" s="40" t="s">
        <v>1298</v>
      </c>
      <c r="H189" s="40" t="s">
        <v>67</v>
      </c>
      <c r="I189" s="36"/>
    </row>
    <row r="190" spans="1:9">
      <c r="A190" s="40">
        <v>2189</v>
      </c>
      <c r="B190" s="18" t="s">
        <v>264</v>
      </c>
      <c r="C190" s="40" t="s">
        <v>1673</v>
      </c>
      <c r="D190" s="40" t="s">
        <v>1674</v>
      </c>
      <c r="E190" s="40" t="s">
        <v>407</v>
      </c>
      <c r="F190" s="129">
        <v>23</v>
      </c>
      <c r="G190" s="40" t="s">
        <v>1298</v>
      </c>
      <c r="H190" s="40" t="s">
        <v>67</v>
      </c>
      <c r="I190" s="36"/>
    </row>
    <row r="191" spans="1:9">
      <c r="A191" s="40">
        <v>2190</v>
      </c>
      <c r="B191" s="18" t="s">
        <v>265</v>
      </c>
      <c r="C191" s="40" t="s">
        <v>5689</v>
      </c>
      <c r="D191" s="40" t="s">
        <v>5994</v>
      </c>
      <c r="E191" s="40" t="s">
        <v>407</v>
      </c>
      <c r="F191" s="129">
        <v>23</v>
      </c>
      <c r="G191" s="40" t="s">
        <v>1298</v>
      </c>
      <c r="H191" s="40" t="s">
        <v>51</v>
      </c>
      <c r="I191" s="36"/>
    </row>
    <row r="192" spans="1:9">
      <c r="A192" s="40">
        <v>2191</v>
      </c>
      <c r="B192" s="18" t="s">
        <v>266</v>
      </c>
      <c r="C192" s="40" t="s">
        <v>5690</v>
      </c>
      <c r="D192" s="40" t="s">
        <v>5995</v>
      </c>
      <c r="E192" s="40" t="s">
        <v>407</v>
      </c>
      <c r="F192" s="129">
        <v>23</v>
      </c>
      <c r="G192" s="40" t="s">
        <v>1299</v>
      </c>
      <c r="H192" s="40" t="s">
        <v>67</v>
      </c>
      <c r="I192" s="36"/>
    </row>
    <row r="193" spans="1:9">
      <c r="A193" s="40">
        <v>2192</v>
      </c>
      <c r="B193" s="18" t="s">
        <v>267</v>
      </c>
      <c r="C193" s="40" t="s">
        <v>1663</v>
      </c>
      <c r="D193" s="40" t="s">
        <v>1664</v>
      </c>
      <c r="E193" s="40" t="s">
        <v>407</v>
      </c>
      <c r="F193" s="129">
        <v>23</v>
      </c>
      <c r="G193" s="40" t="s">
        <v>1299</v>
      </c>
      <c r="H193" s="40" t="s">
        <v>67</v>
      </c>
      <c r="I193" s="36"/>
    </row>
    <row r="194" spans="1:9">
      <c r="A194" s="40">
        <v>2193</v>
      </c>
      <c r="B194" s="18" t="s">
        <v>268</v>
      </c>
      <c r="C194" s="40" t="s">
        <v>1915</v>
      </c>
      <c r="D194" s="40" t="s">
        <v>1916</v>
      </c>
      <c r="E194" s="40" t="s">
        <v>407</v>
      </c>
      <c r="F194" s="129">
        <v>23</v>
      </c>
      <c r="G194" s="40" t="s">
        <v>1299</v>
      </c>
      <c r="H194" s="40" t="s">
        <v>54</v>
      </c>
      <c r="I194" s="36"/>
    </row>
    <row r="195" spans="1:9">
      <c r="A195" s="40">
        <v>2194</v>
      </c>
      <c r="B195" s="18" t="s">
        <v>269</v>
      </c>
      <c r="C195" s="40" t="s">
        <v>1866</v>
      </c>
      <c r="D195" s="40" t="s">
        <v>1867</v>
      </c>
      <c r="E195" s="40" t="s">
        <v>407</v>
      </c>
      <c r="F195" s="129">
        <v>23</v>
      </c>
      <c r="G195" s="40" t="s">
        <v>1299</v>
      </c>
      <c r="H195" s="40" t="s">
        <v>54</v>
      </c>
      <c r="I195" s="36"/>
    </row>
    <row r="196" spans="1:9">
      <c r="A196" s="40">
        <v>2195</v>
      </c>
      <c r="B196" s="18" t="s">
        <v>270</v>
      </c>
      <c r="C196" s="40" t="s">
        <v>1665</v>
      </c>
      <c r="D196" s="40" t="s">
        <v>1666</v>
      </c>
      <c r="E196" s="40" t="s">
        <v>407</v>
      </c>
      <c r="F196" s="129">
        <v>23</v>
      </c>
      <c r="G196" s="40" t="s">
        <v>1299</v>
      </c>
      <c r="H196" s="40" t="s">
        <v>54</v>
      </c>
      <c r="I196" s="36"/>
    </row>
    <row r="197" spans="1:9">
      <c r="A197" s="40">
        <v>2196</v>
      </c>
      <c r="B197" s="18" t="s">
        <v>271</v>
      </c>
      <c r="C197" s="40" t="s">
        <v>1868</v>
      </c>
      <c r="D197" s="40" t="s">
        <v>1869</v>
      </c>
      <c r="E197" s="40" t="s">
        <v>407</v>
      </c>
      <c r="F197" s="129">
        <v>23</v>
      </c>
      <c r="G197" s="40" t="s">
        <v>1299</v>
      </c>
      <c r="H197" s="40" t="s">
        <v>54</v>
      </c>
      <c r="I197" s="36"/>
    </row>
    <row r="198" spans="1:9">
      <c r="A198" s="40">
        <v>2197</v>
      </c>
      <c r="B198" s="18" t="s">
        <v>273</v>
      </c>
      <c r="C198" s="40" t="s">
        <v>5691</v>
      </c>
      <c r="D198" s="40" t="s">
        <v>1870</v>
      </c>
      <c r="E198" s="40" t="s">
        <v>407</v>
      </c>
      <c r="F198" s="129">
        <v>23</v>
      </c>
      <c r="G198" s="40" t="s">
        <v>1299</v>
      </c>
      <c r="H198" s="40" t="s">
        <v>54</v>
      </c>
      <c r="I198" s="36"/>
    </row>
    <row r="199" spans="1:9">
      <c r="A199" s="40">
        <v>2198</v>
      </c>
      <c r="B199" s="18" t="s">
        <v>274</v>
      </c>
      <c r="C199" s="40" t="s">
        <v>5692</v>
      </c>
      <c r="D199" s="40" t="s">
        <v>5996</v>
      </c>
      <c r="E199" s="40" t="s">
        <v>407</v>
      </c>
      <c r="F199" s="129">
        <v>23</v>
      </c>
      <c r="G199" s="40" t="s">
        <v>1299</v>
      </c>
      <c r="H199" s="40" t="s">
        <v>51</v>
      </c>
      <c r="I199" s="36"/>
    </row>
    <row r="200" spans="1:9">
      <c r="A200" s="40">
        <v>2199</v>
      </c>
      <c r="B200" s="18" t="s">
        <v>275</v>
      </c>
      <c r="C200" s="40" t="s">
        <v>5693</v>
      </c>
      <c r="D200" s="40" t="s">
        <v>5997</v>
      </c>
      <c r="E200" s="40" t="s">
        <v>407</v>
      </c>
      <c r="F200" s="129">
        <v>23</v>
      </c>
      <c r="G200" s="40" t="s">
        <v>1299</v>
      </c>
      <c r="H200" s="40" t="s">
        <v>51</v>
      </c>
      <c r="I200" s="36"/>
    </row>
    <row r="201" spans="1:9">
      <c r="A201" s="40">
        <v>2200</v>
      </c>
      <c r="B201" s="18" t="s">
        <v>276</v>
      </c>
      <c r="C201" s="40" t="s">
        <v>5694</v>
      </c>
      <c r="D201" s="40" t="s">
        <v>5998</v>
      </c>
      <c r="E201" s="40" t="s">
        <v>407</v>
      </c>
      <c r="F201" s="129">
        <v>23</v>
      </c>
      <c r="G201" s="40" t="s">
        <v>1299</v>
      </c>
      <c r="H201" s="40" t="s">
        <v>51</v>
      </c>
      <c r="I201" s="36"/>
    </row>
    <row r="202" spans="1:9">
      <c r="A202" s="40">
        <v>2201</v>
      </c>
      <c r="B202" s="18" t="s">
        <v>277</v>
      </c>
      <c r="C202" s="40" t="s">
        <v>5695</v>
      </c>
      <c r="D202" s="40" t="s">
        <v>5999</v>
      </c>
      <c r="E202" s="40" t="s">
        <v>407</v>
      </c>
      <c r="F202" s="129">
        <v>23</v>
      </c>
      <c r="G202" s="40" t="s">
        <v>1299</v>
      </c>
      <c r="H202" s="40" t="s">
        <v>51</v>
      </c>
      <c r="I202" s="36"/>
    </row>
    <row r="203" spans="1:9">
      <c r="A203" s="40">
        <v>2202</v>
      </c>
      <c r="B203" s="18" t="s">
        <v>279</v>
      </c>
      <c r="C203" s="40" t="s">
        <v>1691</v>
      </c>
      <c r="D203" s="40" t="s">
        <v>1692</v>
      </c>
      <c r="E203" s="40" t="s">
        <v>405</v>
      </c>
      <c r="F203" s="129">
        <v>14</v>
      </c>
      <c r="G203" s="40" t="s">
        <v>1304</v>
      </c>
      <c r="H203" s="40" t="s">
        <v>67</v>
      </c>
      <c r="I203" s="36"/>
    </row>
    <row r="204" spans="1:9">
      <c r="A204" s="40">
        <v>2203</v>
      </c>
      <c r="B204" s="18" t="s">
        <v>280</v>
      </c>
      <c r="C204" s="40" t="s">
        <v>1693</v>
      </c>
      <c r="D204" s="40" t="s">
        <v>1694</v>
      </c>
      <c r="E204" s="40" t="s">
        <v>1494</v>
      </c>
      <c r="F204" s="129">
        <v>21</v>
      </c>
      <c r="G204" s="40" t="s">
        <v>1304</v>
      </c>
      <c r="H204" s="40" t="s">
        <v>67</v>
      </c>
      <c r="I204" s="36"/>
    </row>
    <row r="205" spans="1:9">
      <c r="A205" s="40">
        <v>2204</v>
      </c>
      <c r="B205" s="18" t="s">
        <v>281</v>
      </c>
      <c r="C205" s="40" t="s">
        <v>1695</v>
      </c>
      <c r="D205" s="40" t="s">
        <v>1696</v>
      </c>
      <c r="E205" s="40" t="s">
        <v>806</v>
      </c>
      <c r="F205" s="129">
        <v>22</v>
      </c>
      <c r="G205" s="40" t="s">
        <v>1304</v>
      </c>
      <c r="H205" s="40" t="s">
        <v>67</v>
      </c>
      <c r="I205" s="36"/>
    </row>
    <row r="206" spans="1:9">
      <c r="A206" s="40">
        <v>2205</v>
      </c>
      <c r="B206" s="18" t="s">
        <v>282</v>
      </c>
      <c r="C206" s="40" t="s">
        <v>1699</v>
      </c>
      <c r="D206" s="40" t="s">
        <v>1700</v>
      </c>
      <c r="E206" s="40" t="s">
        <v>1494</v>
      </c>
      <c r="F206" s="129">
        <v>21</v>
      </c>
      <c r="G206" s="40" t="s">
        <v>1304</v>
      </c>
      <c r="H206" s="40" t="s">
        <v>54</v>
      </c>
      <c r="I206" s="36"/>
    </row>
    <row r="207" spans="1:9">
      <c r="A207" s="40">
        <v>2206</v>
      </c>
      <c r="B207" s="18" t="s">
        <v>283</v>
      </c>
      <c r="C207" s="40" t="s">
        <v>1701</v>
      </c>
      <c r="D207" s="40" t="s">
        <v>1702</v>
      </c>
      <c r="E207" s="40" t="s">
        <v>1497</v>
      </c>
      <c r="F207" s="129">
        <v>12</v>
      </c>
      <c r="G207" s="40" t="s">
        <v>1304</v>
      </c>
      <c r="H207" s="40" t="s">
        <v>54</v>
      </c>
      <c r="I207" s="36"/>
    </row>
    <row r="208" spans="1:9">
      <c r="A208" s="40">
        <v>2207</v>
      </c>
      <c r="B208" s="18" t="s">
        <v>284</v>
      </c>
      <c r="C208" s="40" t="s">
        <v>1703</v>
      </c>
      <c r="D208" s="40" t="s">
        <v>1704</v>
      </c>
      <c r="E208" s="40" t="s">
        <v>1258</v>
      </c>
      <c r="F208" s="129">
        <v>20</v>
      </c>
      <c r="G208" s="40" t="s">
        <v>1304</v>
      </c>
      <c r="H208" s="40" t="s">
        <v>54</v>
      </c>
      <c r="I208" s="36"/>
    </row>
    <row r="209" spans="1:9">
      <c r="A209" s="40">
        <v>2208</v>
      </c>
      <c r="B209" s="18" t="s">
        <v>285</v>
      </c>
      <c r="C209" s="40" t="s">
        <v>1705</v>
      </c>
      <c r="D209" s="40" t="s">
        <v>1706</v>
      </c>
      <c r="E209" s="40" t="s">
        <v>806</v>
      </c>
      <c r="F209" s="129">
        <v>22</v>
      </c>
      <c r="G209" s="40" t="s">
        <v>1304</v>
      </c>
      <c r="H209" s="40" t="s">
        <v>54</v>
      </c>
      <c r="I209" s="36"/>
    </row>
    <row r="210" spans="1:9">
      <c r="A210" s="40">
        <v>2209</v>
      </c>
      <c r="B210" s="18" t="s">
        <v>286</v>
      </c>
      <c r="C210" s="40" t="s">
        <v>1707</v>
      </c>
      <c r="D210" s="40" t="s">
        <v>1708</v>
      </c>
      <c r="E210" s="40" t="s">
        <v>398</v>
      </c>
      <c r="F210" s="129">
        <v>26</v>
      </c>
      <c r="G210" s="40" t="s">
        <v>1304</v>
      </c>
      <c r="H210" s="40" t="s">
        <v>54</v>
      </c>
      <c r="I210" s="36"/>
    </row>
    <row r="211" spans="1:9">
      <c r="A211" s="40">
        <v>2210</v>
      </c>
      <c r="B211" s="18" t="s">
        <v>287</v>
      </c>
      <c r="C211" s="40" t="s">
        <v>5696</v>
      </c>
      <c r="D211" s="40" t="s">
        <v>6220</v>
      </c>
      <c r="E211" s="40" t="s">
        <v>806</v>
      </c>
      <c r="F211" s="129">
        <v>22</v>
      </c>
      <c r="G211" s="40" t="s">
        <v>1304</v>
      </c>
      <c r="H211" s="40" t="s">
        <v>51</v>
      </c>
      <c r="I211" s="36"/>
    </row>
    <row r="212" spans="1:9">
      <c r="A212" s="40">
        <v>2211</v>
      </c>
      <c r="B212" s="18" t="s">
        <v>288</v>
      </c>
      <c r="C212" s="40" t="s">
        <v>5697</v>
      </c>
      <c r="D212" s="40" t="s">
        <v>6000</v>
      </c>
      <c r="E212" s="40" t="s">
        <v>1258</v>
      </c>
      <c r="F212" s="129">
        <v>20</v>
      </c>
      <c r="G212" s="40" t="s">
        <v>1304</v>
      </c>
      <c r="H212" s="40" t="s">
        <v>51</v>
      </c>
      <c r="I212" s="36"/>
    </row>
    <row r="213" spans="1:9">
      <c r="A213" s="40">
        <v>2212</v>
      </c>
      <c r="B213" s="18" t="s">
        <v>289</v>
      </c>
      <c r="C213" s="40" t="s">
        <v>5698</v>
      </c>
      <c r="D213" s="40" t="s">
        <v>6221</v>
      </c>
      <c r="E213" s="40" t="s">
        <v>5580</v>
      </c>
      <c r="F213" s="132">
        <v>3</v>
      </c>
      <c r="G213" s="40" t="s">
        <v>1304</v>
      </c>
      <c r="H213" s="40" t="s">
        <v>51</v>
      </c>
      <c r="I213" s="36"/>
    </row>
    <row r="214" spans="1:9">
      <c r="A214" s="40">
        <v>2213</v>
      </c>
      <c r="B214" s="18" t="s">
        <v>290</v>
      </c>
      <c r="C214" s="40" t="s">
        <v>5915</v>
      </c>
      <c r="D214" s="40" t="s">
        <v>6001</v>
      </c>
      <c r="E214" s="40" t="s">
        <v>407</v>
      </c>
      <c r="F214" s="129">
        <v>23</v>
      </c>
      <c r="G214" s="40" t="s">
        <v>1304</v>
      </c>
      <c r="H214" s="40" t="s">
        <v>51</v>
      </c>
      <c r="I214" s="36"/>
    </row>
    <row r="215" spans="1:9">
      <c r="A215" s="40">
        <v>2214</v>
      </c>
      <c r="B215" s="18" t="s">
        <v>291</v>
      </c>
      <c r="C215" s="40" t="s">
        <v>5699</v>
      </c>
      <c r="D215" s="40" t="s">
        <v>6002</v>
      </c>
      <c r="E215" s="40" t="s">
        <v>407</v>
      </c>
      <c r="F215" s="129">
        <v>23</v>
      </c>
      <c r="G215" s="40" t="s">
        <v>1304</v>
      </c>
      <c r="H215" s="40" t="s">
        <v>51</v>
      </c>
      <c r="I215" s="36"/>
    </row>
    <row r="216" spans="1:9">
      <c r="A216" s="40">
        <v>2215</v>
      </c>
      <c r="B216" s="18" t="s">
        <v>292</v>
      </c>
      <c r="C216" s="40" t="s">
        <v>5700</v>
      </c>
      <c r="D216" s="40" t="s">
        <v>6003</v>
      </c>
      <c r="E216" s="40" t="s">
        <v>121</v>
      </c>
      <c r="F216" s="129">
        <v>42</v>
      </c>
      <c r="G216" s="40" t="s">
        <v>1304</v>
      </c>
      <c r="H216" s="40" t="s">
        <v>51</v>
      </c>
      <c r="I216" s="36"/>
    </row>
    <row r="217" spans="1:9">
      <c r="A217" s="40">
        <v>2216</v>
      </c>
      <c r="B217" s="18" t="s">
        <v>293</v>
      </c>
      <c r="C217" s="40" t="s">
        <v>5701</v>
      </c>
      <c r="D217" s="40" t="s">
        <v>6004</v>
      </c>
      <c r="E217" s="40" t="s">
        <v>407</v>
      </c>
      <c r="F217" s="129">
        <v>23</v>
      </c>
      <c r="G217" s="40" t="s">
        <v>1304</v>
      </c>
      <c r="H217" s="40" t="s">
        <v>51</v>
      </c>
      <c r="I217" s="36"/>
    </row>
    <row r="218" spans="1:9">
      <c r="A218" s="40">
        <v>2217</v>
      </c>
      <c r="B218" s="18" t="s">
        <v>294</v>
      </c>
      <c r="C218" s="40" t="s">
        <v>5702</v>
      </c>
      <c r="D218" s="40" t="s">
        <v>6005</v>
      </c>
      <c r="E218" s="40" t="s">
        <v>1497</v>
      </c>
      <c r="F218" s="129">
        <v>12</v>
      </c>
      <c r="G218" s="40" t="s">
        <v>1304</v>
      </c>
      <c r="H218" s="40" t="s">
        <v>84</v>
      </c>
      <c r="I218" s="36"/>
    </row>
    <row r="219" spans="1:9">
      <c r="A219" s="40">
        <v>2218</v>
      </c>
      <c r="B219" s="18" t="s">
        <v>295</v>
      </c>
      <c r="C219" s="40" t="s">
        <v>5703</v>
      </c>
      <c r="D219" s="40" t="s">
        <v>6006</v>
      </c>
      <c r="E219" s="40" t="s">
        <v>1236</v>
      </c>
      <c r="F219" s="129">
        <v>24</v>
      </c>
      <c r="G219" s="40" t="s">
        <v>1304</v>
      </c>
      <c r="H219" s="40" t="s">
        <v>84</v>
      </c>
      <c r="I219" s="36"/>
    </row>
    <row r="220" spans="1:9">
      <c r="A220" s="40">
        <v>2219</v>
      </c>
      <c r="B220" s="18" t="s">
        <v>296</v>
      </c>
      <c r="C220" s="40" t="s">
        <v>5704</v>
      </c>
      <c r="D220" s="40" t="s">
        <v>6007</v>
      </c>
      <c r="E220" s="40" t="s">
        <v>121</v>
      </c>
      <c r="F220" s="129">
        <v>42</v>
      </c>
      <c r="G220" s="40" t="s">
        <v>1304</v>
      </c>
      <c r="H220" s="40" t="s">
        <v>84</v>
      </c>
      <c r="I220" s="36"/>
    </row>
    <row r="221" spans="1:9">
      <c r="A221" s="40">
        <v>2220</v>
      </c>
      <c r="B221" s="18" t="s">
        <v>297</v>
      </c>
      <c r="C221" s="40" t="s">
        <v>1697</v>
      </c>
      <c r="D221" s="40" t="s">
        <v>1698</v>
      </c>
      <c r="E221" s="40" t="s">
        <v>407</v>
      </c>
      <c r="F221" s="129">
        <v>23</v>
      </c>
      <c r="G221" s="40" t="s">
        <v>1304</v>
      </c>
      <c r="H221" s="40" t="s">
        <v>67</v>
      </c>
      <c r="I221" s="36"/>
    </row>
    <row r="222" spans="1:9">
      <c r="A222" s="40">
        <v>2221</v>
      </c>
      <c r="B222" s="18" t="s">
        <v>298</v>
      </c>
      <c r="C222" s="40" t="s">
        <v>1812</v>
      </c>
      <c r="D222" s="40" t="s">
        <v>1813</v>
      </c>
      <c r="E222" s="40" t="s">
        <v>407</v>
      </c>
      <c r="F222" s="129">
        <v>23</v>
      </c>
      <c r="G222" s="40" t="s">
        <v>1304</v>
      </c>
      <c r="H222" s="40" t="s">
        <v>54</v>
      </c>
      <c r="I222" s="36"/>
    </row>
    <row r="223" spans="1:9">
      <c r="A223" s="40">
        <v>2222</v>
      </c>
      <c r="B223" s="18" t="s">
        <v>299</v>
      </c>
      <c r="C223" s="40" t="s">
        <v>1667</v>
      </c>
      <c r="D223" s="40" t="s">
        <v>1668</v>
      </c>
      <c r="E223" s="40" t="s">
        <v>407</v>
      </c>
      <c r="F223" s="129">
        <v>23</v>
      </c>
      <c r="G223" s="40" t="s">
        <v>1300</v>
      </c>
      <c r="H223" s="40" t="s">
        <v>67</v>
      </c>
      <c r="I223" s="36"/>
    </row>
    <row r="224" spans="1:9">
      <c r="A224" s="40">
        <v>2223</v>
      </c>
      <c r="B224" s="18" t="s">
        <v>300</v>
      </c>
      <c r="C224" s="40" t="s">
        <v>1645</v>
      </c>
      <c r="D224" s="40" t="s">
        <v>1646</v>
      </c>
      <c r="E224" s="40" t="s">
        <v>407</v>
      </c>
      <c r="F224" s="129">
        <v>23</v>
      </c>
      <c r="G224" s="40" t="s">
        <v>1290</v>
      </c>
      <c r="H224" s="40" t="s">
        <v>67</v>
      </c>
      <c r="I224" s="36"/>
    </row>
    <row r="225" spans="1:9">
      <c r="A225" s="40">
        <v>2224</v>
      </c>
      <c r="B225" s="18" t="s">
        <v>301</v>
      </c>
      <c r="C225" s="40" t="s">
        <v>1647</v>
      </c>
      <c r="D225" s="40" t="s">
        <v>1648</v>
      </c>
      <c r="E225" s="40" t="s">
        <v>407</v>
      </c>
      <c r="F225" s="129">
        <v>23</v>
      </c>
      <c r="G225" s="40" t="s">
        <v>1290</v>
      </c>
      <c r="H225" s="40" t="s">
        <v>67</v>
      </c>
      <c r="I225" s="36"/>
    </row>
    <row r="226" spans="1:9">
      <c r="A226" s="40">
        <v>2225</v>
      </c>
      <c r="B226" s="18" t="s">
        <v>302</v>
      </c>
      <c r="C226" s="40" t="s">
        <v>1649</v>
      </c>
      <c r="D226" s="40" t="s">
        <v>1650</v>
      </c>
      <c r="E226" s="40" t="s">
        <v>407</v>
      </c>
      <c r="F226" s="129">
        <v>23</v>
      </c>
      <c r="G226" s="40" t="s">
        <v>1290</v>
      </c>
      <c r="H226" s="40" t="s">
        <v>67</v>
      </c>
      <c r="I226" s="36"/>
    </row>
    <row r="227" spans="1:9">
      <c r="A227" s="40">
        <v>2226</v>
      </c>
      <c r="B227" s="18" t="s">
        <v>303</v>
      </c>
      <c r="C227" s="40" t="s">
        <v>1651</v>
      </c>
      <c r="D227" s="40" t="s">
        <v>1652</v>
      </c>
      <c r="E227" s="40" t="s">
        <v>407</v>
      </c>
      <c r="F227" s="129">
        <v>23</v>
      </c>
      <c r="G227" s="40" t="s">
        <v>1290</v>
      </c>
      <c r="H227" s="40" t="s">
        <v>67</v>
      </c>
      <c r="I227" s="36"/>
    </row>
    <row r="228" spans="1:9">
      <c r="A228" s="40">
        <v>2227</v>
      </c>
      <c r="B228" s="18" t="s">
        <v>304</v>
      </c>
      <c r="C228" s="40" t="s">
        <v>1653</v>
      </c>
      <c r="D228" s="40" t="s">
        <v>1654</v>
      </c>
      <c r="E228" s="40" t="s">
        <v>407</v>
      </c>
      <c r="F228" s="129">
        <v>23</v>
      </c>
      <c r="G228" s="40" t="s">
        <v>1290</v>
      </c>
      <c r="H228" s="40" t="s">
        <v>67</v>
      </c>
      <c r="I228" s="36"/>
    </row>
    <row r="229" spans="1:9">
      <c r="A229" s="40">
        <v>2228</v>
      </c>
      <c r="B229" s="18" t="s">
        <v>305</v>
      </c>
      <c r="C229" s="40" t="s">
        <v>1655</v>
      </c>
      <c r="D229" s="40" t="s">
        <v>1656</v>
      </c>
      <c r="E229" s="40" t="s">
        <v>407</v>
      </c>
      <c r="F229" s="129">
        <v>23</v>
      </c>
      <c r="G229" s="40" t="s">
        <v>1290</v>
      </c>
      <c r="H229" s="40" t="s">
        <v>67</v>
      </c>
      <c r="I229" s="36"/>
    </row>
    <row r="230" spans="1:9">
      <c r="A230" s="40">
        <v>2229</v>
      </c>
      <c r="B230" s="18" t="s">
        <v>306</v>
      </c>
      <c r="C230" s="40" t="s">
        <v>1657</v>
      </c>
      <c r="D230" s="40" t="s">
        <v>1658</v>
      </c>
      <c r="E230" s="40" t="s">
        <v>1258</v>
      </c>
      <c r="F230" s="129">
        <v>20</v>
      </c>
      <c r="G230" s="40" t="s">
        <v>1290</v>
      </c>
      <c r="H230" s="40" t="s">
        <v>67</v>
      </c>
      <c r="I230" s="36"/>
    </row>
    <row r="231" spans="1:9">
      <c r="A231" s="40">
        <v>2230</v>
      </c>
      <c r="B231" s="18" t="s">
        <v>307</v>
      </c>
      <c r="C231" s="40" t="s">
        <v>1659</v>
      </c>
      <c r="D231" s="40" t="s">
        <v>1660</v>
      </c>
      <c r="E231" s="40" t="s">
        <v>407</v>
      </c>
      <c r="F231" s="129">
        <v>23</v>
      </c>
      <c r="G231" s="40" t="s">
        <v>1290</v>
      </c>
      <c r="H231" s="40" t="s">
        <v>67</v>
      </c>
      <c r="I231" s="36"/>
    </row>
    <row r="232" spans="1:9">
      <c r="A232" s="40">
        <v>2231</v>
      </c>
      <c r="B232" s="18" t="s">
        <v>308</v>
      </c>
      <c r="C232" s="40" t="s">
        <v>1661</v>
      </c>
      <c r="D232" s="40" t="s">
        <v>1662</v>
      </c>
      <c r="E232" s="40" t="s">
        <v>407</v>
      </c>
      <c r="F232" s="129">
        <v>23</v>
      </c>
      <c r="G232" s="40" t="s">
        <v>1290</v>
      </c>
      <c r="H232" s="40" t="s">
        <v>67</v>
      </c>
      <c r="I232" s="36"/>
    </row>
    <row r="233" spans="1:9">
      <c r="A233" s="40">
        <v>2232</v>
      </c>
      <c r="B233" s="18" t="s">
        <v>309</v>
      </c>
      <c r="C233" s="40" t="s">
        <v>1846</v>
      </c>
      <c r="D233" s="40" t="s">
        <v>1847</v>
      </c>
      <c r="E233" s="40" t="s">
        <v>1494</v>
      </c>
      <c r="F233" s="129">
        <v>21</v>
      </c>
      <c r="G233" s="40" t="s">
        <v>1290</v>
      </c>
      <c r="H233" s="40" t="s">
        <v>54</v>
      </c>
      <c r="I233" s="36"/>
    </row>
    <row r="234" spans="1:9">
      <c r="A234" s="40">
        <v>2233</v>
      </c>
      <c r="B234" s="18" t="s">
        <v>310</v>
      </c>
      <c r="C234" s="40" t="s">
        <v>1848</v>
      </c>
      <c r="D234" s="40" t="s">
        <v>1849</v>
      </c>
      <c r="E234" s="40" t="s">
        <v>407</v>
      </c>
      <c r="F234" s="129">
        <v>23</v>
      </c>
      <c r="G234" s="40" t="s">
        <v>1290</v>
      </c>
      <c r="H234" s="40" t="s">
        <v>54</v>
      </c>
      <c r="I234" s="36"/>
    </row>
    <row r="235" spans="1:9">
      <c r="A235" s="40">
        <v>2234</v>
      </c>
      <c r="B235" s="18" t="s">
        <v>311</v>
      </c>
      <c r="C235" s="40" t="s">
        <v>1850</v>
      </c>
      <c r="D235" s="40" t="s">
        <v>1851</v>
      </c>
      <c r="E235" s="40" t="s">
        <v>407</v>
      </c>
      <c r="F235" s="129">
        <v>23</v>
      </c>
      <c r="G235" s="40" t="s">
        <v>1290</v>
      </c>
      <c r="H235" s="40" t="s">
        <v>54</v>
      </c>
      <c r="I235" s="36"/>
    </row>
    <row r="236" spans="1:9">
      <c r="A236" s="40">
        <v>2235</v>
      </c>
      <c r="B236" s="18" t="s">
        <v>312</v>
      </c>
      <c r="C236" s="40" t="s">
        <v>1852</v>
      </c>
      <c r="D236" s="40" t="s">
        <v>1853</v>
      </c>
      <c r="E236" s="40" t="s">
        <v>407</v>
      </c>
      <c r="F236" s="129">
        <v>23</v>
      </c>
      <c r="G236" s="40" t="s">
        <v>1290</v>
      </c>
      <c r="H236" s="40" t="s">
        <v>54</v>
      </c>
      <c r="I236" s="36"/>
    </row>
    <row r="237" spans="1:9">
      <c r="A237" s="40">
        <v>2236</v>
      </c>
      <c r="B237" s="18" t="s">
        <v>313</v>
      </c>
      <c r="C237" s="40" t="s">
        <v>5705</v>
      </c>
      <c r="D237" s="40" t="s">
        <v>6008</v>
      </c>
      <c r="E237" s="40" t="s">
        <v>407</v>
      </c>
      <c r="F237" s="129">
        <v>23</v>
      </c>
      <c r="G237" s="40" t="s">
        <v>1290</v>
      </c>
      <c r="H237" s="40" t="s">
        <v>51</v>
      </c>
      <c r="I237" s="36"/>
    </row>
    <row r="238" spans="1:9">
      <c r="A238" s="40">
        <v>2237</v>
      </c>
      <c r="B238" s="18" t="s">
        <v>314</v>
      </c>
      <c r="C238" s="40" t="s">
        <v>5706</v>
      </c>
      <c r="D238" s="40" t="s">
        <v>6009</v>
      </c>
      <c r="E238" s="40" t="s">
        <v>1494</v>
      </c>
      <c r="F238" s="129">
        <v>21</v>
      </c>
      <c r="G238" s="40" t="s">
        <v>1290</v>
      </c>
      <c r="H238" s="40" t="s">
        <v>51</v>
      </c>
      <c r="I238" s="36"/>
    </row>
    <row r="239" spans="1:9">
      <c r="A239" s="40">
        <v>2238</v>
      </c>
      <c r="B239" s="18" t="s">
        <v>315</v>
      </c>
      <c r="C239" s="40" t="s">
        <v>5707</v>
      </c>
      <c r="D239" s="40" t="s">
        <v>6010</v>
      </c>
      <c r="E239" s="40" t="s">
        <v>407</v>
      </c>
      <c r="F239" s="129">
        <v>23</v>
      </c>
      <c r="G239" s="40" t="s">
        <v>1290</v>
      </c>
      <c r="H239" s="40" t="s">
        <v>51</v>
      </c>
      <c r="I239" s="36"/>
    </row>
    <row r="240" spans="1:9">
      <c r="A240" s="40">
        <v>2239</v>
      </c>
      <c r="B240" s="18" t="s">
        <v>317</v>
      </c>
      <c r="C240" s="40" t="s">
        <v>5708</v>
      </c>
      <c r="D240" s="40" t="s">
        <v>6011</v>
      </c>
      <c r="E240" s="40" t="s">
        <v>407</v>
      </c>
      <c r="F240" s="129">
        <v>23</v>
      </c>
      <c r="G240" s="40" t="s">
        <v>1290</v>
      </c>
      <c r="H240" s="40" t="s">
        <v>51</v>
      </c>
      <c r="I240" s="36"/>
    </row>
    <row r="241" spans="1:9">
      <c r="A241" s="40">
        <v>2240</v>
      </c>
      <c r="B241" s="18" t="s">
        <v>318</v>
      </c>
      <c r="C241" s="40" t="s">
        <v>5709</v>
      </c>
      <c r="D241" s="40" t="s">
        <v>6012</v>
      </c>
      <c r="E241" s="40" t="s">
        <v>1494</v>
      </c>
      <c r="F241" s="129">
        <v>21</v>
      </c>
      <c r="G241" s="40" t="s">
        <v>1290</v>
      </c>
      <c r="H241" s="40" t="s">
        <v>51</v>
      </c>
      <c r="I241" s="36"/>
    </row>
    <row r="242" spans="1:9">
      <c r="A242" s="40">
        <v>2241</v>
      </c>
      <c r="B242" s="18" t="s">
        <v>319</v>
      </c>
      <c r="C242" s="40" t="s">
        <v>1713</v>
      </c>
      <c r="D242" s="40" t="s">
        <v>1714</v>
      </c>
      <c r="E242" s="40" t="s">
        <v>407</v>
      </c>
      <c r="F242" s="129">
        <v>23</v>
      </c>
      <c r="G242" s="40" t="s">
        <v>1306</v>
      </c>
      <c r="H242" s="40" t="s">
        <v>67</v>
      </c>
      <c r="I242" s="36"/>
    </row>
    <row r="243" spans="1:9">
      <c r="A243" s="40">
        <v>2242</v>
      </c>
      <c r="B243" s="18" t="s">
        <v>320</v>
      </c>
      <c r="C243" s="40" t="s">
        <v>1711</v>
      </c>
      <c r="D243" s="40" t="s">
        <v>1712</v>
      </c>
      <c r="E243" s="40" t="s">
        <v>407</v>
      </c>
      <c r="F243" s="129">
        <v>23</v>
      </c>
      <c r="G243" s="40" t="s">
        <v>1306</v>
      </c>
      <c r="H243" s="40" t="s">
        <v>229</v>
      </c>
      <c r="I243" s="36"/>
    </row>
    <row r="244" spans="1:9">
      <c r="A244" s="40">
        <v>2243</v>
      </c>
      <c r="B244" s="18" t="s">
        <v>321</v>
      </c>
      <c r="C244" s="40" t="s">
        <v>5710</v>
      </c>
      <c r="D244" s="40" t="s">
        <v>6013</v>
      </c>
      <c r="E244" s="40" t="s">
        <v>407</v>
      </c>
      <c r="F244" s="129">
        <v>23</v>
      </c>
      <c r="G244" s="40" t="s">
        <v>1306</v>
      </c>
      <c r="H244" s="40" t="s">
        <v>54</v>
      </c>
      <c r="I244" s="36"/>
    </row>
    <row r="245" spans="1:9">
      <c r="A245" s="40">
        <v>2244</v>
      </c>
      <c r="B245" s="18" t="s">
        <v>322</v>
      </c>
      <c r="C245" s="40" t="s">
        <v>5711</v>
      </c>
      <c r="D245" s="40" t="s">
        <v>6014</v>
      </c>
      <c r="E245" s="40" t="s">
        <v>407</v>
      </c>
      <c r="F245" s="129">
        <v>23</v>
      </c>
      <c r="G245" s="40" t="s">
        <v>1306</v>
      </c>
      <c r="H245" s="40" t="s">
        <v>51</v>
      </c>
      <c r="I245" s="36"/>
    </row>
    <row r="246" spans="1:9">
      <c r="A246" s="40">
        <v>2245</v>
      </c>
      <c r="B246" s="18" t="s">
        <v>323</v>
      </c>
      <c r="C246" s="40" t="s">
        <v>1715</v>
      </c>
      <c r="D246" s="40" t="s">
        <v>1716</v>
      </c>
      <c r="E246" s="40" t="s">
        <v>407</v>
      </c>
      <c r="F246" s="129">
        <v>23</v>
      </c>
      <c r="G246" s="40" t="s">
        <v>1306</v>
      </c>
      <c r="H246" s="40" t="s">
        <v>67</v>
      </c>
      <c r="I246" s="36"/>
    </row>
    <row r="247" spans="1:9">
      <c r="A247" s="40">
        <v>2246</v>
      </c>
      <c r="B247" s="18" t="s">
        <v>324</v>
      </c>
      <c r="C247" s="40" t="s">
        <v>5712</v>
      </c>
      <c r="D247" s="40" t="s">
        <v>6015</v>
      </c>
      <c r="E247" s="40" t="s">
        <v>407</v>
      </c>
      <c r="F247" s="129">
        <v>23</v>
      </c>
      <c r="G247" s="40" t="s">
        <v>1306</v>
      </c>
      <c r="H247" s="40" t="s">
        <v>54</v>
      </c>
      <c r="I247" s="36"/>
    </row>
    <row r="248" spans="1:9">
      <c r="A248" s="40">
        <v>2247</v>
      </c>
      <c r="B248" s="18" t="s">
        <v>325</v>
      </c>
      <c r="C248" s="40" t="s">
        <v>1858</v>
      </c>
      <c r="D248" s="40" t="s">
        <v>1859</v>
      </c>
      <c r="E248" s="40" t="s">
        <v>407</v>
      </c>
      <c r="F248" s="129">
        <v>23</v>
      </c>
      <c r="G248" s="40" t="s">
        <v>1306</v>
      </c>
      <c r="H248" s="40" t="s">
        <v>54</v>
      </c>
      <c r="I248" s="36"/>
    </row>
    <row r="249" spans="1:9">
      <c r="A249" s="40">
        <v>2248</v>
      </c>
      <c r="B249" s="18" t="s">
        <v>326</v>
      </c>
      <c r="C249" s="40" t="s">
        <v>1717</v>
      </c>
      <c r="D249" s="40" t="s">
        <v>1718</v>
      </c>
      <c r="E249" s="40" t="s">
        <v>407</v>
      </c>
      <c r="F249" s="129">
        <v>23</v>
      </c>
      <c r="G249" s="40" t="s">
        <v>1306</v>
      </c>
      <c r="H249" s="40" t="s">
        <v>67</v>
      </c>
      <c r="I249" s="36"/>
    </row>
    <row r="250" spans="1:9">
      <c r="A250" s="40">
        <v>2249</v>
      </c>
      <c r="B250" s="18" t="s">
        <v>327</v>
      </c>
      <c r="C250" s="40" t="s">
        <v>1856</v>
      </c>
      <c r="D250" s="40" t="s">
        <v>1857</v>
      </c>
      <c r="E250" s="40" t="s">
        <v>407</v>
      </c>
      <c r="F250" s="129">
        <v>23</v>
      </c>
      <c r="G250" s="40" t="s">
        <v>1306</v>
      </c>
      <c r="H250" s="40" t="s">
        <v>54</v>
      </c>
      <c r="I250" s="36"/>
    </row>
    <row r="251" spans="1:9">
      <c r="A251" s="40">
        <v>2250</v>
      </c>
      <c r="B251" s="18" t="s">
        <v>328</v>
      </c>
      <c r="C251" s="40" t="s">
        <v>1531</v>
      </c>
      <c r="D251" s="40" t="s">
        <v>1532</v>
      </c>
      <c r="E251" s="40" t="s">
        <v>130</v>
      </c>
      <c r="F251" s="129">
        <v>34</v>
      </c>
      <c r="G251" s="40" t="s">
        <v>1267</v>
      </c>
      <c r="H251" s="40" t="s">
        <v>67</v>
      </c>
      <c r="I251" s="36"/>
    </row>
    <row r="252" spans="1:9">
      <c r="A252" s="40">
        <v>2251</v>
      </c>
      <c r="B252" s="18" t="s">
        <v>329</v>
      </c>
      <c r="C252" s="40" t="s">
        <v>5713</v>
      </c>
      <c r="D252" s="40" t="s">
        <v>6016</v>
      </c>
      <c r="E252" s="40" t="s">
        <v>407</v>
      </c>
      <c r="F252" s="129">
        <v>23</v>
      </c>
      <c r="G252" s="40" t="s">
        <v>1269</v>
      </c>
      <c r="H252" s="40" t="s">
        <v>54</v>
      </c>
      <c r="I252" s="36"/>
    </row>
    <row r="253" spans="1:9">
      <c r="A253" s="40">
        <v>2252</v>
      </c>
      <c r="B253" s="18" t="s">
        <v>330</v>
      </c>
      <c r="C253" s="40" t="s">
        <v>1719</v>
      </c>
      <c r="D253" s="40" t="s">
        <v>1720</v>
      </c>
      <c r="E253" s="40" t="s">
        <v>407</v>
      </c>
      <c r="F253" s="129">
        <v>23</v>
      </c>
      <c r="G253" s="40" t="s">
        <v>1270</v>
      </c>
      <c r="H253" s="40" t="s">
        <v>67</v>
      </c>
      <c r="I253" s="36"/>
    </row>
    <row r="254" spans="1:9">
      <c r="A254" s="40">
        <v>2253</v>
      </c>
      <c r="B254" s="18" t="s">
        <v>331</v>
      </c>
      <c r="C254" s="40" t="s">
        <v>1551</v>
      </c>
      <c r="D254" s="40" t="s">
        <v>1552</v>
      </c>
      <c r="E254" s="40" t="s">
        <v>1494</v>
      </c>
      <c r="F254" s="129">
        <v>21</v>
      </c>
      <c r="G254" s="40" t="s">
        <v>1274</v>
      </c>
      <c r="H254" s="40" t="s">
        <v>67</v>
      </c>
      <c r="I254" s="36"/>
    </row>
    <row r="255" spans="1:9">
      <c r="A255" s="40">
        <v>2254</v>
      </c>
      <c r="B255" s="18" t="s">
        <v>332</v>
      </c>
      <c r="C255" s="40" t="s">
        <v>1553</v>
      </c>
      <c r="D255" s="40" t="s">
        <v>1554</v>
      </c>
      <c r="E255" s="40" t="s">
        <v>165</v>
      </c>
      <c r="F255" s="129">
        <v>25</v>
      </c>
      <c r="G255" s="40" t="s">
        <v>1274</v>
      </c>
      <c r="H255" s="40" t="s">
        <v>67</v>
      </c>
      <c r="I255" s="36"/>
    </row>
    <row r="256" spans="1:9">
      <c r="A256" s="40">
        <v>2255</v>
      </c>
      <c r="B256" s="18" t="s">
        <v>333</v>
      </c>
      <c r="C256" s="40" t="s">
        <v>1555</v>
      </c>
      <c r="D256" s="40" t="s">
        <v>1556</v>
      </c>
      <c r="E256" s="40" t="s">
        <v>5580</v>
      </c>
      <c r="F256" s="132">
        <v>3</v>
      </c>
      <c r="G256" s="40" t="s">
        <v>1274</v>
      </c>
      <c r="H256" s="40" t="s">
        <v>67</v>
      </c>
      <c r="I256" s="36"/>
    </row>
    <row r="257" spans="1:9">
      <c r="A257" s="40">
        <v>2256</v>
      </c>
      <c r="B257" s="18" t="s">
        <v>334</v>
      </c>
      <c r="C257" s="40" t="s">
        <v>1557</v>
      </c>
      <c r="D257" s="40" t="s">
        <v>1558</v>
      </c>
      <c r="E257" s="40" t="s">
        <v>392</v>
      </c>
      <c r="F257" s="129">
        <v>28</v>
      </c>
      <c r="G257" s="40" t="s">
        <v>1274</v>
      </c>
      <c r="H257" s="40" t="s">
        <v>67</v>
      </c>
      <c r="I257" s="36"/>
    </row>
    <row r="258" spans="1:9">
      <c r="A258" s="40">
        <v>2257</v>
      </c>
      <c r="B258" s="18" t="s">
        <v>335</v>
      </c>
      <c r="C258" s="40" t="s">
        <v>1559</v>
      </c>
      <c r="D258" s="40" t="s">
        <v>1560</v>
      </c>
      <c r="E258" s="40" t="s">
        <v>806</v>
      </c>
      <c r="F258" s="129">
        <v>22</v>
      </c>
      <c r="G258" s="40" t="s">
        <v>1274</v>
      </c>
      <c r="H258" s="40" t="s">
        <v>67</v>
      </c>
      <c r="I258" s="36"/>
    </row>
    <row r="259" spans="1:9">
      <c r="A259" s="40">
        <v>2258</v>
      </c>
      <c r="B259" s="18" t="s">
        <v>336</v>
      </c>
      <c r="C259" s="40" t="s">
        <v>1561</v>
      </c>
      <c r="D259" s="40" t="s">
        <v>1562</v>
      </c>
      <c r="E259" s="40" t="s">
        <v>1495</v>
      </c>
      <c r="F259" s="129">
        <v>16</v>
      </c>
      <c r="G259" s="40" t="s">
        <v>1274</v>
      </c>
      <c r="H259" s="40" t="s">
        <v>67</v>
      </c>
      <c r="I259" s="36"/>
    </row>
    <row r="260" spans="1:9">
      <c r="A260" s="40">
        <v>2259</v>
      </c>
      <c r="B260" s="18" t="s">
        <v>337</v>
      </c>
      <c r="C260" s="40" t="s">
        <v>1563</v>
      </c>
      <c r="D260" s="40" t="s">
        <v>1564</v>
      </c>
      <c r="E260" s="40" t="s">
        <v>381</v>
      </c>
      <c r="F260" s="129">
        <v>39</v>
      </c>
      <c r="G260" s="40" t="s">
        <v>1274</v>
      </c>
      <c r="H260" s="40" t="s">
        <v>67</v>
      </c>
      <c r="I260" s="36"/>
    </row>
    <row r="261" spans="1:9">
      <c r="A261" s="40">
        <v>2260</v>
      </c>
      <c r="B261" s="18" t="s">
        <v>338</v>
      </c>
      <c r="C261" s="40" t="s">
        <v>1721</v>
      </c>
      <c r="D261" s="40" t="s">
        <v>1722</v>
      </c>
      <c r="E261" s="40" t="s">
        <v>1494</v>
      </c>
      <c r="F261" s="129">
        <v>21</v>
      </c>
      <c r="G261" s="40" t="s">
        <v>1274</v>
      </c>
      <c r="H261" s="40" t="s">
        <v>54</v>
      </c>
      <c r="I261" s="36"/>
    </row>
    <row r="262" spans="1:9">
      <c r="A262" s="40">
        <v>2261</v>
      </c>
      <c r="B262" s="18" t="s">
        <v>339</v>
      </c>
      <c r="C262" s="40" t="s">
        <v>1723</v>
      </c>
      <c r="D262" s="40" t="s">
        <v>1724</v>
      </c>
      <c r="E262" s="40" t="s">
        <v>1494</v>
      </c>
      <c r="F262" s="129">
        <v>21</v>
      </c>
      <c r="G262" s="40" t="s">
        <v>1274</v>
      </c>
      <c r="H262" s="40" t="s">
        <v>54</v>
      </c>
      <c r="I262" s="36"/>
    </row>
    <row r="263" spans="1:9">
      <c r="A263" s="40">
        <v>2262</v>
      </c>
      <c r="B263" s="18" t="s">
        <v>340</v>
      </c>
      <c r="C263" s="40" t="s">
        <v>1725</v>
      </c>
      <c r="D263" s="40" t="s">
        <v>1726</v>
      </c>
      <c r="E263" s="40" t="s">
        <v>816</v>
      </c>
      <c r="F263" s="129">
        <v>37</v>
      </c>
      <c r="G263" s="40" t="s">
        <v>1274</v>
      </c>
      <c r="H263" s="40" t="s">
        <v>54</v>
      </c>
      <c r="I263" s="36"/>
    </row>
    <row r="264" spans="1:9">
      <c r="A264" s="40">
        <v>2263</v>
      </c>
      <c r="B264" s="18" t="s">
        <v>341</v>
      </c>
      <c r="C264" s="40" t="s">
        <v>1727</v>
      </c>
      <c r="D264" s="40" t="s">
        <v>1728</v>
      </c>
      <c r="E264" s="40" t="s">
        <v>1494</v>
      </c>
      <c r="F264" s="129">
        <v>21</v>
      </c>
      <c r="G264" s="40" t="s">
        <v>1274</v>
      </c>
      <c r="H264" s="40" t="s">
        <v>54</v>
      </c>
      <c r="I264" s="36"/>
    </row>
    <row r="265" spans="1:9">
      <c r="A265" s="40">
        <v>2264</v>
      </c>
      <c r="B265" s="18" t="s">
        <v>342</v>
      </c>
      <c r="C265" s="40" t="s">
        <v>5714</v>
      </c>
      <c r="D265" s="40" t="s">
        <v>6017</v>
      </c>
      <c r="E265" s="40" t="s">
        <v>1236</v>
      </c>
      <c r="F265" s="129">
        <v>24</v>
      </c>
      <c r="G265" s="40" t="s">
        <v>1274</v>
      </c>
      <c r="H265" s="40" t="s">
        <v>51</v>
      </c>
      <c r="I265" s="36"/>
    </row>
    <row r="266" spans="1:9">
      <c r="A266" s="40">
        <v>2265</v>
      </c>
      <c r="B266" s="18" t="s">
        <v>343</v>
      </c>
      <c r="C266" s="40" t="s">
        <v>5715</v>
      </c>
      <c r="D266" s="40" t="s">
        <v>6018</v>
      </c>
      <c r="E266" s="40" t="s">
        <v>1494</v>
      </c>
      <c r="F266" s="129">
        <v>21</v>
      </c>
      <c r="G266" s="40" t="s">
        <v>1274</v>
      </c>
      <c r="H266" s="40" t="s">
        <v>51</v>
      </c>
      <c r="I266" s="36"/>
    </row>
    <row r="267" spans="1:9">
      <c r="A267" s="40">
        <v>2266</v>
      </c>
      <c r="B267" s="18" t="s">
        <v>344</v>
      </c>
      <c r="C267" s="40" t="s">
        <v>5716</v>
      </c>
      <c r="D267" s="40" t="s">
        <v>6019</v>
      </c>
      <c r="E267" s="40" t="s">
        <v>1494</v>
      </c>
      <c r="F267" s="129">
        <v>21</v>
      </c>
      <c r="G267" s="40" t="s">
        <v>1274</v>
      </c>
      <c r="H267" s="40" t="s">
        <v>51</v>
      </c>
      <c r="I267" s="36"/>
    </row>
    <row r="268" spans="1:9">
      <c r="A268" s="40">
        <v>2267</v>
      </c>
      <c r="B268" s="18" t="s">
        <v>345</v>
      </c>
      <c r="C268" s="40" t="s">
        <v>5717</v>
      </c>
      <c r="D268" s="40" t="s">
        <v>6020</v>
      </c>
      <c r="E268" s="40" t="s">
        <v>66</v>
      </c>
      <c r="F268" s="129">
        <v>47</v>
      </c>
      <c r="G268" s="40" t="s">
        <v>1274</v>
      </c>
      <c r="H268" s="40" t="s">
        <v>51</v>
      </c>
      <c r="I268" s="36"/>
    </row>
    <row r="269" spans="1:9">
      <c r="A269" s="40">
        <v>2268</v>
      </c>
      <c r="B269" s="18" t="s">
        <v>346</v>
      </c>
      <c r="C269" s="40" t="s">
        <v>5718</v>
      </c>
      <c r="D269" s="40" t="s">
        <v>6021</v>
      </c>
      <c r="E269" s="40" t="s">
        <v>420</v>
      </c>
      <c r="F269" s="129">
        <v>30</v>
      </c>
      <c r="G269" s="40" t="s">
        <v>1274</v>
      </c>
      <c r="H269" s="40" t="s">
        <v>51</v>
      </c>
      <c r="I269" s="36"/>
    </row>
    <row r="270" spans="1:9">
      <c r="A270" s="40">
        <v>2269</v>
      </c>
      <c r="B270" s="18" t="s">
        <v>347</v>
      </c>
      <c r="C270" s="40" t="s">
        <v>5719</v>
      </c>
      <c r="D270" s="40" t="s">
        <v>6022</v>
      </c>
      <c r="E270" s="40" t="s">
        <v>806</v>
      </c>
      <c r="F270" s="129">
        <v>22</v>
      </c>
      <c r="G270" s="40" t="s">
        <v>1274</v>
      </c>
      <c r="H270" s="40" t="s">
        <v>51</v>
      </c>
      <c r="I270" s="36"/>
    </row>
    <row r="271" spans="1:9">
      <c r="A271" s="40">
        <v>2270</v>
      </c>
      <c r="B271" s="18" t="s">
        <v>348</v>
      </c>
      <c r="C271" s="40" t="s">
        <v>5720</v>
      </c>
      <c r="D271" s="40" t="s">
        <v>6023</v>
      </c>
      <c r="E271" s="40" t="s">
        <v>1494</v>
      </c>
      <c r="F271" s="129">
        <v>21</v>
      </c>
      <c r="G271" s="40" t="s">
        <v>1274</v>
      </c>
      <c r="H271" s="40" t="s">
        <v>84</v>
      </c>
      <c r="I271" s="36"/>
    </row>
    <row r="272" spans="1:9">
      <c r="A272" s="40">
        <v>2271</v>
      </c>
      <c r="B272" s="18" t="s">
        <v>349</v>
      </c>
      <c r="C272" s="40" t="s">
        <v>5721</v>
      </c>
      <c r="D272" s="40" t="s">
        <v>6024</v>
      </c>
      <c r="E272" s="40" t="s">
        <v>145</v>
      </c>
      <c r="F272" s="129">
        <v>45</v>
      </c>
      <c r="G272" s="40" t="s">
        <v>1274</v>
      </c>
      <c r="H272" s="40" t="s">
        <v>84</v>
      </c>
      <c r="I272" s="36"/>
    </row>
    <row r="273" spans="1:9">
      <c r="A273" s="40">
        <v>2272</v>
      </c>
      <c r="B273" s="18" t="s">
        <v>350</v>
      </c>
      <c r="C273" s="40" t="s">
        <v>5722</v>
      </c>
      <c r="D273" s="40" t="s">
        <v>6025</v>
      </c>
      <c r="E273" s="40" t="s">
        <v>806</v>
      </c>
      <c r="F273" s="129">
        <v>22</v>
      </c>
      <c r="G273" s="40" t="s">
        <v>1274</v>
      </c>
      <c r="H273" s="40" t="s">
        <v>84</v>
      </c>
      <c r="I273" s="36"/>
    </row>
    <row r="274" spans="1:9">
      <c r="A274" s="40">
        <v>2273</v>
      </c>
      <c r="B274" s="18" t="s">
        <v>351</v>
      </c>
      <c r="C274" s="40" t="s">
        <v>5723</v>
      </c>
      <c r="D274" s="40" t="s">
        <v>6026</v>
      </c>
      <c r="E274" s="40" t="s">
        <v>398</v>
      </c>
      <c r="F274" s="129">
        <v>26</v>
      </c>
      <c r="G274" s="40" t="s">
        <v>1274</v>
      </c>
      <c r="H274" s="40" t="s">
        <v>84</v>
      </c>
      <c r="I274" s="36"/>
    </row>
    <row r="275" spans="1:9">
      <c r="A275" s="40">
        <v>2274</v>
      </c>
      <c r="B275" s="18" t="s">
        <v>352</v>
      </c>
      <c r="C275" s="40" t="s">
        <v>5724</v>
      </c>
      <c r="D275" s="40" t="s">
        <v>6027</v>
      </c>
      <c r="E275" s="40" t="s">
        <v>1258</v>
      </c>
      <c r="F275" s="129">
        <v>20</v>
      </c>
      <c r="G275" s="40" t="s">
        <v>1274</v>
      </c>
      <c r="H275" s="40" t="s">
        <v>84</v>
      </c>
      <c r="I275" s="36"/>
    </row>
    <row r="276" spans="1:9">
      <c r="A276" s="40">
        <v>2275</v>
      </c>
      <c r="B276" s="18" t="s">
        <v>353</v>
      </c>
      <c r="C276" s="40" t="s">
        <v>5725</v>
      </c>
      <c r="D276" s="40" t="s">
        <v>6028</v>
      </c>
      <c r="E276" s="40" t="s">
        <v>816</v>
      </c>
      <c r="F276" s="129">
        <v>37</v>
      </c>
      <c r="G276" s="40" t="s">
        <v>1274</v>
      </c>
      <c r="H276" s="40" t="s">
        <v>84</v>
      </c>
      <c r="I276" s="36"/>
    </row>
    <row r="277" spans="1:9">
      <c r="A277" s="40">
        <v>2276</v>
      </c>
      <c r="B277" s="18" t="s">
        <v>354</v>
      </c>
      <c r="C277" s="40" t="s">
        <v>5726</v>
      </c>
      <c r="D277" s="40" t="s">
        <v>6029</v>
      </c>
      <c r="E277" s="40" t="s">
        <v>66</v>
      </c>
      <c r="F277" s="129">
        <v>47</v>
      </c>
      <c r="G277" s="40" t="s">
        <v>1274</v>
      </c>
      <c r="H277" s="40" t="s">
        <v>84</v>
      </c>
      <c r="I277" s="36"/>
    </row>
    <row r="278" spans="1:9">
      <c r="A278" s="40">
        <v>2277</v>
      </c>
      <c r="B278" s="18" t="s">
        <v>355</v>
      </c>
      <c r="C278" s="40" t="s">
        <v>5727</v>
      </c>
      <c r="D278" s="40" t="s">
        <v>6030</v>
      </c>
      <c r="E278" s="40" t="s">
        <v>806</v>
      </c>
      <c r="F278" s="129">
        <v>22</v>
      </c>
      <c r="G278" s="40" t="s">
        <v>1274</v>
      </c>
      <c r="H278" s="40" t="s">
        <v>84</v>
      </c>
      <c r="I278" s="36"/>
    </row>
    <row r="279" spans="1:9">
      <c r="A279" s="40">
        <v>2278</v>
      </c>
      <c r="B279" s="18" t="s">
        <v>356</v>
      </c>
      <c r="C279" s="40" t="s">
        <v>1729</v>
      </c>
      <c r="D279" s="40" t="s">
        <v>1730</v>
      </c>
      <c r="E279" s="40" t="s">
        <v>1494</v>
      </c>
      <c r="F279" s="129">
        <v>21</v>
      </c>
      <c r="G279" s="40" t="s">
        <v>1276</v>
      </c>
      <c r="H279" s="40" t="s">
        <v>6222</v>
      </c>
      <c r="I279" s="36"/>
    </row>
    <row r="280" spans="1:9">
      <c r="A280" s="40">
        <v>2279</v>
      </c>
      <c r="B280" s="18" t="s">
        <v>357</v>
      </c>
      <c r="C280" s="40" t="s">
        <v>5728</v>
      </c>
      <c r="D280" s="40" t="s">
        <v>6031</v>
      </c>
      <c r="E280" s="40" t="s">
        <v>1494</v>
      </c>
      <c r="F280" s="129">
        <v>21</v>
      </c>
      <c r="G280" s="40" t="s">
        <v>1276</v>
      </c>
      <c r="H280" s="40" t="s">
        <v>51</v>
      </c>
      <c r="I280" s="36"/>
    </row>
    <row r="281" spans="1:9">
      <c r="A281" s="40">
        <v>2280</v>
      </c>
      <c r="B281" s="18" t="s">
        <v>358</v>
      </c>
      <c r="C281" s="40" t="s">
        <v>1573</v>
      </c>
      <c r="D281" s="40" t="s">
        <v>1574</v>
      </c>
      <c r="E281" s="40" t="s">
        <v>1494</v>
      </c>
      <c r="F281" s="129">
        <v>21</v>
      </c>
      <c r="G281" s="40" t="s">
        <v>1273</v>
      </c>
      <c r="H281" s="40" t="s">
        <v>278</v>
      </c>
      <c r="I281" s="36"/>
    </row>
    <row r="282" spans="1:9">
      <c r="A282" s="40">
        <v>2281</v>
      </c>
      <c r="B282" s="18" t="s">
        <v>359</v>
      </c>
      <c r="C282" s="40" t="s">
        <v>5729</v>
      </c>
      <c r="D282" s="40" t="s">
        <v>6032</v>
      </c>
      <c r="E282" s="40" t="s">
        <v>1494</v>
      </c>
      <c r="F282" s="129">
        <v>21</v>
      </c>
      <c r="G282" s="40" t="s">
        <v>1273</v>
      </c>
      <c r="H282" s="40" t="s">
        <v>51</v>
      </c>
      <c r="I282" s="36"/>
    </row>
    <row r="283" spans="1:9">
      <c r="A283" s="40">
        <v>2282</v>
      </c>
      <c r="B283" s="18" t="s">
        <v>360</v>
      </c>
      <c r="C283" s="40" t="s">
        <v>5730</v>
      </c>
      <c r="D283" s="40" t="s">
        <v>6033</v>
      </c>
      <c r="E283" s="40" t="s">
        <v>1494</v>
      </c>
      <c r="F283" s="129">
        <v>21</v>
      </c>
      <c r="G283" s="40" t="s">
        <v>1273</v>
      </c>
      <c r="H283" s="40" t="s">
        <v>51</v>
      </c>
      <c r="I283" s="36"/>
    </row>
    <row r="284" spans="1:9">
      <c r="A284" s="40">
        <v>2283</v>
      </c>
      <c r="B284" s="18" t="s">
        <v>361</v>
      </c>
      <c r="C284" s="40" t="s">
        <v>1921</v>
      </c>
      <c r="D284" s="40" t="s">
        <v>1922</v>
      </c>
      <c r="E284" s="40" t="s">
        <v>1494</v>
      </c>
      <c r="F284" s="129">
        <v>21</v>
      </c>
      <c r="G284" s="40" t="s">
        <v>1277</v>
      </c>
      <c r="H284" s="40" t="s">
        <v>54</v>
      </c>
      <c r="I284" s="36"/>
    </row>
    <row r="285" spans="1:9">
      <c r="A285" s="40">
        <v>2284</v>
      </c>
      <c r="B285" s="18" t="s">
        <v>362</v>
      </c>
      <c r="C285" s="40" t="s">
        <v>1886</v>
      </c>
      <c r="D285" s="40" t="s">
        <v>1887</v>
      </c>
      <c r="E285" s="40" t="s">
        <v>1494</v>
      </c>
      <c r="F285" s="129">
        <v>21</v>
      </c>
      <c r="G285" s="40" t="s">
        <v>1277</v>
      </c>
      <c r="H285" s="40" t="s">
        <v>54</v>
      </c>
      <c r="I285" s="36"/>
    </row>
    <row r="286" spans="1:9">
      <c r="A286" s="40">
        <v>2285</v>
      </c>
      <c r="B286" s="18" t="s">
        <v>363</v>
      </c>
      <c r="C286" s="40" t="s">
        <v>5731</v>
      </c>
      <c r="D286" s="40" t="s">
        <v>6034</v>
      </c>
      <c r="E286" s="40" t="s">
        <v>1494</v>
      </c>
      <c r="F286" s="129">
        <v>21</v>
      </c>
      <c r="G286" s="40" t="s">
        <v>1277</v>
      </c>
      <c r="H286" s="40" t="s">
        <v>51</v>
      </c>
      <c r="I286" s="36"/>
    </row>
    <row r="287" spans="1:9">
      <c r="A287" s="40">
        <v>2286</v>
      </c>
      <c r="B287" s="18" t="s">
        <v>364</v>
      </c>
      <c r="C287" s="40" t="s">
        <v>1579</v>
      </c>
      <c r="D287" s="40" t="s">
        <v>1580</v>
      </c>
      <c r="E287" s="40" t="s">
        <v>1236</v>
      </c>
      <c r="F287" s="129">
        <v>24</v>
      </c>
      <c r="G287" s="40" t="s">
        <v>1279</v>
      </c>
      <c r="H287" s="40" t="s">
        <v>67</v>
      </c>
      <c r="I287" s="36"/>
    </row>
    <row r="288" spans="1:9">
      <c r="A288" s="40">
        <v>2287</v>
      </c>
      <c r="B288" s="18" t="s">
        <v>365</v>
      </c>
      <c r="C288" s="40" t="s">
        <v>1581</v>
      </c>
      <c r="D288" s="40" t="s">
        <v>1582</v>
      </c>
      <c r="E288" s="40" t="s">
        <v>1236</v>
      </c>
      <c r="F288" s="129">
        <v>24</v>
      </c>
      <c r="G288" s="40" t="s">
        <v>1279</v>
      </c>
      <c r="H288" s="40">
        <v>4</v>
      </c>
      <c r="I288" s="36"/>
    </row>
    <row r="289" spans="1:9">
      <c r="A289" s="40">
        <v>2288</v>
      </c>
      <c r="B289" s="18" t="s">
        <v>366</v>
      </c>
      <c r="C289" s="40" t="s">
        <v>1583</v>
      </c>
      <c r="D289" s="40" t="s">
        <v>1584</v>
      </c>
      <c r="E289" s="40" t="s">
        <v>1236</v>
      </c>
      <c r="F289" s="129">
        <v>24</v>
      </c>
      <c r="G289" s="40" t="s">
        <v>1279</v>
      </c>
      <c r="H289" s="40">
        <v>4</v>
      </c>
      <c r="I289" s="36"/>
    </row>
    <row r="290" spans="1:9">
      <c r="A290" s="40">
        <v>2289</v>
      </c>
      <c r="B290" s="18" t="s">
        <v>367</v>
      </c>
      <c r="C290" s="40" t="s">
        <v>1731</v>
      </c>
      <c r="D290" s="40" t="s">
        <v>1732</v>
      </c>
      <c r="E290" s="40" t="s">
        <v>1236</v>
      </c>
      <c r="F290" s="129">
        <v>24</v>
      </c>
      <c r="G290" s="40" t="s">
        <v>1279</v>
      </c>
      <c r="H290" s="40">
        <v>3</v>
      </c>
      <c r="I290" s="36"/>
    </row>
    <row r="291" spans="1:9">
      <c r="A291" s="40">
        <v>2290</v>
      </c>
      <c r="B291" s="18" t="s">
        <v>368</v>
      </c>
      <c r="C291" s="40" t="s">
        <v>1823</v>
      </c>
      <c r="D291" s="40" t="s">
        <v>1824</v>
      </c>
      <c r="E291" s="40" t="s">
        <v>1236</v>
      </c>
      <c r="F291" s="129">
        <v>24</v>
      </c>
      <c r="G291" s="40" t="s">
        <v>1279</v>
      </c>
      <c r="H291" s="40">
        <v>3</v>
      </c>
      <c r="I291" s="36"/>
    </row>
    <row r="292" spans="1:9">
      <c r="A292" s="40">
        <v>2291</v>
      </c>
      <c r="B292" s="18" t="s">
        <v>369</v>
      </c>
      <c r="C292" s="40" t="s">
        <v>1733</v>
      </c>
      <c r="D292" s="40" t="s">
        <v>1734</v>
      </c>
      <c r="E292" s="40" t="s">
        <v>1236</v>
      </c>
      <c r="F292" s="129">
        <v>24</v>
      </c>
      <c r="G292" s="40" t="s">
        <v>1279</v>
      </c>
      <c r="H292" s="40">
        <v>3</v>
      </c>
      <c r="I292" s="36"/>
    </row>
    <row r="293" spans="1:9">
      <c r="A293" s="40">
        <v>2292</v>
      </c>
      <c r="B293" s="18" t="s">
        <v>370</v>
      </c>
      <c r="C293" s="40" t="s">
        <v>5732</v>
      </c>
      <c r="D293" s="40" t="s">
        <v>1825</v>
      </c>
      <c r="E293" s="40" t="s">
        <v>1236</v>
      </c>
      <c r="F293" s="129">
        <v>24</v>
      </c>
      <c r="G293" s="40" t="s">
        <v>1279</v>
      </c>
      <c r="H293" s="40">
        <v>3</v>
      </c>
      <c r="I293" s="36"/>
    </row>
    <row r="294" spans="1:9">
      <c r="A294" s="40">
        <v>2293</v>
      </c>
      <c r="B294" s="18" t="s">
        <v>371</v>
      </c>
      <c r="C294" s="40" t="s">
        <v>5733</v>
      </c>
      <c r="D294" s="40" t="s">
        <v>6035</v>
      </c>
      <c r="E294" s="40" t="s">
        <v>1236</v>
      </c>
      <c r="F294" s="129">
        <v>24</v>
      </c>
      <c r="G294" s="40" t="s">
        <v>1279</v>
      </c>
      <c r="H294" s="40">
        <v>2</v>
      </c>
      <c r="I294" s="36"/>
    </row>
    <row r="295" spans="1:9">
      <c r="A295" s="40">
        <v>2294</v>
      </c>
      <c r="B295" s="18" t="s">
        <v>372</v>
      </c>
      <c r="C295" s="40" t="s">
        <v>5734</v>
      </c>
      <c r="D295" s="40" t="s">
        <v>6036</v>
      </c>
      <c r="E295" s="40" t="s">
        <v>1236</v>
      </c>
      <c r="F295" s="129">
        <v>24</v>
      </c>
      <c r="G295" s="40" t="s">
        <v>1279</v>
      </c>
      <c r="H295" s="40">
        <v>2</v>
      </c>
      <c r="I295" s="36"/>
    </row>
    <row r="296" spans="1:9">
      <c r="A296" s="40">
        <v>2295</v>
      </c>
      <c r="B296" s="18" t="s">
        <v>373</v>
      </c>
      <c r="C296" s="40" t="s">
        <v>5735</v>
      </c>
      <c r="D296" s="40" t="s">
        <v>6037</v>
      </c>
      <c r="E296" s="40" t="s">
        <v>1236</v>
      </c>
      <c r="F296" s="129">
        <v>24</v>
      </c>
      <c r="G296" s="40" t="s">
        <v>1279</v>
      </c>
      <c r="H296" s="40">
        <v>2</v>
      </c>
      <c r="I296" s="36"/>
    </row>
    <row r="297" spans="1:9">
      <c r="A297" s="40">
        <v>2296</v>
      </c>
      <c r="B297" s="18" t="s">
        <v>374</v>
      </c>
      <c r="C297" s="40" t="s">
        <v>5736</v>
      </c>
      <c r="D297" s="40" t="s">
        <v>6038</v>
      </c>
      <c r="E297" s="40" t="s">
        <v>1236</v>
      </c>
      <c r="F297" s="129">
        <v>24</v>
      </c>
      <c r="G297" s="40" t="s">
        <v>1279</v>
      </c>
      <c r="H297" s="40">
        <v>2</v>
      </c>
      <c r="I297" s="36"/>
    </row>
    <row r="298" spans="1:9">
      <c r="A298" s="40">
        <v>2297</v>
      </c>
      <c r="B298" s="18" t="s">
        <v>375</v>
      </c>
      <c r="C298" s="40" t="s">
        <v>5737</v>
      </c>
      <c r="D298" s="40" t="s">
        <v>6039</v>
      </c>
      <c r="E298" s="40" t="s">
        <v>1236</v>
      </c>
      <c r="F298" s="129">
        <v>24</v>
      </c>
      <c r="G298" s="40" t="s">
        <v>1279</v>
      </c>
      <c r="H298" s="40">
        <v>2</v>
      </c>
      <c r="I298" s="36"/>
    </row>
    <row r="299" spans="1:9">
      <c r="A299" s="40">
        <v>2298</v>
      </c>
      <c r="B299" s="18" t="s">
        <v>376</v>
      </c>
      <c r="C299" s="40" t="s">
        <v>5738</v>
      </c>
      <c r="D299" s="40" t="s">
        <v>6040</v>
      </c>
      <c r="E299" s="40" t="s">
        <v>1236</v>
      </c>
      <c r="F299" s="129">
        <v>24</v>
      </c>
      <c r="G299" s="40" t="s">
        <v>1279</v>
      </c>
      <c r="H299" s="40">
        <v>2</v>
      </c>
      <c r="I299" s="36"/>
    </row>
    <row r="300" spans="1:9">
      <c r="A300" s="40">
        <v>2299</v>
      </c>
      <c r="B300" s="18" t="s">
        <v>377</v>
      </c>
      <c r="C300" s="40" t="s">
        <v>5739</v>
      </c>
      <c r="D300" s="40" t="s">
        <v>6041</v>
      </c>
      <c r="E300" s="40" t="s">
        <v>1236</v>
      </c>
      <c r="F300" s="129">
        <v>24</v>
      </c>
      <c r="G300" s="40" t="s">
        <v>1279</v>
      </c>
      <c r="H300" s="40">
        <v>2</v>
      </c>
      <c r="I300" s="36"/>
    </row>
    <row r="301" spans="1:9">
      <c r="A301" s="40">
        <v>2300</v>
      </c>
      <c r="B301" s="18" t="s">
        <v>378</v>
      </c>
      <c r="C301" s="40" t="s">
        <v>5740</v>
      </c>
      <c r="D301" s="40" t="s">
        <v>6042</v>
      </c>
      <c r="E301" s="40" t="s">
        <v>1236</v>
      </c>
      <c r="F301" s="129">
        <v>24</v>
      </c>
      <c r="G301" s="40" t="s">
        <v>1279</v>
      </c>
      <c r="H301" s="40">
        <v>2</v>
      </c>
      <c r="I301" s="36"/>
    </row>
    <row r="302" spans="1:9">
      <c r="A302" s="40">
        <v>2301</v>
      </c>
      <c r="B302" s="18" t="s">
        <v>379</v>
      </c>
      <c r="C302" s="40" t="s">
        <v>5741</v>
      </c>
      <c r="D302" s="40" t="s">
        <v>6043</v>
      </c>
      <c r="E302" s="40" t="s">
        <v>1236</v>
      </c>
      <c r="F302" s="129">
        <v>24</v>
      </c>
      <c r="G302" s="40" t="s">
        <v>1279</v>
      </c>
      <c r="H302" s="40">
        <v>1</v>
      </c>
      <c r="I302" s="36"/>
    </row>
    <row r="303" spans="1:9">
      <c r="A303" s="40">
        <v>2302</v>
      </c>
      <c r="B303" s="18" t="s">
        <v>380</v>
      </c>
      <c r="C303" s="40" t="s">
        <v>5742</v>
      </c>
      <c r="D303" s="40" t="s">
        <v>6044</v>
      </c>
      <c r="E303" s="40" t="s">
        <v>1236</v>
      </c>
      <c r="F303" s="129">
        <v>24</v>
      </c>
      <c r="G303" s="40" t="s">
        <v>1279</v>
      </c>
      <c r="H303" s="40">
        <v>1</v>
      </c>
      <c r="I303" s="36"/>
    </row>
    <row r="304" spans="1:9">
      <c r="A304" s="40">
        <v>2303</v>
      </c>
      <c r="B304" s="18" t="s">
        <v>382</v>
      </c>
      <c r="C304" s="40" t="s">
        <v>5743</v>
      </c>
      <c r="D304" s="40" t="s">
        <v>6045</v>
      </c>
      <c r="E304" s="40" t="s">
        <v>1236</v>
      </c>
      <c r="F304" s="129">
        <v>24</v>
      </c>
      <c r="G304" s="40" t="s">
        <v>1279</v>
      </c>
      <c r="H304" s="40">
        <v>1</v>
      </c>
      <c r="I304" s="36"/>
    </row>
    <row r="305" spans="1:9">
      <c r="A305" s="40">
        <v>2304</v>
      </c>
      <c r="B305" s="18" t="s">
        <v>383</v>
      </c>
      <c r="C305" s="40" t="s">
        <v>5744</v>
      </c>
      <c r="D305" s="40" t="s">
        <v>6046</v>
      </c>
      <c r="E305" s="40" t="s">
        <v>1236</v>
      </c>
      <c r="F305" s="129">
        <v>24</v>
      </c>
      <c r="G305" s="40" t="s">
        <v>1279</v>
      </c>
      <c r="H305" s="40">
        <v>1</v>
      </c>
      <c r="I305" s="36"/>
    </row>
    <row r="306" spans="1:9">
      <c r="A306" s="40">
        <v>2305</v>
      </c>
      <c r="B306" s="18" t="s">
        <v>384</v>
      </c>
      <c r="C306" s="40" t="s">
        <v>5745</v>
      </c>
      <c r="D306" s="40" t="s">
        <v>6047</v>
      </c>
      <c r="E306" s="40" t="s">
        <v>1236</v>
      </c>
      <c r="F306" s="129">
        <v>24</v>
      </c>
      <c r="G306" s="40" t="s">
        <v>1279</v>
      </c>
      <c r="H306" s="40">
        <v>1</v>
      </c>
      <c r="I306" s="36"/>
    </row>
    <row r="307" spans="1:9">
      <c r="A307" s="40">
        <v>2306</v>
      </c>
      <c r="B307" s="18" t="s">
        <v>385</v>
      </c>
      <c r="C307" s="40" t="s">
        <v>5746</v>
      </c>
      <c r="D307" s="40" t="s">
        <v>6048</v>
      </c>
      <c r="E307" s="40" t="s">
        <v>1236</v>
      </c>
      <c r="F307" s="129">
        <v>24</v>
      </c>
      <c r="G307" s="40" t="s">
        <v>1303</v>
      </c>
      <c r="H307" s="40" t="s">
        <v>51</v>
      </c>
      <c r="I307" s="36"/>
    </row>
    <row r="308" spans="1:9">
      <c r="A308" s="40">
        <v>2307</v>
      </c>
      <c r="B308" s="18" t="s">
        <v>386</v>
      </c>
      <c r="C308" s="40" t="s">
        <v>5747</v>
      </c>
      <c r="D308" s="40" t="s">
        <v>6049</v>
      </c>
      <c r="E308" s="40" t="s">
        <v>1236</v>
      </c>
      <c r="F308" s="129">
        <v>24</v>
      </c>
      <c r="G308" s="40" t="s">
        <v>1303</v>
      </c>
      <c r="H308" s="40" t="s">
        <v>51</v>
      </c>
      <c r="I308" s="36"/>
    </row>
    <row r="309" spans="1:9">
      <c r="A309" s="40">
        <v>2308</v>
      </c>
      <c r="B309" s="18" t="s">
        <v>387</v>
      </c>
      <c r="C309" s="40" t="s">
        <v>5748</v>
      </c>
      <c r="D309" s="40" t="s">
        <v>6050</v>
      </c>
      <c r="E309" s="40" t="s">
        <v>407</v>
      </c>
      <c r="F309" s="129">
        <v>23</v>
      </c>
      <c r="G309" s="40" t="s">
        <v>1303</v>
      </c>
      <c r="H309" s="40" t="s">
        <v>51</v>
      </c>
      <c r="I309" s="36"/>
    </row>
    <row r="310" spans="1:9">
      <c r="A310" s="40">
        <v>2309</v>
      </c>
      <c r="B310" s="18" t="s">
        <v>388</v>
      </c>
      <c r="C310" s="40" t="s">
        <v>1879</v>
      </c>
      <c r="D310" s="40" t="s">
        <v>1880</v>
      </c>
      <c r="E310" s="40" t="s">
        <v>1236</v>
      </c>
      <c r="F310" s="129">
        <v>24</v>
      </c>
      <c r="G310" s="40" t="s">
        <v>1303</v>
      </c>
      <c r="H310" s="40" t="s">
        <v>54</v>
      </c>
      <c r="I310" s="36"/>
    </row>
    <row r="311" spans="1:9">
      <c r="A311" s="40">
        <v>2310</v>
      </c>
      <c r="B311" s="18" t="s">
        <v>389</v>
      </c>
      <c r="C311" s="40" t="s">
        <v>5749</v>
      </c>
      <c r="D311" s="40" t="s">
        <v>1883</v>
      </c>
      <c r="E311" s="40" t="s">
        <v>1236</v>
      </c>
      <c r="F311" s="129">
        <v>24</v>
      </c>
      <c r="G311" s="40" t="s">
        <v>1303</v>
      </c>
      <c r="H311" s="40" t="s">
        <v>54</v>
      </c>
      <c r="I311" s="36"/>
    </row>
    <row r="312" spans="1:9">
      <c r="A312" s="40">
        <v>2311</v>
      </c>
      <c r="B312" s="18" t="s">
        <v>390</v>
      </c>
      <c r="C312" s="40" t="s">
        <v>5750</v>
      </c>
      <c r="D312" s="40" t="s">
        <v>6051</v>
      </c>
      <c r="E312" s="40" t="s">
        <v>1236</v>
      </c>
      <c r="F312" s="129">
        <v>24</v>
      </c>
      <c r="G312" s="40" t="s">
        <v>1303</v>
      </c>
      <c r="H312" s="40" t="s">
        <v>54</v>
      </c>
      <c r="I312" s="36"/>
    </row>
    <row r="313" spans="1:9">
      <c r="A313" s="40">
        <v>2312</v>
      </c>
      <c r="B313" s="18" t="s">
        <v>391</v>
      </c>
      <c r="C313" s="40" t="s">
        <v>1884</v>
      </c>
      <c r="D313" s="40" t="s">
        <v>1885</v>
      </c>
      <c r="E313" s="40" t="s">
        <v>1236</v>
      </c>
      <c r="F313" s="129">
        <v>24</v>
      </c>
      <c r="G313" s="40" t="s">
        <v>1303</v>
      </c>
      <c r="H313" s="40" t="s">
        <v>54</v>
      </c>
      <c r="I313" s="36"/>
    </row>
    <row r="314" spans="1:9">
      <c r="A314" s="40">
        <v>2313</v>
      </c>
      <c r="B314" s="18" t="s">
        <v>393</v>
      </c>
      <c r="C314" s="40" t="s">
        <v>1881</v>
      </c>
      <c r="D314" s="40" t="s">
        <v>1882</v>
      </c>
      <c r="E314" s="40" t="s">
        <v>1236</v>
      </c>
      <c r="F314" s="129">
        <v>24</v>
      </c>
      <c r="G314" s="40" t="s">
        <v>1303</v>
      </c>
      <c r="H314" s="40" t="s">
        <v>54</v>
      </c>
      <c r="I314" s="36"/>
    </row>
    <row r="315" spans="1:9">
      <c r="A315" s="40">
        <v>2314</v>
      </c>
      <c r="B315" s="18" t="s">
        <v>394</v>
      </c>
      <c r="C315" s="40" t="s">
        <v>1875</v>
      </c>
      <c r="D315" s="40" t="s">
        <v>1876</v>
      </c>
      <c r="E315" s="40" t="s">
        <v>1236</v>
      </c>
      <c r="F315" s="129">
        <v>24</v>
      </c>
      <c r="G315" s="40" t="s">
        <v>1303</v>
      </c>
      <c r="H315" s="40" t="s">
        <v>54</v>
      </c>
      <c r="I315" s="36"/>
    </row>
    <row r="316" spans="1:9">
      <c r="A316" s="40">
        <v>2315</v>
      </c>
      <c r="B316" s="18" t="s">
        <v>395</v>
      </c>
      <c r="C316" s="40" t="s">
        <v>1877</v>
      </c>
      <c r="D316" s="40" t="s">
        <v>1878</v>
      </c>
      <c r="E316" s="40" t="s">
        <v>1236</v>
      </c>
      <c r="F316" s="129">
        <v>24</v>
      </c>
      <c r="G316" s="40" t="s">
        <v>1303</v>
      </c>
      <c r="H316" s="40" t="s">
        <v>54</v>
      </c>
      <c r="I316" s="36"/>
    </row>
    <row r="317" spans="1:9">
      <c r="A317" s="40">
        <v>2316</v>
      </c>
      <c r="B317" s="18" t="s">
        <v>396</v>
      </c>
      <c r="C317" s="40" t="s">
        <v>1810</v>
      </c>
      <c r="D317" s="40" t="s">
        <v>1811</v>
      </c>
      <c r="E317" s="40" t="s">
        <v>1236</v>
      </c>
      <c r="F317" s="129">
        <v>24</v>
      </c>
      <c r="G317" s="40" t="s">
        <v>1303</v>
      </c>
      <c r="H317" s="40" t="s">
        <v>67</v>
      </c>
      <c r="I317" s="36"/>
    </row>
    <row r="318" spans="1:9">
      <c r="A318" s="40">
        <v>2317</v>
      </c>
      <c r="B318" s="18" t="s">
        <v>397</v>
      </c>
      <c r="C318" s="40" t="s">
        <v>1806</v>
      </c>
      <c r="D318" s="40" t="s">
        <v>1807</v>
      </c>
      <c r="E318" s="40" t="s">
        <v>1236</v>
      </c>
      <c r="F318" s="129">
        <v>24</v>
      </c>
      <c r="G318" s="40" t="s">
        <v>1303</v>
      </c>
      <c r="H318" s="40" t="s">
        <v>67</v>
      </c>
      <c r="I318" s="36"/>
    </row>
    <row r="319" spans="1:9">
      <c r="A319" s="40">
        <v>2318</v>
      </c>
      <c r="B319" s="18" t="s">
        <v>399</v>
      </c>
      <c r="C319" s="40" t="s">
        <v>1808</v>
      </c>
      <c r="D319" s="40" t="s">
        <v>1809</v>
      </c>
      <c r="E319" s="40" t="s">
        <v>1236</v>
      </c>
      <c r="F319" s="129">
        <v>24</v>
      </c>
      <c r="G319" s="40" t="s">
        <v>1303</v>
      </c>
      <c r="H319" s="40" t="s">
        <v>67</v>
      </c>
      <c r="I319" s="36"/>
    </row>
    <row r="320" spans="1:9">
      <c r="A320" s="40">
        <v>2319</v>
      </c>
      <c r="B320" s="18" t="s">
        <v>400</v>
      </c>
      <c r="C320" s="40" t="s">
        <v>1515</v>
      </c>
      <c r="D320" s="40" t="s">
        <v>1516</v>
      </c>
      <c r="E320" s="40" t="s">
        <v>407</v>
      </c>
      <c r="F320" s="129">
        <v>23</v>
      </c>
      <c r="G320" s="40" t="s">
        <v>1280</v>
      </c>
      <c r="H320" s="40" t="s">
        <v>51</v>
      </c>
      <c r="I320" s="36"/>
    </row>
    <row r="321" spans="1:9">
      <c r="A321" s="40">
        <v>2320</v>
      </c>
      <c r="B321" s="18" t="s">
        <v>401</v>
      </c>
      <c r="C321" s="40" t="s">
        <v>5751</v>
      </c>
      <c r="D321" s="40" t="s">
        <v>6052</v>
      </c>
      <c r="E321" s="40" t="s">
        <v>407</v>
      </c>
      <c r="F321" s="129">
        <v>23</v>
      </c>
      <c r="G321" s="40" t="s">
        <v>1280</v>
      </c>
      <c r="H321" s="40" t="s">
        <v>84</v>
      </c>
      <c r="I321" s="36"/>
    </row>
    <row r="322" spans="1:9">
      <c r="A322" s="40">
        <v>2321</v>
      </c>
      <c r="B322" s="18" t="s">
        <v>404</v>
      </c>
      <c r="C322" s="40" t="s">
        <v>5752</v>
      </c>
      <c r="D322" s="40" t="s">
        <v>6053</v>
      </c>
      <c r="E322" s="40" t="s">
        <v>407</v>
      </c>
      <c r="F322" s="129">
        <v>23</v>
      </c>
      <c r="G322" s="40" t="s">
        <v>1280</v>
      </c>
      <c r="H322" s="40" t="s">
        <v>84</v>
      </c>
      <c r="I322" s="36"/>
    </row>
    <row r="323" spans="1:9">
      <c r="A323" s="40">
        <v>2322</v>
      </c>
      <c r="B323" s="18" t="s">
        <v>406</v>
      </c>
      <c r="C323" s="40" t="s">
        <v>5753</v>
      </c>
      <c r="D323" s="40" t="s">
        <v>6054</v>
      </c>
      <c r="E323" s="40" t="s">
        <v>1236</v>
      </c>
      <c r="F323" s="129">
        <v>24</v>
      </c>
      <c r="G323" s="40" t="s">
        <v>1280</v>
      </c>
      <c r="H323" s="40" t="s">
        <v>84</v>
      </c>
      <c r="I323" s="36"/>
    </row>
    <row r="324" spans="1:9">
      <c r="A324" s="40">
        <v>2323</v>
      </c>
      <c r="B324" s="18" t="s">
        <v>408</v>
      </c>
      <c r="C324" s="40" t="s">
        <v>5754</v>
      </c>
      <c r="D324" s="40" t="s">
        <v>6055</v>
      </c>
      <c r="E324" s="40" t="s">
        <v>407</v>
      </c>
      <c r="F324" s="129">
        <v>23</v>
      </c>
      <c r="G324" s="40" t="s">
        <v>1280</v>
      </c>
      <c r="H324" s="40" t="s">
        <v>84</v>
      </c>
      <c r="I324" s="36"/>
    </row>
    <row r="325" spans="1:9">
      <c r="A325" s="40">
        <v>2324</v>
      </c>
      <c r="B325" s="18" t="s">
        <v>409</v>
      </c>
      <c r="C325" s="40" t="s">
        <v>5755</v>
      </c>
      <c r="D325" s="40" t="s">
        <v>6056</v>
      </c>
      <c r="E325" s="40" t="s">
        <v>407</v>
      </c>
      <c r="F325" s="129">
        <v>23</v>
      </c>
      <c r="G325" s="40" t="s">
        <v>1280</v>
      </c>
      <c r="H325" s="40" t="s">
        <v>84</v>
      </c>
      <c r="I325" s="36"/>
    </row>
    <row r="326" spans="1:9">
      <c r="A326" s="40">
        <v>2325</v>
      </c>
      <c r="B326" s="18" t="s">
        <v>410</v>
      </c>
      <c r="C326" s="40" t="s">
        <v>1792</v>
      </c>
      <c r="D326" s="40" t="s">
        <v>1793</v>
      </c>
      <c r="E326" s="40" t="s">
        <v>806</v>
      </c>
      <c r="F326" s="129">
        <v>22</v>
      </c>
      <c r="G326" s="40" t="s">
        <v>1309</v>
      </c>
      <c r="H326" s="40" t="s">
        <v>67</v>
      </c>
      <c r="I326" s="36"/>
    </row>
    <row r="327" spans="1:9">
      <c r="A327" s="40">
        <v>2326</v>
      </c>
      <c r="B327" s="18" t="s">
        <v>411</v>
      </c>
      <c r="C327" s="40" t="s">
        <v>1794</v>
      </c>
      <c r="D327" s="40" t="s">
        <v>1795</v>
      </c>
      <c r="E327" s="40" t="s">
        <v>806</v>
      </c>
      <c r="F327" s="129">
        <v>22</v>
      </c>
      <c r="G327" s="40" t="s">
        <v>1309</v>
      </c>
      <c r="H327" s="40" t="s">
        <v>67</v>
      </c>
      <c r="I327" s="36"/>
    </row>
    <row r="328" spans="1:9">
      <c r="A328" s="40">
        <v>2327</v>
      </c>
      <c r="B328" s="18" t="s">
        <v>412</v>
      </c>
      <c r="C328" s="40" t="s">
        <v>1796</v>
      </c>
      <c r="D328" s="40" t="s">
        <v>1797</v>
      </c>
      <c r="E328" s="40" t="s">
        <v>806</v>
      </c>
      <c r="F328" s="129">
        <v>22</v>
      </c>
      <c r="G328" s="40" t="s">
        <v>1309</v>
      </c>
      <c r="H328" s="40" t="s">
        <v>67</v>
      </c>
      <c r="I328" s="36"/>
    </row>
    <row r="329" spans="1:9">
      <c r="A329" s="40">
        <v>2328</v>
      </c>
      <c r="B329" s="18" t="s">
        <v>413</v>
      </c>
      <c r="C329" s="40" t="s">
        <v>1798</v>
      </c>
      <c r="D329" s="40" t="s">
        <v>1799</v>
      </c>
      <c r="E329" s="40" t="s">
        <v>806</v>
      </c>
      <c r="F329" s="129">
        <v>22</v>
      </c>
      <c r="G329" s="40" t="s">
        <v>1309</v>
      </c>
      <c r="H329" s="40" t="s">
        <v>67</v>
      </c>
      <c r="I329" s="36"/>
    </row>
    <row r="330" spans="1:9">
      <c r="A330" s="40">
        <v>2329</v>
      </c>
      <c r="B330" s="18" t="s">
        <v>414</v>
      </c>
      <c r="C330" s="40" t="s">
        <v>1800</v>
      </c>
      <c r="D330" s="40" t="s">
        <v>1801</v>
      </c>
      <c r="E330" s="40" t="s">
        <v>806</v>
      </c>
      <c r="F330" s="129">
        <v>22</v>
      </c>
      <c r="G330" s="40" t="s">
        <v>1309</v>
      </c>
      <c r="H330" s="40" t="s">
        <v>67</v>
      </c>
      <c r="I330" s="36"/>
    </row>
    <row r="331" spans="1:9">
      <c r="A331" s="40">
        <v>2330</v>
      </c>
      <c r="B331" s="18" t="s">
        <v>415</v>
      </c>
      <c r="C331" s="40" t="s">
        <v>5756</v>
      </c>
      <c r="D331" s="40" t="s">
        <v>1802</v>
      </c>
      <c r="E331" s="40" t="s">
        <v>806</v>
      </c>
      <c r="F331" s="129">
        <v>22</v>
      </c>
      <c r="G331" s="40" t="s">
        <v>1309</v>
      </c>
      <c r="H331" s="40" t="s">
        <v>67</v>
      </c>
      <c r="I331" s="36"/>
    </row>
    <row r="332" spans="1:9">
      <c r="A332" s="40">
        <v>2331</v>
      </c>
      <c r="B332" s="18" t="s">
        <v>416</v>
      </c>
      <c r="C332" s="40" t="s">
        <v>5757</v>
      </c>
      <c r="D332" s="40" t="s">
        <v>1803</v>
      </c>
      <c r="E332" s="40" t="s">
        <v>806</v>
      </c>
      <c r="F332" s="129">
        <v>22</v>
      </c>
      <c r="G332" s="40" t="s">
        <v>1309</v>
      </c>
      <c r="H332" s="40" t="s">
        <v>54</v>
      </c>
      <c r="I332" s="36"/>
    </row>
    <row r="333" spans="1:9">
      <c r="A333" s="40">
        <v>2332</v>
      </c>
      <c r="B333" s="18" t="s">
        <v>417</v>
      </c>
      <c r="C333" s="40" t="s">
        <v>1804</v>
      </c>
      <c r="D333" s="40" t="s">
        <v>1805</v>
      </c>
      <c r="E333" s="40" t="s">
        <v>806</v>
      </c>
      <c r="F333" s="129">
        <v>22</v>
      </c>
      <c r="G333" s="40" t="s">
        <v>1309</v>
      </c>
      <c r="H333" s="40" t="s">
        <v>54</v>
      </c>
      <c r="I333" s="36"/>
    </row>
    <row r="334" spans="1:9">
      <c r="A334" s="40">
        <v>2333</v>
      </c>
      <c r="B334" s="18" t="s">
        <v>418</v>
      </c>
      <c r="C334" s="40" t="s">
        <v>5758</v>
      </c>
      <c r="D334" s="40" t="s">
        <v>6057</v>
      </c>
      <c r="E334" s="40" t="s">
        <v>806</v>
      </c>
      <c r="F334" s="129">
        <v>22</v>
      </c>
      <c r="G334" s="40" t="s">
        <v>1309</v>
      </c>
      <c r="H334" s="40" t="s">
        <v>51</v>
      </c>
      <c r="I334" s="36"/>
    </row>
    <row r="335" spans="1:9">
      <c r="A335" s="40">
        <v>2334</v>
      </c>
      <c r="B335" s="18" t="s">
        <v>419</v>
      </c>
      <c r="C335" s="40" t="s">
        <v>5759</v>
      </c>
      <c r="D335" s="40" t="s">
        <v>6058</v>
      </c>
      <c r="E335" s="40" t="s">
        <v>806</v>
      </c>
      <c r="F335" s="129">
        <v>22</v>
      </c>
      <c r="G335" s="40" t="s">
        <v>1309</v>
      </c>
      <c r="H335" s="40" t="s">
        <v>51</v>
      </c>
      <c r="I335" s="36"/>
    </row>
    <row r="336" spans="1:9">
      <c r="A336" s="40">
        <v>2335</v>
      </c>
      <c r="B336" s="18" t="s">
        <v>421</v>
      </c>
      <c r="C336" s="40" t="s">
        <v>1589</v>
      </c>
      <c r="D336" s="40" t="s">
        <v>1590</v>
      </c>
      <c r="E336" s="40" t="s">
        <v>407</v>
      </c>
      <c r="F336" s="129">
        <v>23</v>
      </c>
      <c r="G336" s="40" t="s">
        <v>1283</v>
      </c>
      <c r="H336" s="40" t="s">
        <v>67</v>
      </c>
      <c r="I336" s="36"/>
    </row>
    <row r="337" spans="1:9">
      <c r="A337" s="40">
        <v>2336</v>
      </c>
      <c r="B337" s="18" t="s">
        <v>422</v>
      </c>
      <c r="C337" s="40" t="s">
        <v>1591</v>
      </c>
      <c r="D337" s="40" t="s">
        <v>1592</v>
      </c>
      <c r="E337" s="40" t="s">
        <v>407</v>
      </c>
      <c r="F337" s="129">
        <v>23</v>
      </c>
      <c r="G337" s="40" t="s">
        <v>1283</v>
      </c>
      <c r="H337" s="40" t="s">
        <v>67</v>
      </c>
      <c r="I337" s="36"/>
    </row>
    <row r="338" spans="1:9">
      <c r="A338" s="40">
        <v>2337</v>
      </c>
      <c r="B338" s="18" t="s">
        <v>423</v>
      </c>
      <c r="C338" s="40" t="s">
        <v>1753</v>
      </c>
      <c r="D338" s="40" t="s">
        <v>1754</v>
      </c>
      <c r="E338" s="40" t="s">
        <v>806</v>
      </c>
      <c r="F338" s="129">
        <v>22</v>
      </c>
      <c r="G338" s="40" t="s">
        <v>1308</v>
      </c>
      <c r="H338" s="40" t="s">
        <v>278</v>
      </c>
      <c r="I338" s="36"/>
    </row>
    <row r="339" spans="1:9">
      <c r="A339" s="40">
        <v>2338</v>
      </c>
      <c r="B339" s="18" t="s">
        <v>424</v>
      </c>
      <c r="C339" s="40" t="s">
        <v>1755</v>
      </c>
      <c r="D339" s="40" t="s">
        <v>1756</v>
      </c>
      <c r="E339" s="40" t="s">
        <v>806</v>
      </c>
      <c r="F339" s="129">
        <v>22</v>
      </c>
      <c r="G339" s="40" t="s">
        <v>1308</v>
      </c>
      <c r="H339" s="40" t="s">
        <v>67</v>
      </c>
      <c r="I339" s="36"/>
    </row>
    <row r="340" spans="1:9">
      <c r="A340" s="40">
        <v>2339</v>
      </c>
      <c r="B340" s="18" t="s">
        <v>425</v>
      </c>
      <c r="C340" s="40" t="s">
        <v>5760</v>
      </c>
      <c r="D340" s="40" t="s">
        <v>6059</v>
      </c>
      <c r="E340" s="40" t="s">
        <v>806</v>
      </c>
      <c r="F340" s="129">
        <v>22</v>
      </c>
      <c r="G340" s="40" t="s">
        <v>1308</v>
      </c>
      <c r="H340" s="40" t="s">
        <v>54</v>
      </c>
      <c r="I340" s="36"/>
    </row>
    <row r="341" spans="1:9">
      <c r="A341" s="40">
        <v>2340</v>
      </c>
      <c r="B341" s="18" t="s">
        <v>426</v>
      </c>
      <c r="C341" s="40" t="s">
        <v>5761</v>
      </c>
      <c r="D341" s="40" t="s">
        <v>6060</v>
      </c>
      <c r="E341" s="40" t="s">
        <v>806</v>
      </c>
      <c r="F341" s="129">
        <v>22</v>
      </c>
      <c r="G341" s="40" t="s">
        <v>1308</v>
      </c>
      <c r="H341" s="40" t="s">
        <v>54</v>
      </c>
      <c r="I341" s="36"/>
    </row>
    <row r="342" spans="1:9">
      <c r="A342" s="40">
        <v>2341</v>
      </c>
      <c r="B342" s="18" t="s">
        <v>427</v>
      </c>
      <c r="C342" s="40" t="s">
        <v>5762</v>
      </c>
      <c r="D342" s="40" t="s">
        <v>6061</v>
      </c>
      <c r="E342" s="40" t="s">
        <v>806</v>
      </c>
      <c r="F342" s="129">
        <v>22</v>
      </c>
      <c r="G342" s="40" t="s">
        <v>1308</v>
      </c>
      <c r="H342" s="40" t="s">
        <v>51</v>
      </c>
      <c r="I342" s="36"/>
    </row>
    <row r="343" spans="1:9">
      <c r="A343" s="40">
        <v>2342</v>
      </c>
      <c r="B343" s="18" t="s">
        <v>428</v>
      </c>
      <c r="C343" s="40" t="s">
        <v>5763</v>
      </c>
      <c r="D343" s="40" t="s">
        <v>6062</v>
      </c>
      <c r="E343" s="40" t="s">
        <v>806</v>
      </c>
      <c r="F343" s="129">
        <v>22</v>
      </c>
      <c r="G343" s="40" t="s">
        <v>1308</v>
      </c>
      <c r="H343" s="40" t="s">
        <v>51</v>
      </c>
      <c r="I343" s="36"/>
    </row>
    <row r="344" spans="1:9">
      <c r="A344" s="40">
        <v>2343</v>
      </c>
      <c r="B344" s="18" t="s">
        <v>429</v>
      </c>
      <c r="C344" s="40" t="s">
        <v>5764</v>
      </c>
      <c r="D344" s="40" t="s">
        <v>1595</v>
      </c>
      <c r="E344" s="40" t="s">
        <v>806</v>
      </c>
      <c r="F344" s="129">
        <v>22</v>
      </c>
      <c r="G344" s="40" t="s">
        <v>1281</v>
      </c>
      <c r="H344" s="40" t="s">
        <v>67</v>
      </c>
      <c r="I344" s="36"/>
    </row>
    <row r="345" spans="1:9">
      <c r="A345" s="40">
        <v>2344</v>
      </c>
      <c r="B345" s="18" t="s">
        <v>430</v>
      </c>
      <c r="C345" s="40" t="s">
        <v>1593</v>
      </c>
      <c r="D345" s="40" t="s">
        <v>1594</v>
      </c>
      <c r="E345" s="40" t="s">
        <v>806</v>
      </c>
      <c r="F345" s="129">
        <v>22</v>
      </c>
      <c r="G345" s="40" t="s">
        <v>1281</v>
      </c>
      <c r="H345" s="40" t="s">
        <v>67</v>
      </c>
      <c r="I345" s="36"/>
    </row>
    <row r="346" spans="1:9">
      <c r="A346" s="40">
        <v>2345</v>
      </c>
      <c r="B346" s="18" t="s">
        <v>431</v>
      </c>
      <c r="C346" s="40" t="s">
        <v>1832</v>
      </c>
      <c r="D346" s="40" t="s">
        <v>1833</v>
      </c>
      <c r="E346" s="40" t="s">
        <v>806</v>
      </c>
      <c r="F346" s="129">
        <v>22</v>
      </c>
      <c r="G346" s="40" t="s">
        <v>1281</v>
      </c>
      <c r="H346" s="40" t="s">
        <v>54</v>
      </c>
      <c r="I346" s="36"/>
    </row>
    <row r="347" spans="1:9">
      <c r="A347" s="40">
        <v>2346</v>
      </c>
      <c r="B347" s="18" t="s">
        <v>432</v>
      </c>
      <c r="C347" s="40" t="s">
        <v>1898</v>
      </c>
      <c r="D347" s="40" t="s">
        <v>1899</v>
      </c>
      <c r="E347" s="40" t="s">
        <v>806</v>
      </c>
      <c r="F347" s="129">
        <v>22</v>
      </c>
      <c r="G347" s="40" t="s">
        <v>1281</v>
      </c>
      <c r="H347" s="40" t="s">
        <v>54</v>
      </c>
      <c r="I347" s="36"/>
    </row>
    <row r="348" spans="1:9">
      <c r="A348" s="40">
        <v>2347</v>
      </c>
      <c r="B348" s="18" t="s">
        <v>433</v>
      </c>
      <c r="C348" s="40" t="s">
        <v>5765</v>
      </c>
      <c r="D348" s="40" t="s">
        <v>6063</v>
      </c>
      <c r="E348" s="40" t="s">
        <v>806</v>
      </c>
      <c r="F348" s="129">
        <v>22</v>
      </c>
      <c r="G348" s="40" t="s">
        <v>1281</v>
      </c>
      <c r="H348" s="40" t="s">
        <v>51</v>
      </c>
      <c r="I348" s="36"/>
    </row>
    <row r="349" spans="1:9">
      <c r="A349" s="40">
        <v>2348</v>
      </c>
      <c r="B349" s="18" t="s">
        <v>434</v>
      </c>
      <c r="C349" s="40" t="s">
        <v>5766</v>
      </c>
      <c r="D349" s="40" t="s">
        <v>6064</v>
      </c>
      <c r="E349" s="40" t="s">
        <v>806</v>
      </c>
      <c r="F349" s="129">
        <v>22</v>
      </c>
      <c r="G349" s="40" t="s">
        <v>1281</v>
      </c>
      <c r="H349" s="40" t="s">
        <v>51</v>
      </c>
      <c r="I349" s="36"/>
    </row>
    <row r="350" spans="1:9">
      <c r="A350" s="40">
        <v>2349</v>
      </c>
      <c r="B350" s="18" t="s">
        <v>435</v>
      </c>
      <c r="C350" s="40" t="s">
        <v>5767</v>
      </c>
      <c r="D350" s="40" t="s">
        <v>1522</v>
      </c>
      <c r="E350" s="40" t="s">
        <v>806</v>
      </c>
      <c r="F350" s="129">
        <v>22</v>
      </c>
      <c r="G350" s="40" t="s">
        <v>1281</v>
      </c>
      <c r="H350" s="40" t="s">
        <v>51</v>
      </c>
      <c r="I350" s="36"/>
    </row>
    <row r="351" spans="1:9">
      <c r="A351" s="40">
        <v>2350</v>
      </c>
      <c r="B351" s="18" t="s">
        <v>436</v>
      </c>
      <c r="C351" s="40" t="s">
        <v>5768</v>
      </c>
      <c r="D351" s="40" t="s">
        <v>6065</v>
      </c>
      <c r="E351" s="40" t="s">
        <v>806</v>
      </c>
      <c r="F351" s="129">
        <v>22</v>
      </c>
      <c r="G351" s="40" t="s">
        <v>1281</v>
      </c>
      <c r="H351" s="40" t="s">
        <v>51</v>
      </c>
      <c r="I351" s="36"/>
    </row>
    <row r="352" spans="1:9">
      <c r="A352" s="40">
        <v>2351</v>
      </c>
      <c r="B352" s="18" t="s">
        <v>437</v>
      </c>
      <c r="C352" s="40" t="s">
        <v>5769</v>
      </c>
      <c r="D352" s="40" t="s">
        <v>6066</v>
      </c>
      <c r="E352" s="40" t="s">
        <v>806</v>
      </c>
      <c r="F352" s="129">
        <v>22</v>
      </c>
      <c r="G352" s="40" t="s">
        <v>1281</v>
      </c>
      <c r="H352" s="40" t="s">
        <v>51</v>
      </c>
      <c r="I352" s="36"/>
    </row>
    <row r="353" spans="1:9">
      <c r="A353" s="40">
        <v>2352</v>
      </c>
      <c r="B353" s="18" t="s">
        <v>438</v>
      </c>
      <c r="C353" s="40" t="s">
        <v>5770</v>
      </c>
      <c r="D353" s="40" t="s">
        <v>6067</v>
      </c>
      <c r="E353" s="40" t="s">
        <v>806</v>
      </c>
      <c r="F353" s="129">
        <v>22</v>
      </c>
      <c r="G353" s="40" t="s">
        <v>1281</v>
      </c>
      <c r="H353" s="40" t="s">
        <v>51</v>
      </c>
      <c r="I353" s="36"/>
    </row>
    <row r="354" spans="1:9">
      <c r="A354" s="40">
        <v>2353</v>
      </c>
      <c r="B354" s="18" t="s">
        <v>439</v>
      </c>
      <c r="C354" s="40" t="s">
        <v>5771</v>
      </c>
      <c r="D354" s="40" t="s">
        <v>6068</v>
      </c>
      <c r="E354" s="40" t="s">
        <v>806</v>
      </c>
      <c r="F354" s="129">
        <v>22</v>
      </c>
      <c r="G354" s="40" t="s">
        <v>1281</v>
      </c>
      <c r="H354" s="40" t="s">
        <v>51</v>
      </c>
      <c r="I354" s="36"/>
    </row>
    <row r="355" spans="1:9">
      <c r="A355" s="40">
        <v>2354</v>
      </c>
      <c r="B355" s="18" t="s">
        <v>440</v>
      </c>
      <c r="C355" s="40" t="s">
        <v>5772</v>
      </c>
      <c r="D355" s="40" t="s">
        <v>6069</v>
      </c>
      <c r="E355" s="40" t="s">
        <v>135</v>
      </c>
      <c r="F355" s="129">
        <v>27</v>
      </c>
      <c r="G355" s="40" t="s">
        <v>1287</v>
      </c>
      <c r="H355" s="40" t="s">
        <v>51</v>
      </c>
      <c r="I355" s="36"/>
    </row>
    <row r="356" spans="1:9">
      <c r="A356" s="40">
        <v>2355</v>
      </c>
      <c r="B356" s="18" t="s">
        <v>441</v>
      </c>
      <c r="C356" s="40" t="s">
        <v>5773</v>
      </c>
      <c r="D356" s="40" t="s">
        <v>6070</v>
      </c>
      <c r="E356" s="40" t="s">
        <v>1494</v>
      </c>
      <c r="F356" s="129">
        <v>21</v>
      </c>
      <c r="G356" s="40" t="s">
        <v>1287</v>
      </c>
      <c r="H356" s="40" t="s">
        <v>84</v>
      </c>
      <c r="I356" s="36"/>
    </row>
    <row r="357" spans="1:9">
      <c r="A357" s="40">
        <v>2356</v>
      </c>
      <c r="B357" s="18" t="s">
        <v>442</v>
      </c>
      <c r="C357" s="40" t="s">
        <v>5774</v>
      </c>
      <c r="D357" s="40" t="s">
        <v>6071</v>
      </c>
      <c r="E357" s="40" t="s">
        <v>1236</v>
      </c>
      <c r="F357" s="129">
        <v>24</v>
      </c>
      <c r="G357" s="40" t="s">
        <v>1287</v>
      </c>
      <c r="H357" s="40" t="s">
        <v>84</v>
      </c>
      <c r="I357" s="36"/>
    </row>
    <row r="358" spans="1:9">
      <c r="A358" s="40">
        <v>2357</v>
      </c>
      <c r="B358" s="18" t="s">
        <v>443</v>
      </c>
      <c r="C358" s="40" t="s">
        <v>1757</v>
      </c>
      <c r="D358" s="40" t="s">
        <v>1758</v>
      </c>
      <c r="E358" s="40" t="s">
        <v>1258</v>
      </c>
      <c r="F358" s="129">
        <v>20</v>
      </c>
      <c r="G358" s="40" t="s">
        <v>1287</v>
      </c>
      <c r="H358" s="40" t="s">
        <v>67</v>
      </c>
      <c r="I358" s="36"/>
    </row>
    <row r="359" spans="1:9">
      <c r="A359" s="40">
        <v>2358</v>
      </c>
      <c r="B359" s="18" t="s">
        <v>444</v>
      </c>
      <c r="C359" s="40" t="s">
        <v>5775</v>
      </c>
      <c r="D359" s="40" t="s">
        <v>6072</v>
      </c>
      <c r="E359" s="40" t="s">
        <v>1494</v>
      </c>
      <c r="F359" s="129">
        <v>21</v>
      </c>
      <c r="G359" s="40" t="s">
        <v>1287</v>
      </c>
      <c r="H359" s="40" t="s">
        <v>84</v>
      </c>
      <c r="I359" s="36"/>
    </row>
    <row r="360" spans="1:9">
      <c r="A360" s="40">
        <v>2359</v>
      </c>
      <c r="B360" s="18" t="s">
        <v>445</v>
      </c>
      <c r="C360" s="40" t="s">
        <v>5776</v>
      </c>
      <c r="D360" s="40" t="s">
        <v>6073</v>
      </c>
      <c r="E360" s="40" t="s">
        <v>1494</v>
      </c>
      <c r="F360" s="129">
        <v>21</v>
      </c>
      <c r="G360" s="40" t="s">
        <v>1287</v>
      </c>
      <c r="H360" s="40" t="s">
        <v>51</v>
      </c>
      <c r="I360" s="36"/>
    </row>
    <row r="361" spans="1:9">
      <c r="A361" s="40">
        <v>2360</v>
      </c>
      <c r="B361" s="18" t="s">
        <v>446</v>
      </c>
      <c r="C361" s="40" t="s">
        <v>5777</v>
      </c>
      <c r="D361" s="40" t="s">
        <v>6074</v>
      </c>
      <c r="E361" s="40" t="s">
        <v>1494</v>
      </c>
      <c r="F361" s="129">
        <v>21</v>
      </c>
      <c r="G361" s="40" t="s">
        <v>1287</v>
      </c>
      <c r="H361" s="40" t="s">
        <v>51</v>
      </c>
      <c r="I361" s="36"/>
    </row>
    <row r="362" spans="1:9">
      <c r="A362" s="40">
        <v>2361</v>
      </c>
      <c r="B362" s="18" t="s">
        <v>447</v>
      </c>
      <c r="C362" s="40" t="s">
        <v>5778</v>
      </c>
      <c r="D362" s="40" t="s">
        <v>6075</v>
      </c>
      <c r="E362" s="40" t="s">
        <v>1236</v>
      </c>
      <c r="F362" s="129">
        <v>24</v>
      </c>
      <c r="G362" s="40" t="s">
        <v>1287</v>
      </c>
      <c r="H362" s="40" t="s">
        <v>84</v>
      </c>
      <c r="I362" s="36"/>
    </row>
    <row r="363" spans="1:9">
      <c r="A363" s="40">
        <v>2362</v>
      </c>
      <c r="B363" s="18" t="s">
        <v>448</v>
      </c>
      <c r="C363" s="40" t="s">
        <v>5779</v>
      </c>
      <c r="D363" s="40" t="s">
        <v>6076</v>
      </c>
      <c r="E363" s="40" t="s">
        <v>1494</v>
      </c>
      <c r="F363" s="129">
        <v>21</v>
      </c>
      <c r="G363" s="40" t="s">
        <v>1287</v>
      </c>
      <c r="H363" s="40" t="s">
        <v>84</v>
      </c>
      <c r="I363" s="36"/>
    </row>
    <row r="364" spans="1:9">
      <c r="A364" s="40">
        <v>2363</v>
      </c>
      <c r="B364" s="18" t="s">
        <v>449</v>
      </c>
      <c r="C364" s="40" t="s">
        <v>5780</v>
      </c>
      <c r="D364" s="40" t="s">
        <v>6077</v>
      </c>
      <c r="E364" s="40" t="s">
        <v>1495</v>
      </c>
      <c r="F364" s="129">
        <v>16</v>
      </c>
      <c r="G364" s="40" t="s">
        <v>1287</v>
      </c>
      <c r="H364" s="40" t="s">
        <v>84</v>
      </c>
      <c r="I364" s="36"/>
    </row>
    <row r="365" spans="1:9">
      <c r="A365" s="40">
        <v>2364</v>
      </c>
      <c r="B365" s="18" t="s">
        <v>450</v>
      </c>
      <c r="C365" s="40" t="s">
        <v>1596</v>
      </c>
      <c r="D365" s="40" t="s">
        <v>1597</v>
      </c>
      <c r="E365" s="40" t="s">
        <v>407</v>
      </c>
      <c r="F365" s="129">
        <v>23</v>
      </c>
      <c r="G365" s="40" t="s">
        <v>1286</v>
      </c>
      <c r="H365" s="40" t="s">
        <v>67</v>
      </c>
      <c r="I365" s="36"/>
    </row>
    <row r="366" spans="1:9">
      <c r="A366" s="40">
        <v>2365</v>
      </c>
      <c r="B366" s="18" t="s">
        <v>451</v>
      </c>
      <c r="C366" s="40" t="s">
        <v>1900</v>
      </c>
      <c r="D366" s="40" t="s">
        <v>1901</v>
      </c>
      <c r="E366" s="40" t="s">
        <v>121</v>
      </c>
      <c r="F366" s="129">
        <v>42</v>
      </c>
      <c r="G366" s="40" t="s">
        <v>1286</v>
      </c>
      <c r="H366" s="40" t="s">
        <v>54</v>
      </c>
      <c r="I366" s="36"/>
    </row>
    <row r="367" spans="1:9">
      <c r="A367" s="40">
        <v>2366</v>
      </c>
      <c r="B367" s="18" t="s">
        <v>452</v>
      </c>
      <c r="C367" s="40" t="s">
        <v>5781</v>
      </c>
      <c r="D367" s="40" t="s">
        <v>6078</v>
      </c>
      <c r="E367" s="40" t="s">
        <v>407</v>
      </c>
      <c r="F367" s="129">
        <v>23</v>
      </c>
      <c r="G367" s="40" t="s">
        <v>1286</v>
      </c>
      <c r="H367" s="40" t="s">
        <v>51</v>
      </c>
      <c r="I367" s="36"/>
    </row>
    <row r="368" spans="1:9">
      <c r="A368" s="40">
        <v>2367</v>
      </c>
      <c r="B368" s="18" t="s">
        <v>453</v>
      </c>
      <c r="C368" s="40" t="s">
        <v>5782</v>
      </c>
      <c r="D368" s="40" t="s">
        <v>6079</v>
      </c>
      <c r="E368" s="40" t="s">
        <v>135</v>
      </c>
      <c r="F368" s="129">
        <v>27</v>
      </c>
      <c r="G368" s="40" t="s">
        <v>1286</v>
      </c>
      <c r="H368" s="40" t="s">
        <v>278</v>
      </c>
      <c r="I368" s="36"/>
    </row>
    <row r="369" spans="1:9">
      <c r="A369" s="40">
        <v>2368</v>
      </c>
      <c r="B369" s="18" t="s">
        <v>454</v>
      </c>
      <c r="C369" s="40" t="s">
        <v>5783</v>
      </c>
      <c r="D369" s="40" t="s">
        <v>6080</v>
      </c>
      <c r="E369" s="40" t="s">
        <v>407</v>
      </c>
      <c r="F369" s="129">
        <v>23</v>
      </c>
      <c r="G369" s="40" t="s">
        <v>1286</v>
      </c>
      <c r="H369" s="40" t="s">
        <v>84</v>
      </c>
      <c r="I369" s="36"/>
    </row>
    <row r="370" spans="1:9">
      <c r="A370" s="40">
        <v>2369</v>
      </c>
      <c r="B370" s="18" t="s">
        <v>455</v>
      </c>
      <c r="C370" s="40" t="s">
        <v>5784</v>
      </c>
      <c r="D370" s="40" t="s">
        <v>6081</v>
      </c>
      <c r="E370" s="40" t="s">
        <v>407</v>
      </c>
      <c r="F370" s="129">
        <v>23</v>
      </c>
      <c r="G370" s="40" t="s">
        <v>1286</v>
      </c>
      <c r="H370" s="40" t="s">
        <v>84</v>
      </c>
      <c r="I370" s="36"/>
    </row>
    <row r="371" spans="1:9">
      <c r="A371" s="40">
        <v>2370</v>
      </c>
      <c r="B371" s="18" t="s">
        <v>456</v>
      </c>
      <c r="C371" s="40" t="s">
        <v>5785</v>
      </c>
      <c r="D371" s="40" t="s">
        <v>6082</v>
      </c>
      <c r="E371" s="40" t="s">
        <v>165</v>
      </c>
      <c r="F371" s="129">
        <v>25</v>
      </c>
      <c r="G371" s="40" t="s">
        <v>1286</v>
      </c>
      <c r="H371" s="40" t="s">
        <v>84</v>
      </c>
      <c r="I371" s="36"/>
    </row>
    <row r="372" spans="1:9">
      <c r="A372" s="40">
        <v>2371</v>
      </c>
      <c r="B372" s="18" t="s">
        <v>457</v>
      </c>
      <c r="C372" s="40" t="s">
        <v>5786</v>
      </c>
      <c r="D372" s="40" t="s">
        <v>6083</v>
      </c>
      <c r="E372" s="40" t="s">
        <v>806</v>
      </c>
      <c r="F372" s="129">
        <v>22</v>
      </c>
      <c r="G372" s="40" t="s">
        <v>1286</v>
      </c>
      <c r="H372" s="40" t="s">
        <v>84</v>
      </c>
      <c r="I372" s="36"/>
    </row>
    <row r="373" spans="1:9">
      <c r="A373" s="40">
        <v>2372</v>
      </c>
      <c r="B373" s="18" t="s">
        <v>458</v>
      </c>
      <c r="C373" s="40" t="s">
        <v>5787</v>
      </c>
      <c r="D373" s="40" t="s">
        <v>6084</v>
      </c>
      <c r="E373" s="40" t="s">
        <v>392</v>
      </c>
      <c r="F373" s="129">
        <v>28</v>
      </c>
      <c r="G373" s="40" t="s">
        <v>1286</v>
      </c>
      <c r="H373" s="40" t="s">
        <v>84</v>
      </c>
      <c r="I373" s="36"/>
    </row>
    <row r="374" spans="1:9">
      <c r="A374" s="40">
        <v>2373</v>
      </c>
      <c r="B374" s="18" t="s">
        <v>459</v>
      </c>
      <c r="C374" s="40" t="s">
        <v>5788</v>
      </c>
      <c r="D374" s="40" t="s">
        <v>6085</v>
      </c>
      <c r="E374" s="40" t="s">
        <v>407</v>
      </c>
      <c r="F374" s="129">
        <v>23</v>
      </c>
      <c r="G374" s="40" t="s">
        <v>1286</v>
      </c>
      <c r="H374" s="40" t="s">
        <v>84</v>
      </c>
      <c r="I374" s="36"/>
    </row>
    <row r="375" spans="1:9">
      <c r="A375" s="40">
        <v>2374</v>
      </c>
      <c r="B375" s="18" t="s">
        <v>460</v>
      </c>
      <c r="C375" s="40" t="s">
        <v>5789</v>
      </c>
      <c r="D375" s="40" t="s">
        <v>6086</v>
      </c>
      <c r="E375" s="40" t="s">
        <v>392</v>
      </c>
      <c r="F375" s="129">
        <v>28</v>
      </c>
      <c r="G375" s="40" t="s">
        <v>1286</v>
      </c>
      <c r="H375" s="40" t="s">
        <v>84</v>
      </c>
      <c r="I375" s="36"/>
    </row>
    <row r="376" spans="1:9">
      <c r="A376" s="40">
        <v>2375</v>
      </c>
      <c r="B376" s="18" t="s">
        <v>461</v>
      </c>
      <c r="C376" s="40" t="s">
        <v>5790</v>
      </c>
      <c r="D376" s="40" t="s">
        <v>6087</v>
      </c>
      <c r="E376" s="40" t="s">
        <v>407</v>
      </c>
      <c r="F376" s="129">
        <v>23</v>
      </c>
      <c r="G376" s="40" t="s">
        <v>1286</v>
      </c>
      <c r="H376" s="40" t="s">
        <v>84</v>
      </c>
      <c r="I376" s="36"/>
    </row>
    <row r="377" spans="1:9">
      <c r="A377" s="40">
        <v>2376</v>
      </c>
      <c r="B377" s="18" t="s">
        <v>462</v>
      </c>
      <c r="C377" s="40" t="s">
        <v>5791</v>
      </c>
      <c r="D377" s="40" t="s">
        <v>6088</v>
      </c>
      <c r="E377" s="40" t="s">
        <v>407</v>
      </c>
      <c r="F377" s="129">
        <v>23</v>
      </c>
      <c r="G377" s="40" t="s">
        <v>1286</v>
      </c>
      <c r="H377" s="40" t="s">
        <v>84</v>
      </c>
      <c r="I377" s="36"/>
    </row>
    <row r="378" spans="1:9">
      <c r="A378" s="40">
        <v>2377</v>
      </c>
      <c r="B378" s="18" t="s">
        <v>463</v>
      </c>
      <c r="C378" s="40" t="s">
        <v>5792</v>
      </c>
      <c r="D378" s="40" t="s">
        <v>6089</v>
      </c>
      <c r="E378" s="40" t="s">
        <v>407</v>
      </c>
      <c r="F378" s="129">
        <v>23</v>
      </c>
      <c r="G378" s="40" t="s">
        <v>1286</v>
      </c>
      <c r="H378" s="40" t="s">
        <v>84</v>
      </c>
      <c r="I378" s="36"/>
    </row>
    <row r="379" spans="1:9">
      <c r="A379" s="40">
        <v>2378</v>
      </c>
      <c r="B379" s="18" t="s">
        <v>464</v>
      </c>
      <c r="C379" s="40" t="s">
        <v>5793</v>
      </c>
      <c r="D379" s="40" t="s">
        <v>6090</v>
      </c>
      <c r="E379" s="40" t="s">
        <v>1261</v>
      </c>
      <c r="F379" s="129">
        <v>18</v>
      </c>
      <c r="G379" s="40" t="s">
        <v>1286</v>
      </c>
      <c r="H379" s="40" t="s">
        <v>84</v>
      </c>
      <c r="I379" s="36"/>
    </row>
    <row r="380" spans="1:9">
      <c r="A380" s="40">
        <v>2379</v>
      </c>
      <c r="B380" s="18" t="s">
        <v>465</v>
      </c>
      <c r="C380" s="40" t="s">
        <v>5794</v>
      </c>
      <c r="D380" s="40" t="s">
        <v>6091</v>
      </c>
      <c r="E380" s="40" t="s">
        <v>1494</v>
      </c>
      <c r="F380" s="129">
        <v>21</v>
      </c>
      <c r="G380" s="40" t="s">
        <v>1286</v>
      </c>
      <c r="H380" s="40" t="s">
        <v>84</v>
      </c>
      <c r="I380" s="36"/>
    </row>
    <row r="381" spans="1:9">
      <c r="A381" s="40">
        <v>2380</v>
      </c>
      <c r="B381" s="18" t="s">
        <v>466</v>
      </c>
      <c r="C381" s="40" t="s">
        <v>5795</v>
      </c>
      <c r="D381" s="40" t="s">
        <v>6092</v>
      </c>
      <c r="E381" s="40" t="s">
        <v>407</v>
      </c>
      <c r="F381" s="129">
        <v>23</v>
      </c>
      <c r="G381" s="40" t="s">
        <v>1286</v>
      </c>
      <c r="H381" s="40" t="s">
        <v>84</v>
      </c>
      <c r="I381" s="36"/>
    </row>
    <row r="382" spans="1:9">
      <c r="A382" s="40">
        <v>2381</v>
      </c>
      <c r="B382" s="18" t="s">
        <v>467</v>
      </c>
      <c r="C382" s="40" t="s">
        <v>5796</v>
      </c>
      <c r="D382" s="40" t="s">
        <v>6093</v>
      </c>
      <c r="E382" s="40" t="s">
        <v>53</v>
      </c>
      <c r="F382" s="129">
        <v>43</v>
      </c>
      <c r="G382" s="40" t="s">
        <v>1286</v>
      </c>
      <c r="H382" s="40" t="s">
        <v>84</v>
      </c>
      <c r="I382" s="36"/>
    </row>
    <row r="383" spans="1:9">
      <c r="A383" s="40">
        <v>2382</v>
      </c>
      <c r="B383" s="18" t="s">
        <v>468</v>
      </c>
      <c r="C383" s="40" t="s">
        <v>5797</v>
      </c>
      <c r="D383" s="40" t="s">
        <v>6094</v>
      </c>
      <c r="E383" s="40" t="s">
        <v>407</v>
      </c>
      <c r="F383" s="129">
        <v>23</v>
      </c>
      <c r="G383" s="40" t="s">
        <v>1286</v>
      </c>
      <c r="H383" s="40" t="s">
        <v>84</v>
      </c>
      <c r="I383" s="36"/>
    </row>
    <row r="384" spans="1:9">
      <c r="A384" s="40">
        <v>2383</v>
      </c>
      <c r="B384" s="18" t="s">
        <v>469</v>
      </c>
      <c r="C384" s="40" t="s">
        <v>5798</v>
      </c>
      <c r="D384" s="40" t="s">
        <v>6095</v>
      </c>
      <c r="E384" s="40" t="s">
        <v>407</v>
      </c>
      <c r="F384" s="129">
        <v>23</v>
      </c>
      <c r="G384" s="40" t="s">
        <v>1286</v>
      </c>
      <c r="H384" s="40" t="s">
        <v>84</v>
      </c>
      <c r="I384" s="36"/>
    </row>
    <row r="385" spans="1:9">
      <c r="A385" s="40">
        <v>2384</v>
      </c>
      <c r="B385" s="18" t="s">
        <v>470</v>
      </c>
      <c r="C385" s="40" t="s">
        <v>5799</v>
      </c>
      <c r="D385" s="40" t="s">
        <v>6096</v>
      </c>
      <c r="E385" s="40" t="s">
        <v>806</v>
      </c>
      <c r="F385" s="129">
        <v>22</v>
      </c>
      <c r="G385" s="40" t="s">
        <v>1286</v>
      </c>
      <c r="H385" s="40" t="s">
        <v>84</v>
      </c>
      <c r="I385" s="36"/>
    </row>
    <row r="386" spans="1:9">
      <c r="A386" s="40">
        <v>2385</v>
      </c>
      <c r="B386" s="18" t="s">
        <v>471</v>
      </c>
      <c r="C386" s="40" t="s">
        <v>5800</v>
      </c>
      <c r="D386" s="40" t="s">
        <v>6097</v>
      </c>
      <c r="E386" s="40" t="s">
        <v>407</v>
      </c>
      <c r="F386" s="129">
        <v>23</v>
      </c>
      <c r="G386" s="40" t="s">
        <v>1286</v>
      </c>
      <c r="H386" s="40" t="s">
        <v>84</v>
      </c>
      <c r="I386" s="36"/>
    </row>
    <row r="387" spans="1:9">
      <c r="A387" s="40">
        <v>2386</v>
      </c>
      <c r="B387" s="18" t="s">
        <v>472</v>
      </c>
      <c r="C387" s="40" t="s">
        <v>5801</v>
      </c>
      <c r="D387" s="40" t="s">
        <v>6098</v>
      </c>
      <c r="E387" s="40" t="s">
        <v>407</v>
      </c>
      <c r="F387" s="129">
        <v>23</v>
      </c>
      <c r="G387" s="40" t="s">
        <v>1286</v>
      </c>
      <c r="H387" s="40" t="s">
        <v>84</v>
      </c>
      <c r="I387" s="36"/>
    </row>
    <row r="388" spans="1:9">
      <c r="A388" s="40">
        <v>2387</v>
      </c>
      <c r="B388" s="18" t="s">
        <v>473</v>
      </c>
      <c r="C388" s="40" t="s">
        <v>5802</v>
      </c>
      <c r="D388" s="40" t="s">
        <v>6099</v>
      </c>
      <c r="E388" s="40" t="s">
        <v>407</v>
      </c>
      <c r="F388" s="129">
        <v>23</v>
      </c>
      <c r="G388" s="40" t="s">
        <v>1286</v>
      </c>
      <c r="H388" s="40" t="s">
        <v>84</v>
      </c>
      <c r="I388" s="36"/>
    </row>
    <row r="389" spans="1:9">
      <c r="A389" s="40">
        <v>2388</v>
      </c>
      <c r="B389" s="18" t="s">
        <v>474</v>
      </c>
      <c r="C389" s="40" t="s">
        <v>1864</v>
      </c>
      <c r="D389" s="40" t="s">
        <v>1865</v>
      </c>
      <c r="E389" s="40" t="s">
        <v>407</v>
      </c>
      <c r="F389" s="129">
        <v>23</v>
      </c>
      <c r="G389" s="40" t="s">
        <v>1288</v>
      </c>
      <c r="H389" s="40" t="s">
        <v>54</v>
      </c>
      <c r="I389" s="36"/>
    </row>
    <row r="390" spans="1:9">
      <c r="A390" s="40">
        <v>2389</v>
      </c>
      <c r="B390" s="18" t="s">
        <v>475</v>
      </c>
      <c r="C390" s="40" t="s">
        <v>5803</v>
      </c>
      <c r="D390" s="40" t="s">
        <v>6100</v>
      </c>
      <c r="E390" s="40" t="s">
        <v>407</v>
      </c>
      <c r="F390" s="129">
        <v>23</v>
      </c>
      <c r="G390" s="40" t="s">
        <v>1288</v>
      </c>
      <c r="H390" s="40" t="s">
        <v>51</v>
      </c>
      <c r="I390" s="36"/>
    </row>
    <row r="391" spans="1:9">
      <c r="A391" s="40">
        <v>2390</v>
      </c>
      <c r="B391" s="18" t="s">
        <v>476</v>
      </c>
      <c r="C391" s="40" t="s">
        <v>5804</v>
      </c>
      <c r="D391" s="40" t="s">
        <v>6101</v>
      </c>
      <c r="E391" s="40" t="s">
        <v>1494</v>
      </c>
      <c r="F391" s="129">
        <v>21</v>
      </c>
      <c r="G391" s="40" t="s">
        <v>1288</v>
      </c>
      <c r="H391" s="40" t="s">
        <v>51</v>
      </c>
      <c r="I391" s="36"/>
    </row>
    <row r="392" spans="1:9">
      <c r="A392" s="40">
        <v>2391</v>
      </c>
      <c r="B392" s="18" t="s">
        <v>477</v>
      </c>
      <c r="C392" s="40" t="s">
        <v>1873</v>
      </c>
      <c r="D392" s="40" t="s">
        <v>1874</v>
      </c>
      <c r="E392" s="40" t="s">
        <v>806</v>
      </c>
      <c r="F392" s="129">
        <v>22</v>
      </c>
      <c r="G392" s="40" t="s">
        <v>1301</v>
      </c>
      <c r="H392" s="40" t="s">
        <v>54</v>
      </c>
      <c r="I392" s="36"/>
    </row>
    <row r="393" spans="1:9">
      <c r="A393" s="40">
        <v>2392</v>
      </c>
      <c r="B393" s="18" t="s">
        <v>478</v>
      </c>
      <c r="C393" s="40" t="s">
        <v>5805</v>
      </c>
      <c r="D393" s="40" t="s">
        <v>6102</v>
      </c>
      <c r="E393" s="40" t="s">
        <v>806</v>
      </c>
      <c r="F393" s="129">
        <v>22</v>
      </c>
      <c r="G393" s="40" t="s">
        <v>1301</v>
      </c>
      <c r="H393" s="40" t="s">
        <v>51</v>
      </c>
      <c r="I393" s="36"/>
    </row>
    <row r="394" spans="1:9">
      <c r="A394" s="40">
        <v>2393</v>
      </c>
      <c r="B394" s="18" t="s">
        <v>479</v>
      </c>
      <c r="C394" s="40" t="s">
        <v>1907</v>
      </c>
      <c r="D394" s="40" t="s">
        <v>1908</v>
      </c>
      <c r="E394" s="40" t="s">
        <v>407</v>
      </c>
      <c r="F394" s="129">
        <v>23</v>
      </c>
      <c r="G394" s="40" t="s">
        <v>1295</v>
      </c>
      <c r="H394" s="40" t="s">
        <v>54</v>
      </c>
      <c r="I394" s="36"/>
    </row>
    <row r="395" spans="1:9">
      <c r="A395" s="40">
        <v>2394</v>
      </c>
      <c r="B395" s="18" t="s">
        <v>480</v>
      </c>
      <c r="C395" s="40" t="s">
        <v>1905</v>
      </c>
      <c r="D395" s="40" t="s">
        <v>1906</v>
      </c>
      <c r="E395" s="40" t="s">
        <v>407</v>
      </c>
      <c r="F395" s="129">
        <v>23</v>
      </c>
      <c r="G395" s="40" t="s">
        <v>1295</v>
      </c>
      <c r="H395" s="40" t="s">
        <v>54</v>
      </c>
      <c r="I395" s="36"/>
    </row>
    <row r="396" spans="1:9">
      <c r="A396" s="40">
        <v>2395</v>
      </c>
      <c r="B396" s="18" t="s">
        <v>481</v>
      </c>
      <c r="C396" s="40" t="s">
        <v>1909</v>
      </c>
      <c r="D396" s="40" t="s">
        <v>1910</v>
      </c>
      <c r="E396" s="40" t="s">
        <v>407</v>
      </c>
      <c r="F396" s="129">
        <v>23</v>
      </c>
      <c r="G396" s="40" t="s">
        <v>1295</v>
      </c>
      <c r="H396" s="40" t="s">
        <v>54</v>
      </c>
      <c r="I396" s="36"/>
    </row>
    <row r="397" spans="1:9">
      <c r="A397" s="40">
        <v>2396</v>
      </c>
      <c r="B397" s="18" t="s">
        <v>482</v>
      </c>
      <c r="C397" s="40" t="s">
        <v>1911</v>
      </c>
      <c r="D397" s="40" t="s">
        <v>1912</v>
      </c>
      <c r="E397" s="40" t="s">
        <v>407</v>
      </c>
      <c r="F397" s="129">
        <v>23</v>
      </c>
      <c r="G397" s="40" t="s">
        <v>1295</v>
      </c>
      <c r="H397" s="40" t="s">
        <v>54</v>
      </c>
      <c r="I397" s="36"/>
    </row>
    <row r="398" spans="1:9">
      <c r="A398" s="40">
        <v>2397</v>
      </c>
      <c r="B398" s="18" t="s">
        <v>483</v>
      </c>
      <c r="C398" s="40" t="s">
        <v>5806</v>
      </c>
      <c r="D398" s="40" t="s">
        <v>6103</v>
      </c>
      <c r="E398" s="40" t="s">
        <v>407</v>
      </c>
      <c r="F398" s="129">
        <v>23</v>
      </c>
      <c r="G398" s="40" t="s">
        <v>1295</v>
      </c>
      <c r="H398" s="40" t="s">
        <v>51</v>
      </c>
      <c r="I398" s="36"/>
    </row>
    <row r="399" spans="1:9">
      <c r="A399" s="40">
        <v>2398</v>
      </c>
      <c r="B399" s="18" t="s">
        <v>484</v>
      </c>
      <c r="C399" s="40" t="s">
        <v>5807</v>
      </c>
      <c r="D399" s="40" t="s">
        <v>6104</v>
      </c>
      <c r="E399" s="40" t="s">
        <v>407</v>
      </c>
      <c r="F399" s="129">
        <v>23</v>
      </c>
      <c r="G399" s="40" t="s">
        <v>1295</v>
      </c>
      <c r="H399" s="40" t="s">
        <v>51</v>
      </c>
      <c r="I399" s="36"/>
    </row>
    <row r="400" spans="1:9">
      <c r="A400" s="40">
        <v>2399</v>
      </c>
      <c r="B400" s="18" t="s">
        <v>485</v>
      </c>
      <c r="C400" s="40" t="s">
        <v>5808</v>
      </c>
      <c r="D400" s="40" t="s">
        <v>6105</v>
      </c>
      <c r="E400" s="40" t="s">
        <v>1236</v>
      </c>
      <c r="F400" s="129">
        <v>24</v>
      </c>
      <c r="G400" s="40" t="s">
        <v>1284</v>
      </c>
      <c r="H400" s="40" t="s">
        <v>67</v>
      </c>
      <c r="I400" s="36"/>
    </row>
    <row r="401" spans="1:9">
      <c r="A401" s="40">
        <v>2400</v>
      </c>
      <c r="B401" s="18" t="s">
        <v>486</v>
      </c>
      <c r="C401" s="40" t="s">
        <v>1788</v>
      </c>
      <c r="D401" s="40" t="s">
        <v>1789</v>
      </c>
      <c r="E401" s="40" t="s">
        <v>1494</v>
      </c>
      <c r="F401" s="129">
        <v>21</v>
      </c>
      <c r="G401" s="40" t="s">
        <v>1289</v>
      </c>
      <c r="H401" s="40" t="s">
        <v>67</v>
      </c>
      <c r="I401" s="36"/>
    </row>
    <row r="402" spans="1:9">
      <c r="A402" s="40">
        <v>2401</v>
      </c>
      <c r="B402" s="18" t="s">
        <v>487</v>
      </c>
      <c r="C402" s="40" t="s">
        <v>1790</v>
      </c>
      <c r="D402" s="40" t="s">
        <v>1791</v>
      </c>
      <c r="E402" s="40" t="s">
        <v>1494</v>
      </c>
      <c r="F402" s="129">
        <v>21</v>
      </c>
      <c r="G402" s="40" t="s">
        <v>1289</v>
      </c>
      <c r="H402" s="40" t="s">
        <v>54</v>
      </c>
      <c r="I402" s="36"/>
    </row>
    <row r="403" spans="1:9">
      <c r="A403" s="40">
        <v>2402</v>
      </c>
      <c r="B403" s="18" t="s">
        <v>488</v>
      </c>
      <c r="C403" s="40" t="s">
        <v>5809</v>
      </c>
      <c r="D403" s="40" t="s">
        <v>6106</v>
      </c>
      <c r="E403" s="40" t="s">
        <v>1494</v>
      </c>
      <c r="F403" s="129">
        <v>21</v>
      </c>
      <c r="G403" s="40" t="s">
        <v>1267</v>
      </c>
      <c r="H403" s="40" t="s">
        <v>84</v>
      </c>
    </row>
    <row r="404" spans="1:9">
      <c r="A404" s="40">
        <v>2403</v>
      </c>
      <c r="B404" s="18" t="s">
        <v>489</v>
      </c>
      <c r="C404" s="40" t="s">
        <v>1567</v>
      </c>
      <c r="D404" s="40" t="s">
        <v>1568</v>
      </c>
      <c r="E404" s="40" t="s">
        <v>1494</v>
      </c>
      <c r="F404" s="129">
        <v>21</v>
      </c>
      <c r="G404" s="40" t="s">
        <v>1273</v>
      </c>
      <c r="H404" s="40" t="s">
        <v>227</v>
      </c>
    </row>
    <row r="405" spans="1:9">
      <c r="A405" s="40">
        <v>2404</v>
      </c>
      <c r="B405" s="18" t="s">
        <v>490</v>
      </c>
      <c r="C405" s="40" t="s">
        <v>1575</v>
      </c>
      <c r="D405" s="40" t="s">
        <v>1576</v>
      </c>
      <c r="E405" s="40" t="s">
        <v>1494</v>
      </c>
      <c r="F405" s="129">
        <v>21</v>
      </c>
      <c r="G405" s="40" t="s">
        <v>1273</v>
      </c>
      <c r="H405" s="40" t="s">
        <v>67</v>
      </c>
    </row>
    <row r="406" spans="1:9">
      <c r="A406" s="40">
        <v>2405</v>
      </c>
      <c r="B406" s="18" t="s">
        <v>491</v>
      </c>
      <c r="C406" s="40" t="s">
        <v>1894</v>
      </c>
      <c r="D406" s="40" t="s">
        <v>1895</v>
      </c>
      <c r="E406" s="40" t="s">
        <v>1494</v>
      </c>
      <c r="F406" s="129">
        <v>21</v>
      </c>
      <c r="G406" s="40" t="s">
        <v>1273</v>
      </c>
      <c r="H406" s="40" t="s">
        <v>54</v>
      </c>
    </row>
    <row r="407" spans="1:9">
      <c r="A407" s="40">
        <v>2406</v>
      </c>
      <c r="B407" s="18" t="s">
        <v>492</v>
      </c>
      <c r="C407" s="40" t="s">
        <v>5810</v>
      </c>
      <c r="D407" s="40" t="s">
        <v>6107</v>
      </c>
      <c r="E407" s="40" t="s">
        <v>1494</v>
      </c>
      <c r="F407" s="129">
        <v>21</v>
      </c>
      <c r="G407" s="40" t="s">
        <v>1273</v>
      </c>
      <c r="H407" s="40" t="s">
        <v>54</v>
      </c>
    </row>
    <row r="408" spans="1:9">
      <c r="A408" s="40">
        <v>2407</v>
      </c>
      <c r="B408" s="18" t="s">
        <v>493</v>
      </c>
      <c r="C408" s="40" t="s">
        <v>5811</v>
      </c>
      <c r="D408" s="40" t="s">
        <v>6108</v>
      </c>
      <c r="E408" s="40" t="s">
        <v>1494</v>
      </c>
      <c r="F408" s="129">
        <v>21</v>
      </c>
      <c r="G408" s="40" t="s">
        <v>1273</v>
      </c>
      <c r="H408" s="40" t="s">
        <v>51</v>
      </c>
    </row>
    <row r="409" spans="1:9">
      <c r="A409" s="40">
        <v>2408</v>
      </c>
      <c r="B409" s="18" t="s">
        <v>494</v>
      </c>
      <c r="C409" s="40" t="s">
        <v>5812</v>
      </c>
      <c r="D409" s="40" t="s">
        <v>6109</v>
      </c>
      <c r="E409" s="40" t="s">
        <v>1236</v>
      </c>
      <c r="F409" s="129">
        <v>24</v>
      </c>
      <c r="G409" s="40" t="s">
        <v>1286</v>
      </c>
      <c r="H409" s="40" t="s">
        <v>84</v>
      </c>
    </row>
    <row r="410" spans="1:9">
      <c r="A410" s="40">
        <v>2409</v>
      </c>
      <c r="B410" s="18" t="s">
        <v>495</v>
      </c>
      <c r="C410" s="40" t="s">
        <v>5813</v>
      </c>
      <c r="D410" s="40" t="s">
        <v>6110</v>
      </c>
      <c r="E410" s="40" t="s">
        <v>392</v>
      </c>
      <c r="F410" s="129">
        <v>28</v>
      </c>
      <c r="G410" s="40" t="s">
        <v>1286</v>
      </c>
      <c r="H410" s="40" t="s">
        <v>84</v>
      </c>
    </row>
    <row r="411" spans="1:9">
      <c r="A411" s="40">
        <v>2410</v>
      </c>
      <c r="B411" s="18" t="s">
        <v>496</v>
      </c>
      <c r="C411" s="40" t="s">
        <v>5814</v>
      </c>
      <c r="D411" s="40" t="s">
        <v>6111</v>
      </c>
      <c r="E411" s="40" t="s">
        <v>696</v>
      </c>
      <c r="F411" s="129">
        <v>15</v>
      </c>
      <c r="G411" s="40" t="s">
        <v>1286</v>
      </c>
      <c r="H411" s="40" t="s">
        <v>84</v>
      </c>
    </row>
    <row r="412" spans="1:9">
      <c r="A412" s="40">
        <v>2411</v>
      </c>
      <c r="B412" s="18" t="s">
        <v>497</v>
      </c>
      <c r="C412" s="40" t="s">
        <v>5815</v>
      </c>
      <c r="D412" s="40" t="s">
        <v>6112</v>
      </c>
      <c r="E412" s="40" t="s">
        <v>407</v>
      </c>
      <c r="F412" s="129">
        <v>23</v>
      </c>
      <c r="G412" s="40" t="s">
        <v>1286</v>
      </c>
      <c r="H412" s="40" t="s">
        <v>84</v>
      </c>
    </row>
    <row r="413" spans="1:9">
      <c r="A413" s="40">
        <v>2412</v>
      </c>
      <c r="B413" s="18" t="s">
        <v>498</v>
      </c>
      <c r="C413" s="40" t="s">
        <v>5816</v>
      </c>
      <c r="D413" s="40" t="s">
        <v>6113</v>
      </c>
      <c r="E413" s="40" t="s">
        <v>407</v>
      </c>
      <c r="F413" s="129">
        <v>23</v>
      </c>
      <c r="G413" s="40" t="s">
        <v>1280</v>
      </c>
      <c r="H413" s="40" t="s">
        <v>84</v>
      </c>
    </row>
    <row r="414" spans="1:9">
      <c r="A414" s="40">
        <v>2413</v>
      </c>
      <c r="B414" s="18" t="s">
        <v>499</v>
      </c>
      <c r="C414" s="40" t="s">
        <v>5817</v>
      </c>
      <c r="D414" s="40" t="s">
        <v>6114</v>
      </c>
      <c r="E414" s="40" t="s">
        <v>407</v>
      </c>
      <c r="F414" s="129">
        <v>23</v>
      </c>
      <c r="G414" s="40" t="s">
        <v>1280</v>
      </c>
      <c r="H414" s="40" t="s">
        <v>84</v>
      </c>
    </row>
    <row r="415" spans="1:9">
      <c r="A415" s="40">
        <v>2414</v>
      </c>
      <c r="B415" s="18" t="s">
        <v>500</v>
      </c>
      <c r="C415" s="40" t="s">
        <v>5818</v>
      </c>
      <c r="D415" s="40" t="s">
        <v>6115</v>
      </c>
      <c r="E415" s="40" t="s">
        <v>1494</v>
      </c>
      <c r="F415" s="129">
        <v>21</v>
      </c>
      <c r="G415" s="40" t="s">
        <v>1280</v>
      </c>
      <c r="H415" s="40" t="s">
        <v>84</v>
      </c>
    </row>
    <row r="416" spans="1:9">
      <c r="A416" s="40">
        <v>2415</v>
      </c>
      <c r="B416" s="18" t="s">
        <v>501</v>
      </c>
      <c r="C416" s="40" t="s">
        <v>5819</v>
      </c>
      <c r="D416" s="40" t="s">
        <v>6116</v>
      </c>
      <c r="E416" s="40" t="s">
        <v>407</v>
      </c>
      <c r="F416" s="129">
        <v>23</v>
      </c>
      <c r="G416" s="40" t="s">
        <v>1290</v>
      </c>
      <c r="H416" s="40" t="s">
        <v>84</v>
      </c>
    </row>
    <row r="417" spans="1:8">
      <c r="A417" s="40">
        <v>2416</v>
      </c>
      <c r="B417" s="18" t="s">
        <v>502</v>
      </c>
      <c r="C417" s="40" t="s">
        <v>5820</v>
      </c>
      <c r="D417" s="40" t="s">
        <v>6117</v>
      </c>
      <c r="E417" s="40" t="s">
        <v>407</v>
      </c>
      <c r="F417" s="129">
        <v>23</v>
      </c>
      <c r="G417" s="40" t="s">
        <v>1290</v>
      </c>
      <c r="H417" s="40" t="s">
        <v>84</v>
      </c>
    </row>
    <row r="418" spans="1:8">
      <c r="A418" s="40">
        <v>2417</v>
      </c>
      <c r="B418" s="18" t="s">
        <v>503</v>
      </c>
      <c r="C418" s="40" t="s">
        <v>5821</v>
      </c>
      <c r="D418" s="40" t="s">
        <v>6118</v>
      </c>
      <c r="E418" s="40" t="s">
        <v>407</v>
      </c>
      <c r="F418" s="129">
        <v>23</v>
      </c>
      <c r="G418" s="40" t="s">
        <v>1290</v>
      </c>
      <c r="H418" s="40" t="s">
        <v>84</v>
      </c>
    </row>
    <row r="419" spans="1:8">
      <c r="A419" s="40">
        <v>2418</v>
      </c>
      <c r="B419" s="18" t="s">
        <v>504</v>
      </c>
      <c r="C419" s="40" t="s">
        <v>5822</v>
      </c>
      <c r="D419" s="40" t="s">
        <v>6119</v>
      </c>
      <c r="E419" s="40" t="s">
        <v>407</v>
      </c>
      <c r="F419" s="129">
        <v>23</v>
      </c>
      <c r="G419" s="40" t="s">
        <v>1290</v>
      </c>
      <c r="H419" s="40" t="s">
        <v>84</v>
      </c>
    </row>
    <row r="420" spans="1:8">
      <c r="A420" s="40">
        <v>2419</v>
      </c>
      <c r="B420" s="18" t="s">
        <v>505</v>
      </c>
      <c r="C420" s="40" t="s">
        <v>5823</v>
      </c>
      <c r="D420" s="40" t="s">
        <v>6120</v>
      </c>
      <c r="E420" s="40" t="s">
        <v>407</v>
      </c>
      <c r="F420" s="129">
        <v>23</v>
      </c>
      <c r="G420" s="40" t="s">
        <v>1290</v>
      </c>
      <c r="H420" s="40" t="s">
        <v>84</v>
      </c>
    </row>
    <row r="421" spans="1:8">
      <c r="A421" s="40">
        <v>2420</v>
      </c>
      <c r="B421" s="18" t="s">
        <v>506</v>
      </c>
      <c r="C421" s="40" t="s">
        <v>5824</v>
      </c>
      <c r="D421" s="40" t="s">
        <v>6121</v>
      </c>
      <c r="E421" s="40" t="s">
        <v>407</v>
      </c>
      <c r="F421" s="129">
        <v>23</v>
      </c>
      <c r="G421" s="40" t="s">
        <v>1293</v>
      </c>
      <c r="H421" s="40" t="s">
        <v>84</v>
      </c>
    </row>
    <row r="422" spans="1:8">
      <c r="A422" s="40">
        <v>2421</v>
      </c>
      <c r="B422" s="18" t="s">
        <v>507</v>
      </c>
      <c r="C422" s="40" t="s">
        <v>5825</v>
      </c>
      <c r="D422" s="40" t="s">
        <v>6122</v>
      </c>
      <c r="E422" s="40" t="s">
        <v>407</v>
      </c>
      <c r="F422" s="129">
        <v>23</v>
      </c>
      <c r="G422" s="40" t="s">
        <v>1267</v>
      </c>
      <c r="H422" s="40" t="s">
        <v>84</v>
      </c>
    </row>
    <row r="423" spans="1:8">
      <c r="A423" s="40">
        <v>2422</v>
      </c>
      <c r="B423" s="18" t="s">
        <v>508</v>
      </c>
      <c r="C423" s="40" t="s">
        <v>5826</v>
      </c>
      <c r="D423" s="40" t="s">
        <v>6123</v>
      </c>
      <c r="E423" s="40" t="s">
        <v>407</v>
      </c>
      <c r="F423" s="129">
        <v>23</v>
      </c>
      <c r="G423" s="40" t="s">
        <v>1305</v>
      </c>
      <c r="H423" s="40" t="s">
        <v>84</v>
      </c>
    </row>
    <row r="424" spans="1:8">
      <c r="A424" s="40">
        <v>2423</v>
      </c>
      <c r="B424" s="18" t="s">
        <v>509</v>
      </c>
      <c r="C424" s="40" t="s">
        <v>5827</v>
      </c>
      <c r="D424" s="40" t="s">
        <v>6124</v>
      </c>
      <c r="E424" s="40" t="s">
        <v>1494</v>
      </c>
      <c r="F424" s="129">
        <v>21</v>
      </c>
      <c r="G424" s="40" t="s">
        <v>1275</v>
      </c>
      <c r="H424" s="40" t="s">
        <v>229</v>
      </c>
    </row>
    <row r="425" spans="1:8">
      <c r="A425" s="40">
        <v>2424</v>
      </c>
      <c r="B425" s="18" t="s">
        <v>510</v>
      </c>
      <c r="C425" s="40" t="s">
        <v>5828</v>
      </c>
      <c r="D425" s="40" t="s">
        <v>6125</v>
      </c>
      <c r="E425" s="40" t="s">
        <v>1494</v>
      </c>
      <c r="F425" s="129">
        <v>21</v>
      </c>
      <c r="G425" s="40" t="s">
        <v>1275</v>
      </c>
      <c r="H425" s="40" t="s">
        <v>229</v>
      </c>
    </row>
    <row r="426" spans="1:8">
      <c r="A426" s="40">
        <v>2425</v>
      </c>
      <c r="B426" s="18" t="s">
        <v>511</v>
      </c>
      <c r="C426" s="40" t="s">
        <v>5829</v>
      </c>
      <c r="D426" s="40" t="s">
        <v>6126</v>
      </c>
      <c r="E426" s="40" t="s">
        <v>1494</v>
      </c>
      <c r="F426" s="129">
        <v>21</v>
      </c>
      <c r="G426" s="40" t="s">
        <v>1275</v>
      </c>
      <c r="H426" s="40" t="s">
        <v>229</v>
      </c>
    </row>
    <row r="427" spans="1:8">
      <c r="A427" s="40">
        <v>2426</v>
      </c>
      <c r="B427" s="18" t="s">
        <v>512</v>
      </c>
      <c r="C427" s="40" t="s">
        <v>5830</v>
      </c>
      <c r="D427" s="40" t="s">
        <v>6127</v>
      </c>
      <c r="E427" s="40" t="s">
        <v>1494</v>
      </c>
      <c r="F427" s="129">
        <v>21</v>
      </c>
      <c r="G427" s="40" t="s">
        <v>1275</v>
      </c>
      <c r="H427" s="40" t="s">
        <v>67</v>
      </c>
    </row>
    <row r="428" spans="1:8">
      <c r="A428" s="40">
        <v>2427</v>
      </c>
      <c r="B428" s="18" t="s">
        <v>513</v>
      </c>
      <c r="C428" s="40" t="s">
        <v>5831</v>
      </c>
      <c r="D428" s="40" t="s">
        <v>6128</v>
      </c>
      <c r="E428" s="40" t="s">
        <v>1494</v>
      </c>
      <c r="F428" s="129">
        <v>21</v>
      </c>
      <c r="G428" s="40" t="s">
        <v>1275</v>
      </c>
      <c r="H428" s="40" t="s">
        <v>67</v>
      </c>
    </row>
    <row r="429" spans="1:8">
      <c r="A429" s="40">
        <v>2428</v>
      </c>
      <c r="B429" s="18" t="s">
        <v>514</v>
      </c>
      <c r="C429" s="40" t="s">
        <v>5832</v>
      </c>
      <c r="D429" s="40" t="s">
        <v>6129</v>
      </c>
      <c r="E429" s="40" t="s">
        <v>1494</v>
      </c>
      <c r="F429" s="129">
        <v>21</v>
      </c>
      <c r="G429" s="40" t="s">
        <v>1275</v>
      </c>
      <c r="H429" s="40" t="s">
        <v>67</v>
      </c>
    </row>
    <row r="430" spans="1:8">
      <c r="A430" s="40">
        <v>2429</v>
      </c>
      <c r="B430" s="18" t="s">
        <v>515</v>
      </c>
      <c r="C430" s="40" t="s">
        <v>1569</v>
      </c>
      <c r="D430" s="40" t="s">
        <v>1570</v>
      </c>
      <c r="E430" s="40" t="s">
        <v>1494</v>
      </c>
      <c r="F430" s="129">
        <v>21</v>
      </c>
      <c r="G430" s="40" t="s">
        <v>1273</v>
      </c>
      <c r="H430" s="40" t="s">
        <v>67</v>
      </c>
    </row>
    <row r="431" spans="1:8">
      <c r="A431" s="40">
        <v>2430</v>
      </c>
      <c r="B431" s="18" t="s">
        <v>516</v>
      </c>
      <c r="C431" s="40" t="s">
        <v>5833</v>
      </c>
      <c r="D431" s="40" t="s">
        <v>6130</v>
      </c>
      <c r="E431" s="40" t="s">
        <v>1494</v>
      </c>
      <c r="F431" s="129">
        <v>21</v>
      </c>
      <c r="G431" s="40" t="s">
        <v>1273</v>
      </c>
      <c r="H431" s="40" t="s">
        <v>84</v>
      </c>
    </row>
    <row r="432" spans="1:8">
      <c r="A432" s="40">
        <v>2431</v>
      </c>
      <c r="B432" s="18" t="s">
        <v>517</v>
      </c>
      <c r="C432" s="40" t="s">
        <v>5834</v>
      </c>
      <c r="D432" s="40" t="s">
        <v>6131</v>
      </c>
      <c r="E432" s="40" t="s">
        <v>407</v>
      </c>
      <c r="F432" s="129">
        <v>23</v>
      </c>
      <c r="G432" s="40" t="s">
        <v>1280</v>
      </c>
      <c r="H432" s="40" t="s">
        <v>84</v>
      </c>
    </row>
    <row r="433" spans="1:8">
      <c r="A433" s="40">
        <v>2432</v>
      </c>
      <c r="B433" s="18" t="s">
        <v>518</v>
      </c>
      <c r="C433" s="40" t="s">
        <v>5835</v>
      </c>
      <c r="D433" s="40" t="s">
        <v>6132</v>
      </c>
      <c r="E433" s="40" t="s">
        <v>1236</v>
      </c>
      <c r="F433" s="129">
        <v>24</v>
      </c>
      <c r="G433" s="40" t="s">
        <v>1280</v>
      </c>
      <c r="H433" s="40" t="s">
        <v>84</v>
      </c>
    </row>
    <row r="434" spans="1:8">
      <c r="A434" s="40">
        <v>2433</v>
      </c>
      <c r="B434" s="18" t="s">
        <v>519</v>
      </c>
      <c r="C434" s="40" t="s">
        <v>5836</v>
      </c>
      <c r="D434" s="40" t="s">
        <v>6133</v>
      </c>
      <c r="E434" s="40" t="s">
        <v>1236</v>
      </c>
      <c r="F434" s="129">
        <v>24</v>
      </c>
      <c r="G434" s="40" t="s">
        <v>1280</v>
      </c>
      <c r="H434" s="40" t="s">
        <v>84</v>
      </c>
    </row>
    <row r="435" spans="1:8">
      <c r="A435" s="40">
        <v>2434</v>
      </c>
      <c r="B435" s="18" t="s">
        <v>520</v>
      </c>
      <c r="C435" s="40" t="s">
        <v>5837</v>
      </c>
      <c r="D435" s="40" t="s">
        <v>6134</v>
      </c>
      <c r="E435" s="40" t="s">
        <v>1236</v>
      </c>
      <c r="F435" s="129">
        <v>24</v>
      </c>
      <c r="G435" s="40" t="s">
        <v>1280</v>
      </c>
      <c r="H435" s="40" t="s">
        <v>84</v>
      </c>
    </row>
    <row r="436" spans="1:8">
      <c r="A436" s="40">
        <v>2435</v>
      </c>
      <c r="B436" s="18" t="s">
        <v>521</v>
      </c>
      <c r="C436" s="40" t="s">
        <v>6531</v>
      </c>
      <c r="D436" s="40" t="s">
        <v>6135</v>
      </c>
      <c r="E436" s="40" t="s">
        <v>806</v>
      </c>
      <c r="F436" s="129">
        <v>22</v>
      </c>
      <c r="G436" s="40" t="s">
        <v>1309</v>
      </c>
      <c r="H436" s="40" t="s">
        <v>84</v>
      </c>
    </row>
    <row r="437" spans="1:8">
      <c r="A437" s="40">
        <v>2436</v>
      </c>
      <c r="B437" s="18" t="s">
        <v>522</v>
      </c>
      <c r="C437" s="40" t="s">
        <v>5838</v>
      </c>
      <c r="D437" s="40" t="s">
        <v>6136</v>
      </c>
      <c r="E437" s="40" t="s">
        <v>407</v>
      </c>
      <c r="F437" s="129">
        <v>23</v>
      </c>
      <c r="G437" s="40" t="s">
        <v>1283</v>
      </c>
      <c r="H437" s="40" t="s">
        <v>51</v>
      </c>
    </row>
    <row r="438" spans="1:8">
      <c r="A438" s="40">
        <v>2437</v>
      </c>
      <c r="B438" s="18" t="s">
        <v>523</v>
      </c>
      <c r="C438" s="40" t="s">
        <v>5839</v>
      </c>
      <c r="D438" s="40" t="s">
        <v>6137</v>
      </c>
      <c r="E438" s="40" t="s">
        <v>407</v>
      </c>
      <c r="F438" s="129">
        <v>23</v>
      </c>
      <c r="G438" s="40" t="s">
        <v>1283</v>
      </c>
      <c r="H438" s="40" t="s">
        <v>84</v>
      </c>
    </row>
    <row r="439" spans="1:8">
      <c r="A439" s="40">
        <v>2438</v>
      </c>
      <c r="B439" s="18" t="s">
        <v>524</v>
      </c>
      <c r="C439" s="40" t="s">
        <v>5840</v>
      </c>
      <c r="D439" s="40" t="s">
        <v>6138</v>
      </c>
      <c r="E439" s="40" t="s">
        <v>806</v>
      </c>
      <c r="F439" s="129">
        <v>22</v>
      </c>
      <c r="G439" s="40" t="s">
        <v>1282</v>
      </c>
      <c r="H439" s="40" t="s">
        <v>84</v>
      </c>
    </row>
    <row r="440" spans="1:8">
      <c r="A440" s="40">
        <v>2439</v>
      </c>
      <c r="B440" s="18" t="s">
        <v>525</v>
      </c>
      <c r="C440" s="40" t="s">
        <v>5841</v>
      </c>
      <c r="D440" s="40" t="s">
        <v>6139</v>
      </c>
      <c r="E440" s="40" t="s">
        <v>806</v>
      </c>
      <c r="F440" s="129">
        <v>22</v>
      </c>
      <c r="G440" s="40" t="s">
        <v>1282</v>
      </c>
      <c r="H440" s="40" t="s">
        <v>84</v>
      </c>
    </row>
    <row r="441" spans="1:8">
      <c r="A441" s="40">
        <v>2440</v>
      </c>
      <c r="B441" s="18" t="s">
        <v>526</v>
      </c>
      <c r="C441" s="40" t="s">
        <v>5842</v>
      </c>
      <c r="D441" s="40" t="s">
        <v>6140</v>
      </c>
      <c r="E441" s="40" t="s">
        <v>806</v>
      </c>
      <c r="F441" s="129">
        <v>22</v>
      </c>
      <c r="G441" s="40" t="s">
        <v>1282</v>
      </c>
      <c r="H441" s="40" t="s">
        <v>84</v>
      </c>
    </row>
    <row r="442" spans="1:8">
      <c r="A442" s="40">
        <v>2441</v>
      </c>
      <c r="B442" s="18" t="s">
        <v>527</v>
      </c>
      <c r="C442" s="40" t="s">
        <v>5843</v>
      </c>
      <c r="D442" s="40" t="s">
        <v>6141</v>
      </c>
      <c r="E442" s="40" t="s">
        <v>806</v>
      </c>
      <c r="F442" s="129">
        <v>22</v>
      </c>
      <c r="G442" s="40" t="s">
        <v>1281</v>
      </c>
      <c r="H442" s="40" t="s">
        <v>84</v>
      </c>
    </row>
    <row r="443" spans="1:8">
      <c r="A443" s="40">
        <v>2442</v>
      </c>
      <c r="B443" s="18" t="s">
        <v>528</v>
      </c>
      <c r="C443" s="40" t="s">
        <v>5844</v>
      </c>
      <c r="D443" s="40" t="s">
        <v>6142</v>
      </c>
      <c r="E443" s="40" t="s">
        <v>121</v>
      </c>
      <c r="F443" s="129">
        <v>42</v>
      </c>
      <c r="G443" s="40" t="s">
        <v>1286</v>
      </c>
      <c r="H443" s="40" t="s">
        <v>84</v>
      </c>
    </row>
    <row r="444" spans="1:8">
      <c r="A444" s="40">
        <v>2443</v>
      </c>
      <c r="B444" s="18" t="s">
        <v>529</v>
      </c>
      <c r="C444" s="40" t="s">
        <v>5845</v>
      </c>
      <c r="D444" s="40" t="s">
        <v>6143</v>
      </c>
      <c r="E444" s="40" t="s">
        <v>1236</v>
      </c>
      <c r="F444" s="129">
        <v>24</v>
      </c>
      <c r="G444" s="40" t="s">
        <v>1286</v>
      </c>
      <c r="H444" s="40" t="s">
        <v>84</v>
      </c>
    </row>
    <row r="445" spans="1:8">
      <c r="A445" s="40">
        <v>2444</v>
      </c>
      <c r="B445" s="18" t="s">
        <v>530</v>
      </c>
      <c r="C445" s="40" t="s">
        <v>5846</v>
      </c>
      <c r="D445" s="40" t="s">
        <v>6144</v>
      </c>
      <c r="E445" s="40" t="s">
        <v>130</v>
      </c>
      <c r="F445" s="129">
        <v>34</v>
      </c>
      <c r="G445" s="40" t="s">
        <v>1286</v>
      </c>
      <c r="H445" s="40" t="s">
        <v>84</v>
      </c>
    </row>
    <row r="446" spans="1:8">
      <c r="A446" s="40">
        <v>2445</v>
      </c>
      <c r="B446" s="18" t="s">
        <v>531</v>
      </c>
      <c r="C446" s="40" t="s">
        <v>5847</v>
      </c>
      <c r="D446" s="40" t="s">
        <v>6145</v>
      </c>
      <c r="E446" s="40" t="s">
        <v>165</v>
      </c>
      <c r="F446" s="129">
        <v>25</v>
      </c>
      <c r="G446" s="40" t="s">
        <v>1286</v>
      </c>
      <c r="H446" s="40" t="s">
        <v>84</v>
      </c>
    </row>
    <row r="447" spans="1:8">
      <c r="A447" s="40">
        <v>2446</v>
      </c>
      <c r="B447" s="18" t="s">
        <v>532</v>
      </c>
      <c r="C447" s="40" t="s">
        <v>5848</v>
      </c>
      <c r="D447" s="40" t="s">
        <v>6146</v>
      </c>
      <c r="E447" s="40" t="s">
        <v>381</v>
      </c>
      <c r="F447" s="129">
        <v>39</v>
      </c>
      <c r="G447" s="40" t="s">
        <v>1286</v>
      </c>
      <c r="H447" s="40" t="s">
        <v>84</v>
      </c>
    </row>
    <row r="448" spans="1:8">
      <c r="A448" s="40">
        <v>2447</v>
      </c>
      <c r="B448" s="18" t="s">
        <v>533</v>
      </c>
      <c r="C448" s="40" t="s">
        <v>5849</v>
      </c>
      <c r="D448" s="40" t="s">
        <v>6147</v>
      </c>
      <c r="E448" s="40" t="s">
        <v>1494</v>
      </c>
      <c r="F448" s="129">
        <v>21</v>
      </c>
      <c r="G448" s="40" t="s">
        <v>1289</v>
      </c>
      <c r="H448" s="40" t="s">
        <v>84</v>
      </c>
    </row>
    <row r="449" spans="1:8">
      <c r="A449" s="40">
        <v>2448</v>
      </c>
      <c r="B449" s="18" t="s">
        <v>534</v>
      </c>
      <c r="C449" s="40" t="s">
        <v>5850</v>
      </c>
      <c r="D449" s="40" t="s">
        <v>6148</v>
      </c>
      <c r="E449" s="40" t="s">
        <v>1494</v>
      </c>
      <c r="F449" s="129">
        <v>21</v>
      </c>
      <c r="G449" s="40" t="s">
        <v>1289</v>
      </c>
      <c r="H449" s="40" t="s">
        <v>84</v>
      </c>
    </row>
    <row r="450" spans="1:8">
      <c r="A450" s="40">
        <v>2449</v>
      </c>
      <c r="B450" s="18" t="s">
        <v>535</v>
      </c>
      <c r="C450" s="40" t="s">
        <v>5851</v>
      </c>
      <c r="D450" s="40" t="s">
        <v>6149</v>
      </c>
      <c r="E450" s="40" t="s">
        <v>1494</v>
      </c>
      <c r="F450" s="129">
        <v>21</v>
      </c>
      <c r="G450" s="40" t="s">
        <v>1289</v>
      </c>
      <c r="H450" s="40" t="s">
        <v>84</v>
      </c>
    </row>
    <row r="451" spans="1:8">
      <c r="A451" s="40">
        <v>2450</v>
      </c>
      <c r="B451" s="18" t="s">
        <v>536</v>
      </c>
      <c r="C451" s="40" t="s">
        <v>5852</v>
      </c>
      <c r="D451" s="40" t="s">
        <v>6150</v>
      </c>
      <c r="E451" s="40" t="s">
        <v>1494</v>
      </c>
      <c r="F451" s="129">
        <v>21</v>
      </c>
      <c r="G451" s="40" t="s">
        <v>1289</v>
      </c>
      <c r="H451" s="40" t="s">
        <v>84</v>
      </c>
    </row>
    <row r="452" spans="1:8">
      <c r="A452" s="40">
        <v>2451</v>
      </c>
      <c r="B452" s="18" t="s">
        <v>537</v>
      </c>
      <c r="C452" s="40" t="s">
        <v>5853</v>
      </c>
      <c r="D452" s="40" t="s">
        <v>6151</v>
      </c>
      <c r="E452" s="40" t="s">
        <v>1494</v>
      </c>
      <c r="F452" s="129">
        <v>21</v>
      </c>
      <c r="G452" s="40" t="s">
        <v>1289</v>
      </c>
      <c r="H452" s="40" t="s">
        <v>84</v>
      </c>
    </row>
    <row r="453" spans="1:8">
      <c r="A453" s="40">
        <v>2452</v>
      </c>
      <c r="B453" s="18" t="s">
        <v>538</v>
      </c>
      <c r="C453" s="40" t="s">
        <v>5854</v>
      </c>
      <c r="D453" s="40" t="s">
        <v>6152</v>
      </c>
      <c r="E453" s="40" t="s">
        <v>1494</v>
      </c>
      <c r="F453" s="129">
        <v>21</v>
      </c>
      <c r="G453" s="40" t="s">
        <v>1289</v>
      </c>
      <c r="H453" s="40" t="s">
        <v>51</v>
      </c>
    </row>
    <row r="454" spans="1:8">
      <c r="A454" s="40">
        <v>2453</v>
      </c>
      <c r="B454" s="18" t="s">
        <v>539</v>
      </c>
      <c r="C454" s="40" t="s">
        <v>5855</v>
      </c>
      <c r="D454" s="40" t="s">
        <v>6153</v>
      </c>
      <c r="E454" s="40" t="s">
        <v>1494</v>
      </c>
      <c r="F454" s="129">
        <v>21</v>
      </c>
      <c r="G454" s="40" t="s">
        <v>1290</v>
      </c>
      <c r="H454" s="40" t="s">
        <v>84</v>
      </c>
    </row>
    <row r="455" spans="1:8">
      <c r="A455" s="40">
        <v>2454</v>
      </c>
      <c r="B455" s="18" t="s">
        <v>540</v>
      </c>
      <c r="C455" s="40" t="s">
        <v>5856</v>
      </c>
      <c r="D455" s="40" t="s">
        <v>6154</v>
      </c>
      <c r="E455" s="40" t="s">
        <v>407</v>
      </c>
      <c r="F455" s="129">
        <v>23</v>
      </c>
      <c r="G455" s="40" t="s">
        <v>1290</v>
      </c>
      <c r="H455" s="40" t="s">
        <v>84</v>
      </c>
    </row>
    <row r="456" spans="1:8">
      <c r="A456" s="40">
        <v>2455</v>
      </c>
      <c r="B456" s="18" t="s">
        <v>541</v>
      </c>
      <c r="C456" s="40" t="s">
        <v>5857</v>
      </c>
      <c r="D456" s="40" t="s">
        <v>6155</v>
      </c>
      <c r="E456" s="40" t="s">
        <v>407</v>
      </c>
      <c r="F456" s="129">
        <v>23</v>
      </c>
      <c r="G456" s="40" t="s">
        <v>1290</v>
      </c>
      <c r="H456" s="40" t="s">
        <v>84</v>
      </c>
    </row>
    <row r="457" spans="1:8">
      <c r="A457" s="40">
        <v>2456</v>
      </c>
      <c r="B457" s="18" t="s">
        <v>542</v>
      </c>
      <c r="C457" s="40" t="s">
        <v>5858</v>
      </c>
      <c r="D457" s="40" t="s">
        <v>6156</v>
      </c>
      <c r="E457" s="40" t="s">
        <v>407</v>
      </c>
      <c r="F457" s="129">
        <v>23</v>
      </c>
      <c r="G457" s="40" t="s">
        <v>1290</v>
      </c>
      <c r="H457" s="40" t="s">
        <v>84</v>
      </c>
    </row>
    <row r="458" spans="1:8">
      <c r="A458" s="40">
        <v>2457</v>
      </c>
      <c r="B458" s="18" t="s">
        <v>543</v>
      </c>
      <c r="C458" s="40" t="s">
        <v>5859</v>
      </c>
      <c r="D458" s="40" t="s">
        <v>6157</v>
      </c>
      <c r="E458" s="40" t="s">
        <v>407</v>
      </c>
      <c r="F458" s="129">
        <v>23</v>
      </c>
      <c r="G458" s="40" t="s">
        <v>1288</v>
      </c>
      <c r="H458" s="40" t="s">
        <v>84</v>
      </c>
    </row>
    <row r="459" spans="1:8">
      <c r="A459" s="40">
        <v>2458</v>
      </c>
      <c r="B459" s="18" t="s">
        <v>544</v>
      </c>
      <c r="C459" s="40" t="s">
        <v>5860</v>
      </c>
      <c r="D459" s="40" t="s">
        <v>6158</v>
      </c>
      <c r="E459" s="40" t="s">
        <v>407</v>
      </c>
      <c r="F459" s="129">
        <v>23</v>
      </c>
      <c r="G459" s="40" t="s">
        <v>1288</v>
      </c>
      <c r="H459" s="40" t="s">
        <v>84</v>
      </c>
    </row>
    <row r="460" spans="1:8">
      <c r="A460" s="40">
        <v>2459</v>
      </c>
      <c r="B460" s="18" t="s">
        <v>545</v>
      </c>
      <c r="C460" s="40" t="s">
        <v>5861</v>
      </c>
      <c r="D460" s="40" t="s">
        <v>6159</v>
      </c>
      <c r="E460" s="40" t="s">
        <v>407</v>
      </c>
      <c r="F460" s="129">
        <v>23</v>
      </c>
      <c r="G460" s="40" t="s">
        <v>1300</v>
      </c>
      <c r="H460" s="40" t="s">
        <v>84</v>
      </c>
    </row>
    <row r="461" spans="1:8">
      <c r="A461" s="40">
        <v>2460</v>
      </c>
      <c r="B461" s="18" t="s">
        <v>546</v>
      </c>
      <c r="C461" s="40" t="s">
        <v>5862</v>
      </c>
      <c r="D461" s="40" t="s">
        <v>6160</v>
      </c>
      <c r="E461" s="40" t="s">
        <v>407</v>
      </c>
      <c r="F461" s="129">
        <v>23</v>
      </c>
      <c r="G461" s="40" t="s">
        <v>1300</v>
      </c>
      <c r="H461" s="40" t="s">
        <v>84</v>
      </c>
    </row>
    <row r="462" spans="1:8">
      <c r="A462" s="40">
        <v>2461</v>
      </c>
      <c r="B462" s="18" t="s">
        <v>547</v>
      </c>
      <c r="C462" s="40" t="s">
        <v>5863</v>
      </c>
      <c r="D462" s="40" t="s">
        <v>6161</v>
      </c>
      <c r="E462" s="40" t="s">
        <v>407</v>
      </c>
      <c r="F462" s="129">
        <v>23</v>
      </c>
      <c r="G462" s="40" t="s">
        <v>1300</v>
      </c>
      <c r="H462" s="40" t="s">
        <v>84</v>
      </c>
    </row>
    <row r="463" spans="1:8">
      <c r="A463" s="40">
        <v>2462</v>
      </c>
      <c r="B463" s="18" t="s">
        <v>548</v>
      </c>
      <c r="C463" s="40" t="s">
        <v>5864</v>
      </c>
      <c r="D463" s="40" t="s">
        <v>6162</v>
      </c>
      <c r="E463" s="40" t="s">
        <v>407</v>
      </c>
      <c r="F463" s="129">
        <v>23</v>
      </c>
      <c r="G463" s="40" t="s">
        <v>1295</v>
      </c>
      <c r="H463" s="40" t="s">
        <v>84</v>
      </c>
    </row>
    <row r="464" spans="1:8">
      <c r="A464" s="40">
        <v>2463</v>
      </c>
      <c r="B464" s="18" t="s">
        <v>549</v>
      </c>
      <c r="C464" s="40" t="s">
        <v>5865</v>
      </c>
      <c r="D464" s="40" t="s">
        <v>6163</v>
      </c>
      <c r="E464" s="40" t="s">
        <v>1258</v>
      </c>
      <c r="F464" s="129">
        <v>20</v>
      </c>
      <c r="G464" s="40" t="s">
        <v>1295</v>
      </c>
      <c r="H464" s="40" t="s">
        <v>84</v>
      </c>
    </row>
    <row r="465" spans="1:8">
      <c r="A465" s="40">
        <v>2464</v>
      </c>
      <c r="B465" s="18" t="s">
        <v>550</v>
      </c>
      <c r="C465" s="40" t="s">
        <v>5866</v>
      </c>
      <c r="D465" s="40" t="s">
        <v>6164</v>
      </c>
      <c r="E465" s="40" t="s">
        <v>806</v>
      </c>
      <c r="F465" s="129">
        <v>22</v>
      </c>
      <c r="G465" s="40" t="s">
        <v>1295</v>
      </c>
      <c r="H465" s="40" t="s">
        <v>84</v>
      </c>
    </row>
    <row r="466" spans="1:8">
      <c r="A466" s="40">
        <v>2465</v>
      </c>
      <c r="B466" s="18" t="s">
        <v>551</v>
      </c>
      <c r="C466" s="40" t="s">
        <v>5867</v>
      </c>
      <c r="D466" s="40" t="s">
        <v>6165</v>
      </c>
      <c r="E466" s="40" t="s">
        <v>407</v>
      </c>
      <c r="F466" s="129">
        <v>23</v>
      </c>
      <c r="G466" s="40" t="s">
        <v>1295</v>
      </c>
      <c r="H466" s="40" t="s">
        <v>51</v>
      </c>
    </row>
    <row r="467" spans="1:8">
      <c r="A467" s="40">
        <v>2466</v>
      </c>
      <c r="B467" s="18" t="s">
        <v>552</v>
      </c>
      <c r="C467" s="40" t="s">
        <v>5868</v>
      </c>
      <c r="D467" s="40" t="s">
        <v>6166</v>
      </c>
      <c r="E467" s="40" t="s">
        <v>407</v>
      </c>
      <c r="F467" s="129">
        <v>23</v>
      </c>
      <c r="G467" s="40" t="s">
        <v>1306</v>
      </c>
      <c r="H467" s="40" t="s">
        <v>84</v>
      </c>
    </row>
    <row r="468" spans="1:8">
      <c r="A468" s="40">
        <v>2467</v>
      </c>
      <c r="B468" s="18" t="s">
        <v>553</v>
      </c>
      <c r="C468" s="40" t="s">
        <v>5869</v>
      </c>
      <c r="D468" s="40" t="s">
        <v>6167</v>
      </c>
      <c r="E468" s="40" t="s">
        <v>407</v>
      </c>
      <c r="F468" s="129">
        <v>23</v>
      </c>
      <c r="G468" s="40" t="s">
        <v>1266</v>
      </c>
      <c r="H468" s="40" t="s">
        <v>84</v>
      </c>
    </row>
    <row r="469" spans="1:8">
      <c r="A469" s="40">
        <v>2468</v>
      </c>
      <c r="B469" s="18" t="s">
        <v>554</v>
      </c>
      <c r="C469" s="40" t="s">
        <v>5870</v>
      </c>
      <c r="D469" s="40" t="s">
        <v>6168</v>
      </c>
      <c r="E469" s="40" t="s">
        <v>5576</v>
      </c>
      <c r="F469" s="129">
        <v>19</v>
      </c>
      <c r="G469" s="40" t="s">
        <v>1267</v>
      </c>
      <c r="H469" s="40" t="s">
        <v>84</v>
      </c>
    </row>
    <row r="470" spans="1:8">
      <c r="A470" s="40">
        <v>2469</v>
      </c>
      <c r="B470" s="18" t="s">
        <v>555</v>
      </c>
      <c r="C470" s="40" t="s">
        <v>5871</v>
      </c>
      <c r="D470" s="40" t="s">
        <v>6169</v>
      </c>
      <c r="E470" s="40" t="s">
        <v>407</v>
      </c>
      <c r="F470" s="129">
        <v>23</v>
      </c>
      <c r="G470" s="40" t="s">
        <v>1270</v>
      </c>
      <c r="H470" s="40" t="s">
        <v>84</v>
      </c>
    </row>
    <row r="471" spans="1:8">
      <c r="A471" s="40">
        <v>2470</v>
      </c>
      <c r="B471" s="18" t="s">
        <v>556</v>
      </c>
      <c r="C471" s="40" t="s">
        <v>5872</v>
      </c>
      <c r="D471" s="40" t="s">
        <v>6170</v>
      </c>
      <c r="E471" s="40" t="s">
        <v>407</v>
      </c>
      <c r="F471" s="129">
        <v>23</v>
      </c>
      <c r="G471" s="40" t="s">
        <v>1270</v>
      </c>
      <c r="H471" s="40" t="s">
        <v>84</v>
      </c>
    </row>
    <row r="472" spans="1:8">
      <c r="A472" s="40">
        <v>2471</v>
      </c>
      <c r="B472" s="18" t="s">
        <v>557</v>
      </c>
      <c r="C472" s="40" t="s">
        <v>5873</v>
      </c>
      <c r="D472" s="40" t="s">
        <v>6171</v>
      </c>
      <c r="E472" s="40" t="s">
        <v>407</v>
      </c>
      <c r="F472" s="129">
        <v>23</v>
      </c>
      <c r="G472" s="40" t="s">
        <v>1305</v>
      </c>
      <c r="H472" s="40" t="s">
        <v>84</v>
      </c>
    </row>
    <row r="473" spans="1:8">
      <c r="A473" s="40">
        <v>2472</v>
      </c>
      <c r="B473" s="18" t="s">
        <v>558</v>
      </c>
      <c r="C473" s="40" t="s">
        <v>5874</v>
      </c>
      <c r="D473" s="40" t="s">
        <v>6172</v>
      </c>
      <c r="E473" s="40" t="s">
        <v>407</v>
      </c>
      <c r="F473" s="129">
        <v>23</v>
      </c>
      <c r="G473" s="40" t="s">
        <v>1305</v>
      </c>
      <c r="H473" s="40" t="s">
        <v>84</v>
      </c>
    </row>
    <row r="474" spans="1:8">
      <c r="A474" s="40">
        <v>2473</v>
      </c>
      <c r="B474" s="18" t="s">
        <v>559</v>
      </c>
      <c r="C474" s="40" t="s">
        <v>5875</v>
      </c>
      <c r="D474" s="40" t="s">
        <v>6173</v>
      </c>
      <c r="E474" s="40" t="s">
        <v>1494</v>
      </c>
      <c r="F474" s="129">
        <v>21</v>
      </c>
      <c r="G474" s="40" t="s">
        <v>1305</v>
      </c>
      <c r="H474" s="40" t="s">
        <v>84</v>
      </c>
    </row>
    <row r="475" spans="1:8">
      <c r="A475" s="40">
        <v>2474</v>
      </c>
      <c r="B475" s="18" t="s">
        <v>560</v>
      </c>
      <c r="C475" s="40" t="s">
        <v>5876</v>
      </c>
      <c r="D475" s="40" t="s">
        <v>6174</v>
      </c>
      <c r="E475" s="40" t="s">
        <v>1494</v>
      </c>
      <c r="F475" s="129">
        <v>21</v>
      </c>
      <c r="G475" s="40" t="s">
        <v>1277</v>
      </c>
      <c r="H475" s="40" t="s">
        <v>84</v>
      </c>
    </row>
    <row r="476" spans="1:8">
      <c r="A476" s="40">
        <v>2475</v>
      </c>
      <c r="B476" s="18" t="s">
        <v>561</v>
      </c>
      <c r="C476" s="40" t="s">
        <v>5877</v>
      </c>
      <c r="D476" s="40" t="s">
        <v>6175</v>
      </c>
      <c r="E476" s="40" t="s">
        <v>1494</v>
      </c>
      <c r="F476" s="129">
        <v>21</v>
      </c>
      <c r="G476" s="40" t="s">
        <v>1277</v>
      </c>
      <c r="H476" s="40" t="s">
        <v>84</v>
      </c>
    </row>
    <row r="477" spans="1:8">
      <c r="A477" s="40">
        <v>2476</v>
      </c>
      <c r="B477" s="18" t="s">
        <v>562</v>
      </c>
      <c r="C477" s="40" t="s">
        <v>5878</v>
      </c>
      <c r="D477" s="40" t="s">
        <v>6176</v>
      </c>
      <c r="E477" s="40" t="s">
        <v>1494</v>
      </c>
      <c r="F477" s="129">
        <v>21</v>
      </c>
      <c r="G477" s="40" t="s">
        <v>1277</v>
      </c>
      <c r="H477" s="40" t="s">
        <v>84</v>
      </c>
    </row>
    <row r="478" spans="1:8">
      <c r="A478" s="40">
        <v>2477</v>
      </c>
      <c r="B478" s="18" t="s">
        <v>563</v>
      </c>
      <c r="C478" s="40" t="s">
        <v>5879</v>
      </c>
      <c r="D478" s="40" t="s">
        <v>6177</v>
      </c>
      <c r="E478" s="40" t="s">
        <v>1494</v>
      </c>
      <c r="F478" s="129">
        <v>21</v>
      </c>
      <c r="G478" s="40" t="s">
        <v>1277</v>
      </c>
      <c r="H478" s="40" t="s">
        <v>84</v>
      </c>
    </row>
    <row r="479" spans="1:8">
      <c r="A479" s="40">
        <v>2478</v>
      </c>
      <c r="B479" s="18" t="s">
        <v>564</v>
      </c>
      <c r="C479" s="40" t="s">
        <v>5880</v>
      </c>
      <c r="D479" s="40" t="s">
        <v>6178</v>
      </c>
      <c r="E479" s="40" t="s">
        <v>407</v>
      </c>
      <c r="F479" s="129">
        <v>23</v>
      </c>
      <c r="G479" s="40" t="s">
        <v>1307</v>
      </c>
      <c r="H479" s="40" t="s">
        <v>84</v>
      </c>
    </row>
    <row r="480" spans="1:8">
      <c r="A480" s="40">
        <v>2479</v>
      </c>
      <c r="B480" s="18" t="s">
        <v>565</v>
      </c>
      <c r="C480" s="40" t="s">
        <v>5881</v>
      </c>
      <c r="D480" s="40" t="s">
        <v>6179</v>
      </c>
      <c r="E480" s="40" t="s">
        <v>407</v>
      </c>
      <c r="F480" s="129">
        <v>23</v>
      </c>
      <c r="G480" s="40" t="s">
        <v>1283</v>
      </c>
      <c r="H480" s="40" t="s">
        <v>84</v>
      </c>
    </row>
    <row r="481" spans="1:8">
      <c r="A481" s="40">
        <v>2480</v>
      </c>
      <c r="B481" s="18" t="s">
        <v>566</v>
      </c>
      <c r="C481" s="40" t="s">
        <v>5882</v>
      </c>
      <c r="D481" s="40" t="s">
        <v>6180</v>
      </c>
      <c r="E481" s="40" t="s">
        <v>407</v>
      </c>
      <c r="F481" s="129">
        <v>23</v>
      </c>
      <c r="G481" s="40" t="s">
        <v>1283</v>
      </c>
      <c r="H481" s="40" t="s">
        <v>84</v>
      </c>
    </row>
    <row r="482" spans="1:8">
      <c r="A482" s="40">
        <v>2481</v>
      </c>
      <c r="B482" s="18" t="s">
        <v>567</v>
      </c>
      <c r="C482" s="40" t="s">
        <v>5883</v>
      </c>
      <c r="D482" s="40" t="s">
        <v>6181</v>
      </c>
      <c r="E482" s="40" t="s">
        <v>407</v>
      </c>
      <c r="F482" s="129">
        <v>23</v>
      </c>
      <c r="G482" s="40" t="s">
        <v>1283</v>
      </c>
      <c r="H482" s="40" t="s">
        <v>84</v>
      </c>
    </row>
    <row r="483" spans="1:8">
      <c r="A483" s="40">
        <v>2482</v>
      </c>
      <c r="B483" s="18" t="s">
        <v>568</v>
      </c>
      <c r="C483" s="40" t="s">
        <v>5884</v>
      </c>
      <c r="D483" s="40" t="s">
        <v>6182</v>
      </c>
      <c r="E483" s="40" t="s">
        <v>407</v>
      </c>
      <c r="F483" s="129">
        <v>23</v>
      </c>
      <c r="G483" s="40" t="s">
        <v>1283</v>
      </c>
      <c r="H483" s="40" t="s">
        <v>84</v>
      </c>
    </row>
    <row r="484" spans="1:8">
      <c r="A484" s="40">
        <v>2483</v>
      </c>
      <c r="B484" s="18" t="s">
        <v>569</v>
      </c>
      <c r="C484" s="40" t="s">
        <v>5885</v>
      </c>
      <c r="D484" s="40" t="s">
        <v>6183</v>
      </c>
      <c r="E484" s="40" t="s">
        <v>806</v>
      </c>
      <c r="F484" s="129">
        <v>22</v>
      </c>
      <c r="G484" s="40" t="s">
        <v>1308</v>
      </c>
      <c r="H484" s="40" t="s">
        <v>84</v>
      </c>
    </row>
    <row r="485" spans="1:8">
      <c r="A485" s="40">
        <v>2484</v>
      </c>
      <c r="B485" s="18" t="s">
        <v>570</v>
      </c>
      <c r="C485" s="40" t="s">
        <v>5886</v>
      </c>
      <c r="D485" s="40" t="s">
        <v>6184</v>
      </c>
      <c r="E485" s="40" t="s">
        <v>806</v>
      </c>
      <c r="F485" s="129">
        <v>22</v>
      </c>
      <c r="G485" s="40" t="s">
        <v>1281</v>
      </c>
      <c r="H485" s="40" t="s">
        <v>84</v>
      </c>
    </row>
    <row r="486" spans="1:8">
      <c r="A486" s="40">
        <v>2485</v>
      </c>
      <c r="B486" s="18" t="s">
        <v>571</v>
      </c>
      <c r="C486" s="40" t="s">
        <v>5887</v>
      </c>
      <c r="D486" s="40" t="s">
        <v>6185</v>
      </c>
      <c r="E486" s="40" t="s">
        <v>1494</v>
      </c>
      <c r="F486" s="129">
        <v>21</v>
      </c>
      <c r="G486" s="40" t="s">
        <v>1287</v>
      </c>
      <c r="H486" s="40" t="s">
        <v>51</v>
      </c>
    </row>
    <row r="487" spans="1:8">
      <c r="A487" s="40">
        <v>2486</v>
      </c>
      <c r="B487" s="18" t="s">
        <v>572</v>
      </c>
      <c r="C487" s="40" t="s">
        <v>5888</v>
      </c>
      <c r="D487" s="40" t="s">
        <v>1598</v>
      </c>
      <c r="E487" s="40" t="s">
        <v>1494</v>
      </c>
      <c r="F487" s="129">
        <v>21</v>
      </c>
      <c r="G487" s="40" t="s">
        <v>1287</v>
      </c>
      <c r="H487" s="40" t="s">
        <v>51</v>
      </c>
    </row>
    <row r="488" spans="1:8">
      <c r="A488" s="40">
        <v>2487</v>
      </c>
      <c r="B488" s="18" t="s">
        <v>573</v>
      </c>
      <c r="C488" s="40" t="s">
        <v>5889</v>
      </c>
      <c r="D488" s="40" t="s">
        <v>6186</v>
      </c>
      <c r="E488" s="40" t="s">
        <v>407</v>
      </c>
      <c r="F488" s="129">
        <v>23</v>
      </c>
      <c r="G488" s="40" t="s">
        <v>1286</v>
      </c>
      <c r="H488" s="40" t="s">
        <v>51</v>
      </c>
    </row>
    <row r="489" spans="1:8">
      <c r="A489" s="40">
        <v>2488</v>
      </c>
      <c r="B489" s="18" t="s">
        <v>574</v>
      </c>
      <c r="C489" s="40" t="s">
        <v>5890</v>
      </c>
      <c r="D489" s="40" t="s">
        <v>6187</v>
      </c>
      <c r="E489" s="40" t="s">
        <v>407</v>
      </c>
      <c r="F489" s="129">
        <v>23</v>
      </c>
      <c r="G489" s="40" t="s">
        <v>1288</v>
      </c>
      <c r="H489" s="40" t="s">
        <v>84</v>
      </c>
    </row>
    <row r="490" spans="1:8">
      <c r="A490" s="40">
        <v>2489</v>
      </c>
      <c r="B490" s="18" t="s">
        <v>575</v>
      </c>
      <c r="C490" s="40" t="s">
        <v>5891</v>
      </c>
      <c r="D490" s="40" t="s">
        <v>6188</v>
      </c>
      <c r="E490" s="40" t="s">
        <v>407</v>
      </c>
      <c r="F490" s="129">
        <v>23</v>
      </c>
      <c r="G490" s="40" t="s">
        <v>1288</v>
      </c>
      <c r="H490" s="40" t="s">
        <v>84</v>
      </c>
    </row>
    <row r="491" spans="1:8">
      <c r="A491" s="40">
        <v>2490</v>
      </c>
      <c r="B491" s="18" t="s">
        <v>576</v>
      </c>
      <c r="C491" s="40" t="s">
        <v>1854</v>
      </c>
      <c r="D491" s="40" t="s">
        <v>1855</v>
      </c>
      <c r="E491" s="40" t="s">
        <v>407</v>
      </c>
      <c r="F491" s="129">
        <v>23</v>
      </c>
      <c r="G491" s="40" t="s">
        <v>1290</v>
      </c>
      <c r="H491" s="40" t="s">
        <v>54</v>
      </c>
    </row>
    <row r="492" spans="1:8">
      <c r="A492" s="40">
        <v>2491</v>
      </c>
      <c r="B492" s="18" t="s">
        <v>577</v>
      </c>
      <c r="C492" s="40" t="s">
        <v>5892</v>
      </c>
      <c r="D492" s="40" t="s">
        <v>6189</v>
      </c>
      <c r="E492" s="40" t="s">
        <v>407</v>
      </c>
      <c r="F492" s="129">
        <v>23</v>
      </c>
      <c r="G492" s="40" t="s">
        <v>1302</v>
      </c>
      <c r="H492" s="40" t="s">
        <v>84</v>
      </c>
    </row>
    <row r="493" spans="1:8">
      <c r="A493" s="40">
        <v>2492</v>
      </c>
      <c r="B493" s="18" t="s">
        <v>578</v>
      </c>
      <c r="C493" s="40" t="s">
        <v>1871</v>
      </c>
      <c r="D493" s="40" t="s">
        <v>1872</v>
      </c>
      <c r="E493" s="40" t="s">
        <v>407</v>
      </c>
      <c r="F493" s="129">
        <v>23</v>
      </c>
      <c r="G493" s="40" t="s">
        <v>1302</v>
      </c>
      <c r="H493" s="40" t="s">
        <v>54</v>
      </c>
    </row>
    <row r="494" spans="1:8">
      <c r="A494" s="40">
        <v>2493</v>
      </c>
      <c r="B494" s="18" t="s">
        <v>579</v>
      </c>
      <c r="C494" s="40" t="s">
        <v>5893</v>
      </c>
      <c r="D494" s="40" t="s">
        <v>6190</v>
      </c>
      <c r="E494" s="40" t="s">
        <v>407</v>
      </c>
      <c r="F494" s="129">
        <v>23</v>
      </c>
      <c r="G494" s="40" t="s">
        <v>1302</v>
      </c>
      <c r="H494" s="40" t="s">
        <v>84</v>
      </c>
    </row>
    <row r="495" spans="1:8">
      <c r="A495" s="40">
        <v>2494</v>
      </c>
      <c r="B495" s="18" t="s">
        <v>580</v>
      </c>
      <c r="C495" s="40" t="s">
        <v>5894</v>
      </c>
      <c r="D495" s="40" t="s">
        <v>6191</v>
      </c>
      <c r="E495" s="40" t="s">
        <v>407</v>
      </c>
      <c r="F495" s="129">
        <v>23</v>
      </c>
      <c r="G495" s="40" t="s">
        <v>1302</v>
      </c>
      <c r="H495" s="40" t="s">
        <v>84</v>
      </c>
    </row>
    <row r="496" spans="1:8">
      <c r="A496" s="40">
        <v>2495</v>
      </c>
      <c r="B496" s="18" t="s">
        <v>581</v>
      </c>
      <c r="C496" s="40" t="s">
        <v>5895</v>
      </c>
      <c r="D496" s="40" t="s">
        <v>6192</v>
      </c>
      <c r="E496" s="40" t="s">
        <v>407</v>
      </c>
      <c r="F496" s="129">
        <v>23</v>
      </c>
      <c r="G496" s="40" t="s">
        <v>1299</v>
      </c>
      <c r="H496" s="40" t="s">
        <v>84</v>
      </c>
    </row>
    <row r="497" spans="1:8">
      <c r="A497" s="40">
        <v>2496</v>
      </c>
      <c r="B497" s="18" t="s">
        <v>582</v>
      </c>
      <c r="C497" s="40" t="s">
        <v>5896</v>
      </c>
      <c r="D497" s="40" t="s">
        <v>6193</v>
      </c>
      <c r="E497" s="40" t="s">
        <v>407</v>
      </c>
      <c r="F497" s="129">
        <v>23</v>
      </c>
      <c r="G497" s="40" t="s">
        <v>1299</v>
      </c>
      <c r="H497" s="40" t="s">
        <v>84</v>
      </c>
    </row>
    <row r="498" spans="1:8">
      <c r="A498" s="40">
        <v>2497</v>
      </c>
      <c r="B498" s="18" t="s">
        <v>584</v>
      </c>
      <c r="C498" s="40" t="s">
        <v>5897</v>
      </c>
      <c r="D498" s="40" t="s">
        <v>6194</v>
      </c>
      <c r="E498" s="40" t="s">
        <v>407</v>
      </c>
      <c r="F498" s="129">
        <v>23</v>
      </c>
      <c r="G498" s="40" t="s">
        <v>1299</v>
      </c>
      <c r="H498" s="40" t="s">
        <v>84</v>
      </c>
    </row>
    <row r="499" spans="1:8">
      <c r="A499" s="40">
        <v>2498</v>
      </c>
      <c r="B499" s="18" t="s">
        <v>585</v>
      </c>
      <c r="C499" s="40" t="s">
        <v>5898</v>
      </c>
      <c r="D499" s="40" t="s">
        <v>6195</v>
      </c>
      <c r="E499" s="40" t="s">
        <v>407</v>
      </c>
      <c r="F499" s="129">
        <v>23</v>
      </c>
      <c r="G499" s="40" t="s">
        <v>1300</v>
      </c>
      <c r="H499" s="40" t="s">
        <v>84</v>
      </c>
    </row>
    <row r="500" spans="1:8">
      <c r="A500" s="40">
        <v>2499</v>
      </c>
      <c r="B500" s="18" t="s">
        <v>586</v>
      </c>
      <c r="C500" s="40" t="s">
        <v>5899</v>
      </c>
      <c r="D500" s="40" t="s">
        <v>6196</v>
      </c>
      <c r="E500" s="40" t="s">
        <v>407</v>
      </c>
      <c r="F500" s="129">
        <v>23</v>
      </c>
      <c r="G500" s="40" t="s">
        <v>1300</v>
      </c>
      <c r="H500" s="40" t="s">
        <v>84</v>
      </c>
    </row>
    <row r="501" spans="1:8">
      <c r="A501" s="40">
        <v>2500</v>
      </c>
      <c r="B501" s="18" t="s">
        <v>587</v>
      </c>
      <c r="C501" s="40" t="s">
        <v>5900</v>
      </c>
      <c r="D501" s="40" t="s">
        <v>6197</v>
      </c>
      <c r="E501" s="40" t="s">
        <v>407</v>
      </c>
      <c r="F501" s="129">
        <v>23</v>
      </c>
      <c r="G501" s="40" t="s">
        <v>1298</v>
      </c>
      <c r="H501" s="40" t="s">
        <v>84</v>
      </c>
    </row>
    <row r="502" spans="1:8">
      <c r="A502" s="40">
        <v>2501</v>
      </c>
      <c r="B502" s="18" t="s">
        <v>588</v>
      </c>
      <c r="C502" s="40" t="s">
        <v>5901</v>
      </c>
      <c r="D502" s="40" t="s">
        <v>6198</v>
      </c>
      <c r="E502" s="40" t="s">
        <v>407</v>
      </c>
      <c r="F502" s="129">
        <v>23</v>
      </c>
      <c r="G502" s="40" t="s">
        <v>1298</v>
      </c>
      <c r="H502" s="40" t="s">
        <v>84</v>
      </c>
    </row>
    <row r="503" spans="1:8">
      <c r="A503" s="40">
        <v>2502</v>
      </c>
      <c r="B503" s="18" t="s">
        <v>589</v>
      </c>
      <c r="C503" s="40" t="s">
        <v>5902</v>
      </c>
      <c r="D503" s="40" t="s">
        <v>6199</v>
      </c>
      <c r="E503" s="40" t="s">
        <v>407</v>
      </c>
      <c r="F503" s="129">
        <v>23</v>
      </c>
      <c r="G503" s="40" t="s">
        <v>1293</v>
      </c>
      <c r="H503" s="40">
        <v>2</v>
      </c>
    </row>
    <row r="504" spans="1:8">
      <c r="A504" s="40">
        <v>2503</v>
      </c>
      <c r="B504" s="18" t="s">
        <v>590</v>
      </c>
      <c r="C504" s="40" t="s">
        <v>5903</v>
      </c>
      <c r="D504" s="40" t="s">
        <v>6200</v>
      </c>
      <c r="E504" s="40" t="s">
        <v>407</v>
      </c>
      <c r="F504" s="129">
        <v>23</v>
      </c>
      <c r="G504" s="40" t="s">
        <v>1293</v>
      </c>
      <c r="H504" s="40">
        <v>1</v>
      </c>
    </row>
    <row r="505" spans="1:8">
      <c r="A505" s="40">
        <v>2504</v>
      </c>
      <c r="B505" s="18" t="s">
        <v>591</v>
      </c>
      <c r="C505" s="40" t="s">
        <v>5904</v>
      </c>
      <c r="D505" s="40" t="s">
        <v>6201</v>
      </c>
      <c r="E505" s="40" t="s">
        <v>1494</v>
      </c>
      <c r="F505" s="129">
        <v>21</v>
      </c>
      <c r="G505" s="40" t="s">
        <v>1293</v>
      </c>
      <c r="H505" s="40">
        <v>1</v>
      </c>
    </row>
    <row r="506" spans="1:8">
      <c r="A506" s="40">
        <v>2505</v>
      </c>
      <c r="B506" s="18" t="s">
        <v>592</v>
      </c>
      <c r="C506" s="40"/>
      <c r="D506" s="40"/>
    </row>
    <row r="507" spans="1:8">
      <c r="A507" s="40">
        <v>2506</v>
      </c>
      <c r="B507" s="18" t="s">
        <v>593</v>
      </c>
      <c r="C507" s="40"/>
      <c r="D507" s="40"/>
    </row>
    <row r="508" spans="1:8">
      <c r="A508" s="40">
        <v>2507</v>
      </c>
      <c r="B508" s="18" t="s">
        <v>594</v>
      </c>
      <c r="C508" s="40" t="s">
        <v>5875</v>
      </c>
      <c r="D508" s="40" t="s">
        <v>6173</v>
      </c>
      <c r="E508" s="40" t="s">
        <v>1494</v>
      </c>
      <c r="F508" s="129">
        <v>21</v>
      </c>
      <c r="G508" s="40" t="s">
        <v>1305</v>
      </c>
      <c r="H508" s="40" t="s">
        <v>84</v>
      </c>
    </row>
    <row r="509" spans="1:8">
      <c r="A509" s="40">
        <v>2508</v>
      </c>
      <c r="B509" s="18" t="s">
        <v>595</v>
      </c>
      <c r="C509" s="40" t="s">
        <v>6532</v>
      </c>
      <c r="D509" s="40" t="s">
        <v>6202</v>
      </c>
      <c r="E509" s="40" t="s">
        <v>407</v>
      </c>
      <c r="F509" s="129">
        <v>23</v>
      </c>
      <c r="G509" s="40" t="s">
        <v>1285</v>
      </c>
      <c r="H509" s="40" t="s">
        <v>84</v>
      </c>
    </row>
    <row r="510" spans="1:8">
      <c r="A510" s="40">
        <v>2509</v>
      </c>
      <c r="B510" s="18" t="s">
        <v>596</v>
      </c>
      <c r="C510" s="40" t="s">
        <v>5905</v>
      </c>
      <c r="D510" s="40" t="s">
        <v>6203</v>
      </c>
      <c r="E510" s="40" t="s">
        <v>407</v>
      </c>
      <c r="F510" s="129">
        <v>23</v>
      </c>
      <c r="G510" s="40" t="s">
        <v>1299</v>
      </c>
      <c r="H510" s="40" t="s">
        <v>84</v>
      </c>
    </row>
    <row r="511" spans="1:8">
      <c r="A511" s="40">
        <v>2510</v>
      </c>
      <c r="B511" s="18" t="s">
        <v>597</v>
      </c>
      <c r="C511" s="40" t="s">
        <v>1549</v>
      </c>
      <c r="D511" s="40" t="s">
        <v>1550</v>
      </c>
      <c r="E511" s="40" t="s">
        <v>407</v>
      </c>
      <c r="F511" s="129">
        <v>23</v>
      </c>
      <c r="G511" s="40" t="s">
        <v>1305</v>
      </c>
      <c r="H511" s="40" t="s">
        <v>67</v>
      </c>
    </row>
    <row r="512" spans="1:8">
      <c r="A512" s="40">
        <v>2511</v>
      </c>
      <c r="B512" s="18" t="s">
        <v>598</v>
      </c>
      <c r="C512" s="40" t="s">
        <v>5906</v>
      </c>
      <c r="D512" s="40" t="s">
        <v>6204</v>
      </c>
      <c r="E512" s="40" t="s">
        <v>1494</v>
      </c>
      <c r="F512" s="129">
        <v>21</v>
      </c>
      <c r="G512" s="40" t="s">
        <v>1276</v>
      </c>
      <c r="H512" s="40" t="s">
        <v>54</v>
      </c>
    </row>
    <row r="513" spans="1:14">
      <c r="A513" s="40">
        <v>2512</v>
      </c>
      <c r="B513" s="18" t="s">
        <v>599</v>
      </c>
      <c r="C513" s="40" t="s">
        <v>1919</v>
      </c>
      <c r="D513" s="40" t="s">
        <v>1920</v>
      </c>
      <c r="E513" s="40" t="s">
        <v>1494</v>
      </c>
      <c r="F513" s="129">
        <v>21</v>
      </c>
      <c r="G513" s="40" t="s">
        <v>1276</v>
      </c>
      <c r="H513" s="40" t="s">
        <v>54</v>
      </c>
    </row>
    <row r="514" spans="1:14">
      <c r="A514" s="40">
        <v>2513</v>
      </c>
      <c r="B514" s="18" t="s">
        <v>600</v>
      </c>
      <c r="C514" s="40" t="s">
        <v>5907</v>
      </c>
      <c r="D514" s="40" t="s">
        <v>6205</v>
      </c>
      <c r="E514" s="40" t="s">
        <v>407</v>
      </c>
      <c r="F514" s="129">
        <v>23</v>
      </c>
      <c r="G514" s="40" t="s">
        <v>1276</v>
      </c>
      <c r="H514" s="40" t="s">
        <v>84</v>
      </c>
    </row>
    <row r="515" spans="1:14">
      <c r="A515" s="40">
        <v>2514</v>
      </c>
      <c r="B515" s="18" t="s">
        <v>601</v>
      </c>
      <c r="C515" s="40" t="s">
        <v>5908</v>
      </c>
      <c r="D515" s="40" t="s">
        <v>6206</v>
      </c>
      <c r="E515" s="40" t="s">
        <v>1494</v>
      </c>
      <c r="F515" s="129">
        <v>21</v>
      </c>
      <c r="G515" s="40" t="s">
        <v>1276</v>
      </c>
      <c r="H515" s="40" t="s">
        <v>84</v>
      </c>
    </row>
    <row r="516" spans="1:14">
      <c r="A516" s="40">
        <v>2515</v>
      </c>
      <c r="B516" s="18" t="s">
        <v>602</v>
      </c>
      <c r="C516" s="40" t="s">
        <v>5909</v>
      </c>
      <c r="D516" s="40" t="s">
        <v>6207</v>
      </c>
      <c r="E516" s="40" t="s">
        <v>1494</v>
      </c>
      <c r="F516" s="129">
        <v>21</v>
      </c>
      <c r="G516" s="40" t="s">
        <v>1276</v>
      </c>
      <c r="H516" s="40" t="s">
        <v>84</v>
      </c>
    </row>
    <row r="517" spans="1:14">
      <c r="A517" s="40">
        <v>2516</v>
      </c>
      <c r="B517" s="18" t="s">
        <v>603</v>
      </c>
      <c r="C517" s="40" t="s">
        <v>5910</v>
      </c>
      <c r="D517" s="40" t="s">
        <v>6208</v>
      </c>
      <c r="E517" s="40" t="s">
        <v>407</v>
      </c>
      <c r="F517" s="129">
        <v>23</v>
      </c>
      <c r="G517" s="40" t="s">
        <v>1283</v>
      </c>
      <c r="H517" s="40" t="s">
        <v>84</v>
      </c>
    </row>
    <row r="518" spans="1:14">
      <c r="A518" s="40">
        <v>2517</v>
      </c>
      <c r="B518" s="18" t="s">
        <v>604</v>
      </c>
      <c r="C518" s="40" t="s">
        <v>5911</v>
      </c>
      <c r="D518" s="40" t="s">
        <v>6209</v>
      </c>
      <c r="E518" s="40" t="s">
        <v>407</v>
      </c>
      <c r="F518" s="129">
        <v>23</v>
      </c>
      <c r="G518" s="40" t="s">
        <v>1283</v>
      </c>
      <c r="H518" s="40" t="s">
        <v>84</v>
      </c>
    </row>
    <row r="519" spans="1:14">
      <c r="A519" s="40">
        <v>2518</v>
      </c>
      <c r="B519" s="18" t="s">
        <v>605</v>
      </c>
      <c r="C519" s="40" t="s">
        <v>5912</v>
      </c>
      <c r="D519" s="40" t="s">
        <v>6210</v>
      </c>
      <c r="E519" s="40" t="s">
        <v>806</v>
      </c>
      <c r="F519" s="129">
        <v>22</v>
      </c>
      <c r="G519" s="40" t="s">
        <v>1308</v>
      </c>
      <c r="H519" s="40" t="s">
        <v>84</v>
      </c>
    </row>
    <row r="520" spans="1:14">
      <c r="A520" s="40">
        <v>2519</v>
      </c>
      <c r="B520" s="18" t="s">
        <v>606</v>
      </c>
      <c r="C520" s="36" t="s">
        <v>5913</v>
      </c>
      <c r="D520" s="36" t="s">
        <v>6211</v>
      </c>
      <c r="E520" s="40" t="s">
        <v>1495</v>
      </c>
      <c r="F520" s="129">
        <v>16</v>
      </c>
      <c r="G520" s="40" t="s">
        <v>1286</v>
      </c>
      <c r="H520" s="40" t="s">
        <v>84</v>
      </c>
    </row>
    <row r="521" spans="1:14">
      <c r="A521" s="40">
        <v>2520</v>
      </c>
      <c r="B521" s="18" t="s">
        <v>607</v>
      </c>
      <c r="C521" s="36" t="s">
        <v>5914</v>
      </c>
      <c r="D521" s="36" t="s">
        <v>6212</v>
      </c>
      <c r="E521" s="40" t="s">
        <v>806</v>
      </c>
      <c r="F521" s="129">
        <v>22</v>
      </c>
      <c r="G521" s="40" t="s">
        <v>1286</v>
      </c>
      <c r="H521" s="40" t="s">
        <v>84</v>
      </c>
    </row>
    <row r="522" spans="1:14">
      <c r="A522" s="40">
        <v>2521</v>
      </c>
      <c r="B522" s="18" t="s">
        <v>608</v>
      </c>
      <c r="C522" s="36" t="s">
        <v>6526</v>
      </c>
      <c r="D522" s="36" t="s">
        <v>6213</v>
      </c>
      <c r="E522" s="36" t="s">
        <v>407</v>
      </c>
      <c r="F522" s="131">
        <v>23</v>
      </c>
      <c r="G522" s="36" t="s">
        <v>1297</v>
      </c>
      <c r="H522" s="36" t="s">
        <v>84</v>
      </c>
    </row>
    <row r="523" spans="1:14">
      <c r="A523" s="40">
        <v>2522</v>
      </c>
      <c r="B523" s="18" t="s">
        <v>609</v>
      </c>
      <c r="C523" s="36" t="s">
        <v>6527</v>
      </c>
      <c r="D523" s="36" t="s">
        <v>6214</v>
      </c>
      <c r="E523" s="36" t="s">
        <v>407</v>
      </c>
      <c r="F523" s="131">
        <v>23</v>
      </c>
      <c r="G523" s="36" t="s">
        <v>1293</v>
      </c>
      <c r="H523" s="36">
        <v>3</v>
      </c>
    </row>
    <row r="524" spans="1:14">
      <c r="A524" s="40">
        <v>2523</v>
      </c>
      <c r="B524" s="18" t="s">
        <v>610</v>
      </c>
      <c r="C524" s="36" t="s">
        <v>6533</v>
      </c>
      <c r="D524" s="36" t="s">
        <v>1904</v>
      </c>
      <c r="E524" s="36" t="s">
        <v>407</v>
      </c>
      <c r="F524" s="131">
        <v>23</v>
      </c>
      <c r="G524" s="36" t="s">
        <v>1293</v>
      </c>
      <c r="H524" s="36">
        <v>3</v>
      </c>
    </row>
    <row r="525" spans="1:14">
      <c r="A525" s="40">
        <v>2524</v>
      </c>
      <c r="B525" s="18" t="s">
        <v>611</v>
      </c>
      <c r="C525" s="36" t="s">
        <v>6528</v>
      </c>
      <c r="D525" s="36" t="s">
        <v>6215</v>
      </c>
      <c r="E525" s="36" t="s">
        <v>407</v>
      </c>
      <c r="F525" s="131">
        <v>23</v>
      </c>
      <c r="G525" s="36" t="s">
        <v>1293</v>
      </c>
      <c r="H525" s="36">
        <v>1</v>
      </c>
    </row>
    <row r="526" spans="1:14">
      <c r="A526" s="40">
        <v>2525</v>
      </c>
      <c r="B526" s="18" t="s">
        <v>612</v>
      </c>
      <c r="C526" s="36" t="s">
        <v>6529</v>
      </c>
      <c r="D526" s="36" t="s">
        <v>6216</v>
      </c>
      <c r="E526" s="36" t="s">
        <v>407</v>
      </c>
      <c r="F526" s="131">
        <v>23</v>
      </c>
      <c r="G526" s="36" t="s">
        <v>1293</v>
      </c>
      <c r="H526" s="36">
        <v>1</v>
      </c>
    </row>
    <row r="527" spans="1:14" s="25" customFormat="1">
      <c r="A527" s="40">
        <v>2526</v>
      </c>
      <c r="B527" s="18" t="s">
        <v>613</v>
      </c>
      <c r="C527" s="25" t="s">
        <v>6534</v>
      </c>
      <c r="D527" s="25" t="s">
        <v>6217</v>
      </c>
      <c r="E527" s="36" t="s">
        <v>407</v>
      </c>
      <c r="F527" s="131">
        <v>23</v>
      </c>
      <c r="G527" s="36" t="s">
        <v>1293</v>
      </c>
      <c r="H527" s="36">
        <v>1</v>
      </c>
      <c r="I527" s="36"/>
      <c r="J527" s="36"/>
      <c r="K527" s="36"/>
      <c r="L527" s="36"/>
      <c r="M527" s="36"/>
      <c r="N527" s="36"/>
    </row>
    <row r="528" spans="1:14" s="25" customFormat="1">
      <c r="A528" s="40">
        <v>2527</v>
      </c>
      <c r="B528" s="18" t="s">
        <v>614</v>
      </c>
      <c r="C528" s="25" t="s">
        <v>6530</v>
      </c>
      <c r="D528" s="25" t="s">
        <v>6218</v>
      </c>
      <c r="E528" s="36" t="s">
        <v>407</v>
      </c>
      <c r="F528" s="131">
        <v>23</v>
      </c>
      <c r="G528" s="36" t="s">
        <v>1304</v>
      </c>
      <c r="H528" s="36" t="s">
        <v>84</v>
      </c>
      <c r="I528" s="36"/>
      <c r="J528" s="36"/>
      <c r="K528" s="36"/>
      <c r="L528" s="36"/>
      <c r="M528" s="36"/>
      <c r="N528" s="36"/>
    </row>
    <row r="529" spans="1:14" s="25" customFormat="1">
      <c r="A529" s="40">
        <v>2528</v>
      </c>
      <c r="B529" s="18" t="s">
        <v>615</v>
      </c>
      <c r="C529" s="36" t="s">
        <v>6467</v>
      </c>
      <c r="D529" s="36" t="s">
        <v>6468</v>
      </c>
      <c r="E529" s="36" t="s">
        <v>1236</v>
      </c>
      <c r="F529" s="131">
        <v>24</v>
      </c>
      <c r="G529" s="36" t="s">
        <v>1279</v>
      </c>
      <c r="H529" s="36" t="s">
        <v>84</v>
      </c>
      <c r="I529" s="36"/>
      <c r="J529" s="36"/>
      <c r="K529" s="36"/>
      <c r="L529" s="36"/>
      <c r="M529" s="36"/>
      <c r="N529" s="36"/>
    </row>
    <row r="530" spans="1:14" s="25" customFormat="1">
      <c r="A530" s="40">
        <v>2529</v>
      </c>
      <c r="B530" s="18" t="s">
        <v>616</v>
      </c>
      <c r="C530" s="36" t="s">
        <v>6469</v>
      </c>
      <c r="D530" s="36" t="s">
        <v>6470</v>
      </c>
      <c r="E530" s="36" t="s">
        <v>1236</v>
      </c>
      <c r="F530" s="131">
        <v>24</v>
      </c>
      <c r="G530" s="36" t="s">
        <v>1303</v>
      </c>
      <c r="H530" s="36" t="s">
        <v>84</v>
      </c>
      <c r="I530" s="36"/>
      <c r="J530" s="36"/>
      <c r="K530" s="36"/>
      <c r="L530" s="36"/>
      <c r="M530" s="36"/>
      <c r="N530" s="36"/>
    </row>
    <row r="531" spans="1:14" s="25" customFormat="1">
      <c r="A531" s="40">
        <v>2530</v>
      </c>
      <c r="B531" s="18" t="s">
        <v>617</v>
      </c>
      <c r="C531" s="36" t="s">
        <v>6471</v>
      </c>
      <c r="D531" s="36" t="s">
        <v>6472</v>
      </c>
      <c r="E531" s="36" t="s">
        <v>1236</v>
      </c>
      <c r="F531" s="131">
        <v>24</v>
      </c>
      <c r="G531" s="36" t="s">
        <v>1303</v>
      </c>
      <c r="H531" s="36" t="s">
        <v>84</v>
      </c>
      <c r="I531" s="36"/>
      <c r="J531" s="36"/>
      <c r="K531" s="36"/>
      <c r="L531" s="36"/>
      <c r="M531" s="36"/>
      <c r="N531" s="36"/>
    </row>
    <row r="532" spans="1:14" s="25" customFormat="1">
      <c r="A532" s="40">
        <v>2531</v>
      </c>
      <c r="B532" s="18" t="s">
        <v>618</v>
      </c>
      <c r="C532" s="36" t="s">
        <v>6473</v>
      </c>
      <c r="D532" s="36" t="s">
        <v>6474</v>
      </c>
      <c r="E532" s="36" t="s">
        <v>806</v>
      </c>
      <c r="F532" s="131">
        <v>22</v>
      </c>
      <c r="G532" s="36" t="s">
        <v>1281</v>
      </c>
      <c r="H532" s="36" t="s">
        <v>84</v>
      </c>
      <c r="I532" s="36"/>
      <c r="J532" s="36"/>
      <c r="K532" s="36"/>
      <c r="L532" s="36"/>
      <c r="M532" s="36"/>
      <c r="N532" s="36"/>
    </row>
    <row r="533" spans="1:14" s="25" customFormat="1">
      <c r="A533" s="40">
        <v>2532</v>
      </c>
      <c r="B533" s="18" t="s">
        <v>619</v>
      </c>
      <c r="C533" s="36" t="s">
        <v>6475</v>
      </c>
      <c r="D533" s="36" t="s">
        <v>6476</v>
      </c>
      <c r="E533" s="36" t="s">
        <v>806</v>
      </c>
      <c r="F533" s="131">
        <v>22</v>
      </c>
      <c r="G533" s="36" t="s">
        <v>1281</v>
      </c>
      <c r="H533" s="36" t="s">
        <v>84</v>
      </c>
      <c r="I533" s="36"/>
      <c r="J533" s="36"/>
      <c r="K533" s="36"/>
      <c r="L533" s="36"/>
      <c r="M533" s="36"/>
      <c r="N533" s="36"/>
    </row>
    <row r="534" spans="1:14" s="25" customFormat="1">
      <c r="A534" s="40">
        <v>2533</v>
      </c>
      <c r="B534" s="18" t="s">
        <v>620</v>
      </c>
      <c r="C534" s="36" t="s">
        <v>6477</v>
      </c>
      <c r="D534" s="36" t="s">
        <v>6478</v>
      </c>
      <c r="E534" s="36" t="s">
        <v>806</v>
      </c>
      <c r="F534" s="131">
        <v>22</v>
      </c>
      <c r="G534" s="36" t="s">
        <v>1281</v>
      </c>
      <c r="H534" s="36" t="s">
        <v>84</v>
      </c>
      <c r="I534" s="36"/>
      <c r="J534" s="36"/>
      <c r="K534" s="36"/>
      <c r="L534" s="36"/>
      <c r="M534" s="36"/>
      <c r="N534" s="36"/>
    </row>
    <row r="535" spans="1:14" s="25" customFormat="1">
      <c r="A535" s="40">
        <v>2534</v>
      </c>
      <c r="B535" s="18" t="s">
        <v>621</v>
      </c>
      <c r="C535" s="36" t="s">
        <v>6479</v>
      </c>
      <c r="D535" s="36" t="s">
        <v>6480</v>
      </c>
      <c r="E535" s="36" t="s">
        <v>806</v>
      </c>
      <c r="F535" s="131">
        <v>22</v>
      </c>
      <c r="G535" s="36" t="s">
        <v>1281</v>
      </c>
      <c r="H535" s="36" t="s">
        <v>84</v>
      </c>
      <c r="I535" s="36"/>
      <c r="J535" s="36"/>
      <c r="K535" s="36"/>
      <c r="L535" s="36"/>
      <c r="M535" s="36"/>
      <c r="N535" s="36"/>
    </row>
    <row r="536" spans="1:14" s="25" customFormat="1">
      <c r="A536" s="40">
        <v>2535</v>
      </c>
      <c r="B536" s="18" t="s">
        <v>622</v>
      </c>
      <c r="C536" s="36" t="s">
        <v>6481</v>
      </c>
      <c r="D536" s="36" t="s">
        <v>6482</v>
      </c>
      <c r="E536" s="36" t="s">
        <v>806</v>
      </c>
      <c r="F536" s="131">
        <v>22</v>
      </c>
      <c r="G536" s="36" t="s">
        <v>1281</v>
      </c>
      <c r="H536" s="36" t="s">
        <v>84</v>
      </c>
      <c r="I536" s="36"/>
      <c r="J536" s="36"/>
      <c r="K536" s="36"/>
      <c r="L536" s="36"/>
      <c r="M536" s="36"/>
      <c r="N536" s="36"/>
    </row>
    <row r="537" spans="1:14" s="25" customFormat="1">
      <c r="A537" s="40">
        <v>2536</v>
      </c>
      <c r="B537" s="18" t="s">
        <v>623</v>
      </c>
      <c r="C537" s="36" t="s">
        <v>1913</v>
      </c>
      <c r="D537" s="36" t="s">
        <v>1914</v>
      </c>
      <c r="E537" s="36" t="s">
        <v>1494</v>
      </c>
      <c r="F537" s="131">
        <v>21</v>
      </c>
      <c r="G537" s="36" t="s">
        <v>1298</v>
      </c>
      <c r="H537" s="36" t="s">
        <v>54</v>
      </c>
      <c r="I537" s="36"/>
      <c r="J537" s="36"/>
      <c r="K537" s="36"/>
      <c r="L537" s="36"/>
      <c r="M537" s="36"/>
      <c r="N537" s="36"/>
    </row>
    <row r="538" spans="1:14" s="25" customFormat="1">
      <c r="A538" s="40">
        <v>2537</v>
      </c>
      <c r="B538" s="18" t="s">
        <v>624</v>
      </c>
      <c r="C538" s="36" t="s">
        <v>6515</v>
      </c>
      <c r="D538" s="36" t="s">
        <v>6516</v>
      </c>
      <c r="E538" s="36" t="s">
        <v>806</v>
      </c>
      <c r="F538" s="131">
        <v>22</v>
      </c>
      <c r="G538" s="36" t="s">
        <v>1308</v>
      </c>
      <c r="H538" s="36" t="s">
        <v>84</v>
      </c>
      <c r="I538" s="36"/>
      <c r="J538" s="36"/>
      <c r="K538" s="36"/>
      <c r="L538" s="36"/>
      <c r="M538" s="36"/>
      <c r="N538" s="36"/>
    </row>
    <row r="539" spans="1:14" s="25" customFormat="1">
      <c r="A539" s="40">
        <v>2538</v>
      </c>
      <c r="B539" s="18" t="s">
        <v>625</v>
      </c>
      <c r="C539" s="36" t="s">
        <v>6517</v>
      </c>
      <c r="D539" s="36" t="s">
        <v>6518</v>
      </c>
      <c r="E539" s="36" t="s">
        <v>1236</v>
      </c>
      <c r="F539" s="131">
        <v>24</v>
      </c>
      <c r="G539" s="36" t="s">
        <v>1303</v>
      </c>
      <c r="H539" s="36" t="s">
        <v>84</v>
      </c>
      <c r="I539" s="36"/>
      <c r="J539" s="36"/>
      <c r="K539" s="36"/>
      <c r="L539" s="36"/>
      <c r="M539" s="36"/>
      <c r="N539" s="36"/>
    </row>
    <row r="540" spans="1:14" s="25" customFormat="1">
      <c r="A540" s="40">
        <v>2539</v>
      </c>
      <c r="B540" s="18" t="s">
        <v>626</v>
      </c>
      <c r="C540" s="36" t="s">
        <v>6519</v>
      </c>
      <c r="D540" s="36" t="s">
        <v>6520</v>
      </c>
      <c r="E540" s="36" t="s">
        <v>1236</v>
      </c>
      <c r="F540" s="131">
        <v>24</v>
      </c>
      <c r="G540" s="36" t="s">
        <v>6525</v>
      </c>
      <c r="H540" s="36" t="s">
        <v>84</v>
      </c>
      <c r="I540" s="36"/>
      <c r="J540" s="36"/>
      <c r="K540" s="36"/>
      <c r="L540" s="36"/>
      <c r="M540" s="36"/>
      <c r="N540" s="36"/>
    </row>
    <row r="541" spans="1:14" s="25" customFormat="1">
      <c r="A541" s="40">
        <v>2540</v>
      </c>
      <c r="B541" s="18" t="s">
        <v>627</v>
      </c>
      <c r="C541" s="36" t="s">
        <v>6521</v>
      </c>
      <c r="D541" s="36" t="s">
        <v>6522</v>
      </c>
      <c r="E541" s="36" t="s">
        <v>806</v>
      </c>
      <c r="F541" s="131">
        <v>22</v>
      </c>
      <c r="G541" s="36" t="s">
        <v>6525</v>
      </c>
      <c r="H541" s="36" t="s">
        <v>84</v>
      </c>
      <c r="I541" s="36"/>
      <c r="J541" s="36"/>
      <c r="K541" s="36"/>
      <c r="L541" s="36"/>
      <c r="M541" s="36"/>
      <c r="N541" s="36"/>
    </row>
    <row r="542" spans="1:14" s="25" customFormat="1">
      <c r="A542" s="40">
        <v>2541</v>
      </c>
      <c r="B542" s="18" t="s">
        <v>628</v>
      </c>
      <c r="C542" s="36" t="s">
        <v>6523</v>
      </c>
      <c r="D542" s="36" t="s">
        <v>6524</v>
      </c>
      <c r="E542" s="36" t="s">
        <v>407</v>
      </c>
      <c r="F542" s="131">
        <v>23</v>
      </c>
      <c r="G542" s="36" t="s">
        <v>1293</v>
      </c>
      <c r="H542" s="36" t="s">
        <v>67</v>
      </c>
      <c r="I542" s="36"/>
      <c r="J542" s="36"/>
      <c r="K542" s="36"/>
      <c r="L542" s="36"/>
      <c r="M542" s="36"/>
      <c r="N542" s="36"/>
    </row>
    <row r="543" spans="1:14" s="25" customFormat="1">
      <c r="A543" s="40">
        <v>2542</v>
      </c>
      <c r="B543" s="18" t="s">
        <v>629</v>
      </c>
      <c r="C543" s="36" t="s">
        <v>6565</v>
      </c>
      <c r="D543" s="36" t="s">
        <v>6566</v>
      </c>
      <c r="E543" s="36" t="s">
        <v>407</v>
      </c>
      <c r="F543" s="131">
        <v>23</v>
      </c>
      <c r="G543" s="36" t="s">
        <v>6567</v>
      </c>
      <c r="H543" s="36">
        <v>1</v>
      </c>
      <c r="I543" s="36"/>
      <c r="J543" s="36"/>
      <c r="K543" s="36"/>
      <c r="L543" s="36"/>
      <c r="M543" s="36"/>
      <c r="N543" s="36"/>
    </row>
    <row r="544" spans="1:14" s="25" customFormat="1">
      <c r="A544" s="40">
        <v>2543</v>
      </c>
      <c r="B544" s="18" t="s">
        <v>630</v>
      </c>
      <c r="C544" s="36"/>
      <c r="D544" s="36"/>
      <c r="E544" s="36"/>
      <c r="F544" s="131"/>
      <c r="G544" s="36"/>
      <c r="H544" s="36"/>
      <c r="I544" s="36"/>
      <c r="J544" s="36"/>
      <c r="K544" s="36"/>
      <c r="L544" s="36"/>
      <c r="M544" s="36"/>
      <c r="N544" s="36"/>
    </row>
    <row r="545" spans="1:14" s="25" customFormat="1">
      <c r="A545" s="40">
        <v>2544</v>
      </c>
      <c r="B545" s="18" t="s">
        <v>631</v>
      </c>
      <c r="C545" s="36"/>
      <c r="D545" s="36"/>
      <c r="E545" s="36"/>
      <c r="F545" s="131"/>
      <c r="G545" s="36"/>
      <c r="H545" s="36"/>
      <c r="I545" s="36"/>
      <c r="J545" s="36"/>
      <c r="K545" s="36"/>
      <c r="L545" s="36"/>
      <c r="M545" s="36"/>
      <c r="N545" s="36"/>
    </row>
    <row r="546" spans="1:14" s="25" customFormat="1">
      <c r="A546" s="40">
        <v>2545</v>
      </c>
      <c r="B546" s="18" t="s">
        <v>632</v>
      </c>
      <c r="C546" s="36"/>
      <c r="D546" s="36"/>
      <c r="E546" s="36"/>
      <c r="F546" s="131"/>
      <c r="G546" s="36"/>
      <c r="H546" s="36"/>
      <c r="I546" s="36"/>
      <c r="J546" s="36"/>
      <c r="K546" s="36"/>
      <c r="L546" s="36"/>
      <c r="M546" s="36"/>
      <c r="N546" s="36"/>
    </row>
    <row r="547" spans="1:14" s="25" customFormat="1">
      <c r="A547" s="40">
        <v>2546</v>
      </c>
      <c r="B547" s="18" t="s">
        <v>633</v>
      </c>
      <c r="C547" s="36"/>
      <c r="D547" s="36"/>
      <c r="E547" s="36"/>
      <c r="F547" s="131"/>
      <c r="G547" s="36"/>
      <c r="H547" s="36"/>
      <c r="I547" s="36"/>
      <c r="J547" s="36"/>
      <c r="K547" s="36"/>
      <c r="L547" s="36"/>
      <c r="M547" s="36"/>
      <c r="N547" s="36"/>
    </row>
    <row r="548" spans="1:14" s="25" customFormat="1">
      <c r="A548" s="40">
        <v>2547</v>
      </c>
      <c r="B548" s="18" t="s">
        <v>634</v>
      </c>
      <c r="C548" s="36"/>
      <c r="D548" s="36"/>
      <c r="E548" s="36"/>
      <c r="F548" s="131"/>
      <c r="G548" s="36"/>
      <c r="H548" s="36"/>
      <c r="I548" s="36"/>
      <c r="J548" s="36"/>
      <c r="K548" s="36"/>
      <c r="L548" s="36"/>
      <c r="M548" s="36"/>
      <c r="N548" s="36"/>
    </row>
    <row r="549" spans="1:14" s="25" customFormat="1">
      <c r="A549" s="40">
        <v>2548</v>
      </c>
      <c r="B549" s="18" t="s">
        <v>635</v>
      </c>
      <c r="C549" s="36"/>
      <c r="D549" s="36"/>
      <c r="E549" s="36"/>
      <c r="F549" s="131"/>
      <c r="G549" s="36"/>
      <c r="H549" s="36"/>
      <c r="I549" s="36"/>
      <c r="J549" s="36"/>
      <c r="K549" s="36"/>
      <c r="L549" s="36"/>
      <c r="M549" s="36"/>
      <c r="N549" s="36"/>
    </row>
    <row r="550" spans="1:14" s="25" customFormat="1">
      <c r="A550" s="40">
        <v>2549</v>
      </c>
      <c r="B550" s="18" t="s">
        <v>636</v>
      </c>
      <c r="C550" s="36"/>
      <c r="D550" s="36"/>
      <c r="E550" s="36"/>
      <c r="F550" s="131"/>
      <c r="G550" s="36"/>
      <c r="H550" s="36"/>
      <c r="I550" s="36"/>
      <c r="J550" s="36"/>
      <c r="K550" s="36"/>
      <c r="L550" s="36"/>
      <c r="M550" s="36"/>
      <c r="N550" s="36"/>
    </row>
    <row r="551" spans="1:14" s="25" customFormat="1">
      <c r="A551" s="40">
        <v>2550</v>
      </c>
      <c r="B551" s="18" t="s">
        <v>637</v>
      </c>
      <c r="C551" s="36"/>
      <c r="D551" s="36"/>
      <c r="E551" s="36"/>
      <c r="F551" s="131"/>
      <c r="G551" s="36"/>
      <c r="H551" s="36"/>
      <c r="I551" s="36"/>
      <c r="J551" s="36"/>
      <c r="K551" s="36"/>
      <c r="L551" s="36"/>
      <c r="M551" s="36"/>
      <c r="N551" s="36"/>
    </row>
    <row r="552" spans="1:14" s="25" customFormat="1">
      <c r="A552" s="40">
        <v>2551</v>
      </c>
      <c r="B552" s="18" t="s">
        <v>638</v>
      </c>
      <c r="C552" s="36"/>
      <c r="D552" s="36"/>
      <c r="E552" s="36"/>
      <c r="F552" s="131"/>
      <c r="G552" s="36"/>
      <c r="H552" s="36"/>
      <c r="I552" s="36"/>
      <c r="J552" s="36"/>
      <c r="K552" s="36"/>
      <c r="L552" s="36"/>
      <c r="M552" s="36"/>
      <c r="N552" s="36"/>
    </row>
    <row r="553" spans="1:14" s="25" customFormat="1">
      <c r="A553" s="40">
        <v>2552</v>
      </c>
      <c r="B553" s="18" t="s">
        <v>639</v>
      </c>
      <c r="C553" s="36"/>
      <c r="D553" s="36"/>
      <c r="E553" s="36"/>
      <c r="F553" s="131"/>
      <c r="G553" s="36"/>
      <c r="H553" s="36"/>
      <c r="I553" s="36"/>
      <c r="J553" s="36"/>
      <c r="K553" s="36"/>
      <c r="L553" s="36"/>
      <c r="M553" s="36"/>
      <c r="N553" s="36"/>
    </row>
    <row r="554" spans="1:14" s="25" customFormat="1">
      <c r="A554" s="40">
        <v>2553</v>
      </c>
      <c r="B554" s="18" t="s">
        <v>640</v>
      </c>
      <c r="C554" s="36"/>
      <c r="D554" s="36"/>
      <c r="E554" s="36"/>
      <c r="F554" s="131"/>
      <c r="G554" s="36"/>
      <c r="H554" s="36"/>
      <c r="I554" s="36"/>
      <c r="J554" s="36"/>
      <c r="K554" s="36"/>
      <c r="L554" s="36"/>
      <c r="M554" s="36"/>
      <c r="N554" s="36"/>
    </row>
    <row r="555" spans="1:14" s="25" customFormat="1">
      <c r="A555" s="40">
        <v>2554</v>
      </c>
      <c r="B555" s="18" t="s">
        <v>641</v>
      </c>
      <c r="C555" s="36"/>
      <c r="D555" s="36"/>
      <c r="E555" s="36"/>
      <c r="F555" s="131"/>
      <c r="G555" s="36"/>
      <c r="H555" s="36"/>
      <c r="I555" s="36"/>
      <c r="J555" s="36"/>
      <c r="K555" s="36"/>
      <c r="L555" s="36"/>
      <c r="M555" s="36"/>
      <c r="N555" s="36"/>
    </row>
    <row r="556" spans="1:14" s="25" customFormat="1">
      <c r="A556" s="40">
        <v>2555</v>
      </c>
      <c r="B556" s="18" t="s">
        <v>642</v>
      </c>
      <c r="C556" s="36"/>
      <c r="D556" s="36"/>
      <c r="E556" s="36"/>
      <c r="F556" s="131"/>
      <c r="G556" s="36"/>
      <c r="H556" s="36"/>
      <c r="I556" s="36"/>
      <c r="J556" s="36"/>
      <c r="K556" s="36"/>
      <c r="L556" s="36"/>
      <c r="M556" s="36"/>
      <c r="N556" s="36"/>
    </row>
    <row r="557" spans="1:14" s="25" customFormat="1">
      <c r="A557" s="40">
        <v>2556</v>
      </c>
      <c r="B557" s="18" t="s">
        <v>643</v>
      </c>
      <c r="C557" s="36"/>
      <c r="D557" s="36"/>
      <c r="E557" s="36"/>
      <c r="F557" s="131"/>
      <c r="G557" s="36"/>
      <c r="H557" s="36"/>
      <c r="I557" s="36"/>
      <c r="J557" s="36"/>
      <c r="K557" s="36"/>
      <c r="L557" s="36"/>
      <c r="M557" s="36"/>
      <c r="N557" s="36"/>
    </row>
    <row r="558" spans="1:14" s="25" customFormat="1">
      <c r="A558" s="40">
        <v>2557</v>
      </c>
      <c r="B558" s="18" t="s">
        <v>644</v>
      </c>
      <c r="C558" s="36"/>
      <c r="D558" s="36"/>
      <c r="E558" s="36"/>
      <c r="F558" s="131"/>
      <c r="G558" s="36"/>
      <c r="H558" s="36"/>
      <c r="I558" s="36"/>
      <c r="J558" s="36"/>
      <c r="K558" s="36"/>
      <c r="L558" s="36"/>
      <c r="M558" s="36"/>
      <c r="N558" s="36"/>
    </row>
    <row r="559" spans="1:14" s="25" customFormat="1">
      <c r="A559" s="40">
        <v>2558</v>
      </c>
      <c r="B559" s="18" t="s">
        <v>645</v>
      </c>
      <c r="C559" s="36"/>
      <c r="D559" s="36"/>
      <c r="E559" s="36"/>
      <c r="F559" s="131"/>
      <c r="G559" s="36"/>
      <c r="H559" s="36"/>
      <c r="I559" s="36"/>
      <c r="J559" s="36"/>
      <c r="K559" s="36"/>
      <c r="L559" s="36"/>
      <c r="M559" s="36"/>
      <c r="N559" s="36"/>
    </row>
    <row r="560" spans="1:14" s="25" customFormat="1">
      <c r="A560" s="40">
        <v>2559</v>
      </c>
      <c r="B560" s="18" t="s">
        <v>646</v>
      </c>
      <c r="C560" s="36"/>
      <c r="D560" s="36"/>
      <c r="E560" s="36"/>
      <c r="F560" s="131"/>
      <c r="G560" s="36"/>
      <c r="H560" s="36"/>
      <c r="I560" s="36"/>
      <c r="J560" s="36"/>
      <c r="K560" s="36"/>
      <c r="L560" s="36"/>
      <c r="M560" s="36"/>
      <c r="N560" s="36"/>
    </row>
    <row r="561" spans="1:14" s="25" customFormat="1">
      <c r="A561" s="40">
        <v>2560</v>
      </c>
      <c r="B561" s="18" t="s">
        <v>647</v>
      </c>
      <c r="C561" s="36"/>
      <c r="D561" s="36"/>
      <c r="E561" s="36"/>
      <c r="F561" s="131"/>
      <c r="G561" s="36"/>
      <c r="H561" s="36"/>
      <c r="I561" s="36"/>
      <c r="J561" s="36"/>
      <c r="K561" s="36"/>
      <c r="L561" s="36"/>
      <c r="M561" s="36"/>
      <c r="N561" s="36"/>
    </row>
    <row r="562" spans="1:14" s="25" customFormat="1">
      <c r="A562" s="40">
        <v>2561</v>
      </c>
      <c r="B562" s="18" t="s">
        <v>648</v>
      </c>
      <c r="C562" s="36"/>
      <c r="D562" s="36"/>
      <c r="E562" s="36"/>
      <c r="F562" s="131"/>
      <c r="G562" s="36"/>
      <c r="H562" s="36"/>
      <c r="I562" s="36"/>
      <c r="J562" s="36"/>
      <c r="K562" s="36"/>
      <c r="L562" s="36"/>
      <c r="M562" s="36"/>
      <c r="N562" s="36"/>
    </row>
    <row r="563" spans="1:14" s="25" customFormat="1">
      <c r="A563" s="40">
        <v>2562</v>
      </c>
      <c r="B563" s="18" t="s">
        <v>649</v>
      </c>
      <c r="C563" s="36"/>
      <c r="D563" s="36"/>
      <c r="E563" s="36"/>
      <c r="F563" s="131"/>
      <c r="G563" s="36"/>
      <c r="H563" s="36"/>
      <c r="I563" s="36"/>
      <c r="J563" s="36"/>
      <c r="K563" s="36"/>
      <c r="L563" s="36"/>
      <c r="M563" s="36"/>
      <c r="N563" s="36"/>
    </row>
    <row r="564" spans="1:14" s="25" customFormat="1">
      <c r="A564" s="40">
        <v>2563</v>
      </c>
      <c r="B564" s="18" t="s">
        <v>650</v>
      </c>
      <c r="C564" s="36"/>
      <c r="D564" s="36"/>
      <c r="E564" s="36"/>
      <c r="F564" s="131"/>
      <c r="G564" s="36"/>
      <c r="H564" s="36"/>
      <c r="I564" s="36"/>
      <c r="J564" s="36"/>
      <c r="K564" s="36"/>
      <c r="L564" s="36"/>
      <c r="M564" s="36"/>
      <c r="N564" s="36"/>
    </row>
    <row r="565" spans="1:14" s="25" customFormat="1">
      <c r="A565" s="40">
        <v>2564</v>
      </c>
      <c r="B565" s="18" t="s">
        <v>651</v>
      </c>
      <c r="C565" s="36"/>
      <c r="D565" s="36"/>
      <c r="E565" s="36"/>
      <c r="F565" s="131"/>
      <c r="G565" s="36"/>
      <c r="H565" s="36"/>
      <c r="I565" s="36"/>
      <c r="J565" s="36"/>
      <c r="K565" s="36"/>
      <c r="L565" s="36"/>
      <c r="M565" s="36"/>
      <c r="N565" s="36"/>
    </row>
    <row r="566" spans="1:14" s="25" customFormat="1">
      <c r="A566" s="40">
        <v>2565</v>
      </c>
      <c r="B566" s="18" t="s">
        <v>652</v>
      </c>
      <c r="C566" s="36"/>
      <c r="D566" s="36"/>
      <c r="E566" s="36"/>
      <c r="F566" s="131"/>
      <c r="G566" s="36"/>
      <c r="H566" s="36"/>
      <c r="I566" s="36"/>
      <c r="J566" s="36"/>
      <c r="K566" s="36"/>
      <c r="L566" s="36"/>
      <c r="M566" s="36"/>
      <c r="N566" s="36"/>
    </row>
    <row r="567" spans="1:14" s="25" customFormat="1">
      <c r="A567" s="40">
        <v>2566</v>
      </c>
      <c r="B567" s="18" t="s">
        <v>653</v>
      </c>
      <c r="C567" s="36"/>
      <c r="D567" s="36"/>
      <c r="E567" s="36"/>
      <c r="F567" s="131"/>
      <c r="G567" s="36"/>
      <c r="H567" s="36"/>
      <c r="I567" s="36"/>
      <c r="J567" s="36"/>
      <c r="K567" s="36"/>
      <c r="L567" s="36"/>
      <c r="M567" s="36"/>
      <c r="N567" s="36"/>
    </row>
    <row r="568" spans="1:14" s="25" customFormat="1">
      <c r="A568" s="40">
        <v>2567</v>
      </c>
      <c r="B568" s="18" t="s">
        <v>654</v>
      </c>
      <c r="C568" s="36"/>
      <c r="D568" s="36"/>
      <c r="E568" s="36"/>
      <c r="F568" s="131"/>
      <c r="G568" s="36"/>
      <c r="H568" s="36"/>
      <c r="I568" s="36"/>
      <c r="J568" s="36"/>
      <c r="K568" s="36"/>
      <c r="L568" s="36"/>
      <c r="M568" s="36"/>
      <c r="N568" s="36"/>
    </row>
    <row r="569" spans="1:14" s="25" customFormat="1">
      <c r="A569" s="40">
        <v>2568</v>
      </c>
      <c r="B569" s="18" t="s">
        <v>655</v>
      </c>
      <c r="C569" s="36"/>
      <c r="D569" s="36"/>
      <c r="E569" s="36"/>
      <c r="F569" s="131"/>
      <c r="G569" s="36"/>
      <c r="H569" s="36"/>
      <c r="I569" s="36"/>
      <c r="J569" s="36"/>
      <c r="K569" s="36"/>
      <c r="L569" s="36"/>
      <c r="M569" s="36"/>
      <c r="N569" s="36"/>
    </row>
    <row r="570" spans="1:14" s="25" customFormat="1">
      <c r="A570" s="40">
        <v>2569</v>
      </c>
      <c r="B570" s="18" t="s">
        <v>656</v>
      </c>
      <c r="C570" s="36"/>
      <c r="D570" s="36"/>
      <c r="E570" s="36"/>
      <c r="F570" s="131"/>
      <c r="G570" s="36"/>
      <c r="H570" s="36"/>
      <c r="I570" s="36"/>
      <c r="J570" s="36"/>
      <c r="K570" s="36"/>
      <c r="L570" s="36"/>
      <c r="M570" s="36"/>
      <c r="N570" s="36"/>
    </row>
    <row r="571" spans="1:14" s="25" customFormat="1">
      <c r="A571" s="40">
        <v>2570</v>
      </c>
      <c r="B571" s="18" t="s">
        <v>657</v>
      </c>
      <c r="C571" s="36"/>
      <c r="D571" s="36"/>
      <c r="E571" s="36"/>
      <c r="F571" s="131"/>
      <c r="G571" s="36"/>
      <c r="H571" s="36"/>
      <c r="I571" s="36"/>
      <c r="J571" s="36"/>
      <c r="K571" s="36"/>
      <c r="L571" s="36"/>
      <c r="M571" s="36"/>
      <c r="N571" s="36"/>
    </row>
    <row r="572" spans="1:14" s="25" customFormat="1">
      <c r="A572" s="40">
        <v>2571</v>
      </c>
      <c r="B572" s="18" t="s">
        <v>658</v>
      </c>
      <c r="C572" s="36"/>
      <c r="D572" s="36"/>
      <c r="E572" s="36"/>
      <c r="F572" s="131"/>
      <c r="G572" s="36"/>
      <c r="H572" s="36"/>
      <c r="I572" s="36"/>
      <c r="J572" s="36"/>
      <c r="K572" s="36"/>
      <c r="L572" s="36"/>
      <c r="M572" s="36"/>
      <c r="N572" s="36"/>
    </row>
    <row r="573" spans="1:14" s="25" customFormat="1">
      <c r="A573" s="40">
        <v>2572</v>
      </c>
      <c r="B573" s="18" t="s">
        <v>659</v>
      </c>
      <c r="C573" s="36"/>
      <c r="D573" s="36"/>
      <c r="E573" s="36"/>
      <c r="F573" s="131"/>
      <c r="G573" s="36"/>
      <c r="H573" s="36"/>
      <c r="I573" s="36"/>
      <c r="J573" s="36"/>
      <c r="K573" s="36"/>
      <c r="L573" s="36"/>
      <c r="M573" s="36"/>
      <c r="N573" s="36"/>
    </row>
    <row r="574" spans="1:14" s="25" customFormat="1">
      <c r="A574" s="40">
        <v>2573</v>
      </c>
      <c r="B574" s="18" t="s">
        <v>660</v>
      </c>
      <c r="C574" s="36"/>
      <c r="D574" s="36"/>
      <c r="E574" s="36"/>
      <c r="F574" s="131"/>
      <c r="G574" s="36"/>
      <c r="H574" s="36"/>
      <c r="I574" s="36"/>
      <c r="J574" s="36"/>
      <c r="K574" s="36"/>
      <c r="L574" s="36"/>
      <c r="M574" s="36"/>
      <c r="N574" s="36"/>
    </row>
    <row r="575" spans="1:14" s="25" customFormat="1">
      <c r="A575" s="40">
        <v>2574</v>
      </c>
      <c r="B575" s="18" t="s">
        <v>661</v>
      </c>
      <c r="C575" s="36"/>
      <c r="D575" s="36"/>
      <c r="E575" s="36"/>
      <c r="F575" s="131"/>
      <c r="G575" s="36"/>
      <c r="H575" s="36"/>
      <c r="I575" s="36"/>
      <c r="J575" s="36"/>
      <c r="K575" s="36"/>
      <c r="L575" s="36"/>
      <c r="M575" s="36"/>
      <c r="N575" s="36"/>
    </row>
    <row r="576" spans="1:14" s="25" customFormat="1">
      <c r="A576" s="40">
        <v>2575</v>
      </c>
      <c r="B576" s="18" t="s">
        <v>662</v>
      </c>
      <c r="C576" s="36"/>
      <c r="D576" s="36"/>
      <c r="E576" s="36"/>
      <c r="F576" s="131"/>
      <c r="G576" s="36"/>
      <c r="H576" s="36"/>
      <c r="I576" s="36"/>
      <c r="J576" s="36"/>
      <c r="K576" s="36"/>
      <c r="L576" s="36"/>
      <c r="M576" s="36"/>
      <c r="N576" s="36"/>
    </row>
    <row r="577" spans="1:14" s="25" customFormat="1">
      <c r="A577" s="40">
        <v>2576</v>
      </c>
      <c r="B577" s="18" t="s">
        <v>663</v>
      </c>
      <c r="C577" s="36"/>
      <c r="D577" s="36"/>
      <c r="E577" s="36"/>
      <c r="F577" s="131"/>
      <c r="G577" s="36"/>
      <c r="H577" s="36"/>
      <c r="I577" s="36"/>
      <c r="J577" s="36"/>
      <c r="K577" s="36"/>
      <c r="L577" s="36"/>
      <c r="M577" s="36"/>
      <c r="N577" s="36"/>
    </row>
    <row r="578" spans="1:14" s="25" customFormat="1">
      <c r="A578" s="40">
        <v>2577</v>
      </c>
      <c r="B578" s="18" t="s">
        <v>664</v>
      </c>
      <c r="C578" s="36"/>
      <c r="D578" s="36"/>
      <c r="E578" s="36"/>
      <c r="F578" s="131"/>
      <c r="G578" s="36"/>
      <c r="H578" s="36"/>
      <c r="I578" s="36"/>
      <c r="J578" s="36"/>
      <c r="K578" s="36"/>
      <c r="L578" s="36"/>
      <c r="M578" s="36"/>
      <c r="N578" s="36"/>
    </row>
    <row r="579" spans="1:14" s="25" customFormat="1">
      <c r="A579" s="40">
        <v>2578</v>
      </c>
      <c r="B579" s="18" t="s">
        <v>665</v>
      </c>
      <c r="C579" s="36"/>
      <c r="D579" s="36"/>
      <c r="E579" s="36"/>
      <c r="F579" s="131"/>
      <c r="G579" s="36"/>
      <c r="H579" s="36"/>
      <c r="I579" s="36"/>
      <c r="J579" s="36"/>
      <c r="K579" s="36"/>
      <c r="L579" s="36"/>
      <c r="M579" s="36"/>
      <c r="N579" s="36"/>
    </row>
    <row r="580" spans="1:14" s="25" customFormat="1">
      <c r="A580" s="40">
        <v>2579</v>
      </c>
      <c r="B580" s="18" t="s">
        <v>666</v>
      </c>
      <c r="C580" s="36"/>
      <c r="D580" s="36"/>
      <c r="E580" s="36"/>
      <c r="F580" s="131"/>
      <c r="G580" s="36"/>
      <c r="H580" s="36"/>
      <c r="I580" s="36"/>
      <c r="J580" s="36"/>
      <c r="K580" s="36"/>
      <c r="L580" s="36"/>
      <c r="M580" s="36"/>
      <c r="N580" s="36"/>
    </row>
    <row r="581" spans="1:14" s="25" customFormat="1">
      <c r="A581" s="40">
        <v>2580</v>
      </c>
      <c r="B581" s="18" t="s">
        <v>667</v>
      </c>
      <c r="C581" s="36"/>
      <c r="D581" s="36"/>
      <c r="E581" s="36"/>
      <c r="F581" s="131"/>
      <c r="G581" s="36"/>
      <c r="H581" s="36"/>
      <c r="I581" s="36"/>
      <c r="J581" s="36"/>
      <c r="K581" s="36"/>
      <c r="L581" s="36"/>
      <c r="M581" s="36"/>
      <c r="N581" s="36"/>
    </row>
    <row r="582" spans="1:14" s="25" customFormat="1">
      <c r="A582" s="40">
        <v>2581</v>
      </c>
      <c r="B582" s="18" t="s">
        <v>668</v>
      </c>
      <c r="C582" s="36"/>
      <c r="D582" s="36"/>
      <c r="E582" s="36"/>
      <c r="F582" s="131"/>
      <c r="G582" s="36"/>
      <c r="H582" s="36"/>
      <c r="I582" s="36"/>
      <c r="J582" s="36"/>
      <c r="K582" s="36"/>
      <c r="L582" s="36"/>
      <c r="M582" s="36"/>
      <c r="N582" s="36"/>
    </row>
    <row r="583" spans="1:14" s="25" customFormat="1">
      <c r="A583" s="40">
        <v>2582</v>
      </c>
      <c r="B583" s="18" t="s">
        <v>669</v>
      </c>
      <c r="C583" s="36"/>
      <c r="D583" s="36"/>
      <c r="E583" s="36"/>
      <c r="F583" s="131"/>
      <c r="G583" s="36"/>
      <c r="H583" s="36"/>
      <c r="I583" s="36"/>
      <c r="J583" s="36"/>
      <c r="K583" s="36"/>
      <c r="L583" s="36"/>
      <c r="M583" s="36"/>
      <c r="N583" s="36"/>
    </row>
    <row r="584" spans="1:14" s="25" customFormat="1">
      <c r="A584" s="40">
        <v>2583</v>
      </c>
      <c r="B584" s="18" t="s">
        <v>670</v>
      </c>
      <c r="C584" s="36"/>
      <c r="D584" s="36"/>
      <c r="E584" s="36"/>
      <c r="F584" s="131"/>
      <c r="G584" s="36"/>
      <c r="H584" s="36"/>
      <c r="I584" s="36"/>
      <c r="J584" s="36"/>
      <c r="K584" s="36"/>
      <c r="L584" s="36"/>
      <c r="M584" s="36"/>
      <c r="N584" s="36"/>
    </row>
    <row r="585" spans="1:14" s="25" customFormat="1">
      <c r="A585" s="40">
        <v>2584</v>
      </c>
      <c r="B585" s="18" t="s">
        <v>671</v>
      </c>
      <c r="C585" s="36"/>
      <c r="D585" s="36"/>
      <c r="E585" s="36"/>
      <c r="F585" s="131"/>
      <c r="G585" s="36"/>
      <c r="H585" s="36"/>
      <c r="I585" s="36"/>
      <c r="J585" s="36"/>
      <c r="K585" s="36"/>
      <c r="L585" s="36"/>
      <c r="M585" s="36"/>
      <c r="N585" s="36"/>
    </row>
    <row r="586" spans="1:14" s="25" customFormat="1">
      <c r="A586" s="40">
        <v>2585</v>
      </c>
      <c r="B586" s="18" t="s">
        <v>672</v>
      </c>
      <c r="C586" s="36"/>
      <c r="D586" s="36"/>
      <c r="E586" s="36"/>
      <c r="F586" s="131"/>
      <c r="G586" s="36"/>
      <c r="H586" s="36"/>
      <c r="I586" s="36"/>
      <c r="J586" s="36"/>
      <c r="K586" s="36"/>
      <c r="L586" s="36"/>
      <c r="M586" s="36"/>
      <c r="N586" s="36"/>
    </row>
    <row r="587" spans="1:14" s="25" customFormat="1">
      <c r="A587" s="40">
        <v>2586</v>
      </c>
      <c r="B587" s="18" t="s">
        <v>673</v>
      </c>
      <c r="C587" s="36"/>
      <c r="D587" s="36"/>
      <c r="E587" s="36"/>
      <c r="F587" s="131"/>
      <c r="G587" s="36"/>
      <c r="H587" s="36"/>
      <c r="I587" s="36"/>
      <c r="J587" s="36"/>
      <c r="K587" s="36"/>
      <c r="L587" s="36"/>
      <c r="M587" s="36"/>
      <c r="N587" s="36"/>
    </row>
    <row r="588" spans="1:14" s="25" customFormat="1">
      <c r="A588" s="40">
        <v>2587</v>
      </c>
      <c r="B588" s="18" t="s">
        <v>674</v>
      </c>
      <c r="C588" s="36"/>
      <c r="D588" s="36"/>
      <c r="E588" s="36"/>
      <c r="F588" s="131"/>
      <c r="G588" s="36"/>
      <c r="H588" s="36"/>
      <c r="I588" s="36"/>
      <c r="J588" s="36"/>
      <c r="K588" s="36"/>
      <c r="L588" s="36"/>
      <c r="M588" s="36"/>
      <c r="N588" s="36"/>
    </row>
    <row r="589" spans="1:14" s="25" customFormat="1">
      <c r="A589" s="40">
        <v>2588</v>
      </c>
      <c r="B589" s="18" t="s">
        <v>675</v>
      </c>
      <c r="C589" s="36"/>
      <c r="D589" s="36"/>
      <c r="E589" s="36"/>
      <c r="F589" s="131"/>
      <c r="G589" s="36"/>
      <c r="H589" s="36"/>
      <c r="I589" s="36"/>
      <c r="J589" s="36"/>
      <c r="K589" s="36"/>
      <c r="L589" s="36"/>
      <c r="M589" s="36"/>
      <c r="N589" s="36"/>
    </row>
    <row r="590" spans="1:14" s="25" customFormat="1">
      <c r="A590" s="40">
        <v>2589</v>
      </c>
      <c r="B590" s="18" t="s">
        <v>676</v>
      </c>
      <c r="C590" s="36"/>
      <c r="D590" s="36"/>
      <c r="E590" s="36"/>
      <c r="F590" s="131"/>
      <c r="G590" s="36"/>
      <c r="H590" s="36"/>
      <c r="I590" s="36"/>
      <c r="J590" s="36"/>
      <c r="K590" s="36"/>
      <c r="L590" s="36"/>
      <c r="M590" s="36"/>
      <c r="N590" s="36"/>
    </row>
    <row r="591" spans="1:14" s="25" customFormat="1">
      <c r="A591" s="40">
        <v>2590</v>
      </c>
      <c r="B591" s="18" t="s">
        <v>677</v>
      </c>
      <c r="C591" s="36"/>
      <c r="D591" s="36"/>
      <c r="E591" s="36"/>
      <c r="F591" s="131"/>
      <c r="G591" s="36"/>
      <c r="H591" s="36"/>
      <c r="I591" s="36"/>
      <c r="J591" s="36"/>
      <c r="K591" s="36"/>
      <c r="L591" s="36"/>
      <c r="M591" s="36"/>
      <c r="N591" s="36"/>
    </row>
    <row r="592" spans="1:14" s="25" customFormat="1">
      <c r="A592" s="40">
        <v>2591</v>
      </c>
      <c r="B592" s="18" t="s">
        <v>678</v>
      </c>
      <c r="C592" s="36"/>
      <c r="D592" s="36"/>
      <c r="E592" s="36"/>
      <c r="F592" s="131"/>
      <c r="G592" s="36"/>
      <c r="H592" s="36"/>
      <c r="I592" s="36"/>
      <c r="J592" s="36"/>
      <c r="K592" s="36"/>
      <c r="L592" s="36"/>
      <c r="M592" s="36"/>
      <c r="N592" s="36"/>
    </row>
    <row r="593" spans="1:14" s="25" customFormat="1">
      <c r="A593" s="40">
        <v>2592</v>
      </c>
      <c r="B593" s="18" t="s">
        <v>679</v>
      </c>
      <c r="C593" s="36"/>
      <c r="D593" s="36"/>
      <c r="E593" s="36"/>
      <c r="F593" s="131"/>
      <c r="G593" s="36"/>
      <c r="H593" s="36"/>
      <c r="I593" s="36"/>
      <c r="J593" s="36"/>
      <c r="K593" s="36"/>
      <c r="L593" s="36"/>
      <c r="M593" s="36"/>
      <c r="N593" s="36"/>
    </row>
    <row r="594" spans="1:14" s="25" customFormat="1">
      <c r="A594" s="40">
        <v>2593</v>
      </c>
      <c r="B594" s="18" t="s">
        <v>680</v>
      </c>
      <c r="C594" s="36"/>
      <c r="D594" s="36"/>
      <c r="E594" s="36"/>
      <c r="F594" s="131"/>
      <c r="G594" s="36"/>
      <c r="H594" s="36"/>
      <c r="I594" s="36"/>
      <c r="J594" s="36"/>
      <c r="K594" s="36"/>
      <c r="L594" s="36"/>
      <c r="M594" s="36"/>
      <c r="N594" s="36"/>
    </row>
    <row r="595" spans="1:14" s="25" customFormat="1">
      <c r="A595" s="40">
        <v>2594</v>
      </c>
      <c r="B595" s="18" t="s">
        <v>681</v>
      </c>
      <c r="C595" s="36"/>
      <c r="D595" s="36"/>
      <c r="E595" s="36"/>
      <c r="F595" s="131"/>
      <c r="G595" s="36"/>
      <c r="H595" s="36"/>
      <c r="I595" s="36"/>
      <c r="J595" s="36"/>
      <c r="K595" s="36"/>
      <c r="L595" s="36"/>
      <c r="M595" s="36"/>
      <c r="N595" s="36"/>
    </row>
    <row r="596" spans="1:14" s="25" customFormat="1">
      <c r="A596" s="40">
        <v>2595</v>
      </c>
      <c r="B596" s="18" t="s">
        <v>682</v>
      </c>
      <c r="C596" s="36"/>
      <c r="D596" s="36"/>
      <c r="E596" s="36"/>
      <c r="F596" s="131"/>
      <c r="G596" s="36"/>
      <c r="H596" s="36"/>
      <c r="I596" s="36"/>
      <c r="J596" s="36"/>
      <c r="K596" s="36"/>
      <c r="L596" s="36"/>
      <c r="M596" s="36"/>
      <c r="N596" s="36"/>
    </row>
    <row r="597" spans="1:14" s="25" customFormat="1">
      <c r="A597" s="40">
        <v>2596</v>
      </c>
      <c r="B597" s="18" t="s">
        <v>683</v>
      </c>
      <c r="C597" s="36"/>
      <c r="D597" s="36"/>
      <c r="E597" s="36"/>
      <c r="F597" s="131"/>
      <c r="G597" s="36"/>
      <c r="H597" s="36"/>
      <c r="I597" s="36"/>
      <c r="J597" s="36"/>
      <c r="K597" s="36"/>
      <c r="L597" s="36"/>
      <c r="M597" s="36"/>
      <c r="N597" s="36"/>
    </row>
    <row r="598" spans="1:14" s="25" customFormat="1">
      <c r="A598" s="40">
        <v>2597</v>
      </c>
      <c r="B598" s="18" t="s">
        <v>684</v>
      </c>
      <c r="C598" s="36"/>
      <c r="D598" s="36"/>
      <c r="E598" s="36"/>
      <c r="F598" s="131"/>
      <c r="G598" s="36"/>
      <c r="H598" s="36"/>
      <c r="I598" s="36"/>
      <c r="J598" s="36"/>
      <c r="K598" s="36"/>
      <c r="L598" s="36"/>
      <c r="M598" s="36"/>
      <c r="N598" s="36"/>
    </row>
    <row r="599" spans="1:14" s="25" customFormat="1">
      <c r="A599" s="40">
        <v>2598</v>
      </c>
      <c r="B599" s="18" t="s">
        <v>685</v>
      </c>
      <c r="C599" s="36"/>
      <c r="D599" s="36"/>
      <c r="E599" s="36"/>
      <c r="F599" s="131"/>
      <c r="G599" s="36"/>
      <c r="H599" s="36"/>
      <c r="I599" s="36"/>
      <c r="J599" s="36"/>
      <c r="K599" s="36"/>
      <c r="L599" s="36"/>
      <c r="M599" s="36"/>
      <c r="N599" s="36"/>
    </row>
    <row r="600" spans="1:14" s="25" customFormat="1">
      <c r="A600" s="40">
        <v>2599</v>
      </c>
      <c r="B600" s="18" t="s">
        <v>686</v>
      </c>
      <c r="C600" s="36"/>
      <c r="D600" s="36"/>
      <c r="E600" s="36"/>
      <c r="F600" s="131"/>
      <c r="G600" s="36"/>
      <c r="H600" s="36"/>
      <c r="I600" s="36"/>
      <c r="J600" s="36"/>
      <c r="K600" s="36"/>
      <c r="L600" s="36"/>
      <c r="M600" s="36"/>
      <c r="N600" s="36"/>
    </row>
    <row r="601" spans="1:14" s="25" customFormat="1">
      <c r="A601" s="40">
        <v>2600</v>
      </c>
      <c r="B601" s="18" t="s">
        <v>687</v>
      </c>
      <c r="C601" s="36"/>
      <c r="D601" s="36"/>
      <c r="E601" s="36"/>
      <c r="F601" s="131"/>
      <c r="G601" s="36"/>
      <c r="H601" s="36"/>
      <c r="I601" s="36"/>
      <c r="J601" s="36"/>
      <c r="K601" s="36"/>
      <c r="L601" s="36"/>
      <c r="M601" s="36"/>
      <c r="N601" s="36"/>
    </row>
    <row r="602" spans="1:14" s="25" customFormat="1">
      <c r="A602" s="40">
        <v>2601</v>
      </c>
      <c r="B602" s="18" t="s">
        <v>688</v>
      </c>
      <c r="C602" s="36"/>
      <c r="D602" s="36"/>
      <c r="E602" s="36"/>
      <c r="F602" s="131"/>
      <c r="G602" s="36"/>
      <c r="H602" s="36"/>
      <c r="I602" s="36"/>
      <c r="J602" s="36"/>
      <c r="K602" s="36"/>
      <c r="L602" s="36"/>
      <c r="M602" s="36"/>
      <c r="N602" s="36"/>
    </row>
    <row r="603" spans="1:14" s="25" customFormat="1">
      <c r="A603" s="40">
        <v>2602</v>
      </c>
      <c r="B603" s="18" t="s">
        <v>689</v>
      </c>
      <c r="C603" s="36"/>
      <c r="D603" s="36"/>
      <c r="E603" s="36"/>
      <c r="F603" s="131"/>
      <c r="G603" s="36"/>
      <c r="H603" s="36"/>
      <c r="I603" s="36"/>
      <c r="J603" s="36"/>
      <c r="K603" s="36"/>
      <c r="L603" s="36"/>
      <c r="M603" s="36"/>
      <c r="N603" s="36"/>
    </row>
    <row r="604" spans="1:14" s="25" customFormat="1">
      <c r="A604" s="40">
        <v>2603</v>
      </c>
      <c r="B604" s="18" t="s">
        <v>690</v>
      </c>
      <c r="C604" s="36"/>
      <c r="D604" s="36"/>
      <c r="E604" s="36"/>
      <c r="F604" s="131"/>
      <c r="G604" s="36"/>
      <c r="H604" s="36"/>
      <c r="I604" s="36"/>
      <c r="J604" s="36"/>
      <c r="K604" s="36"/>
      <c r="L604" s="36"/>
      <c r="M604" s="36"/>
      <c r="N604" s="36"/>
    </row>
    <row r="605" spans="1:14" s="25" customFormat="1">
      <c r="A605" s="40">
        <v>2604</v>
      </c>
      <c r="B605" s="18" t="s">
        <v>691</v>
      </c>
      <c r="C605" s="36"/>
      <c r="D605" s="36"/>
      <c r="E605" s="36"/>
      <c r="F605" s="131"/>
      <c r="G605" s="36"/>
      <c r="H605" s="36"/>
      <c r="I605" s="36"/>
      <c r="J605" s="36"/>
      <c r="K605" s="36"/>
      <c r="L605" s="36"/>
      <c r="M605" s="36"/>
      <c r="N605" s="36"/>
    </row>
    <row r="606" spans="1:14" s="25" customFormat="1">
      <c r="A606" s="40">
        <v>2605</v>
      </c>
      <c r="B606" s="18" t="s">
        <v>692</v>
      </c>
      <c r="C606" s="36"/>
      <c r="D606" s="36"/>
      <c r="E606" s="36"/>
      <c r="F606" s="131"/>
      <c r="G606" s="36"/>
      <c r="H606" s="36"/>
      <c r="I606" s="36"/>
      <c r="J606" s="36"/>
      <c r="K606" s="36"/>
      <c r="L606" s="36"/>
      <c r="M606" s="36"/>
      <c r="N606" s="36"/>
    </row>
    <row r="607" spans="1:14" s="25" customFormat="1">
      <c r="A607" s="40">
        <v>2606</v>
      </c>
      <c r="B607" s="18" t="s">
        <v>693</v>
      </c>
      <c r="C607" s="36"/>
      <c r="D607" s="36"/>
      <c r="E607" s="36"/>
      <c r="F607" s="131"/>
      <c r="G607" s="36"/>
      <c r="H607" s="36"/>
      <c r="I607" s="36"/>
      <c r="J607" s="36"/>
      <c r="K607" s="36"/>
      <c r="L607" s="36"/>
      <c r="M607" s="36"/>
      <c r="N607" s="36"/>
    </row>
    <row r="608" spans="1:14" s="25" customFormat="1">
      <c r="A608" s="40">
        <v>2607</v>
      </c>
      <c r="B608" s="18" t="s">
        <v>694</v>
      </c>
      <c r="C608" s="36"/>
      <c r="D608" s="36"/>
      <c r="E608" s="36"/>
      <c r="F608" s="131"/>
      <c r="G608" s="36"/>
      <c r="H608" s="36"/>
      <c r="I608" s="36"/>
      <c r="J608" s="36"/>
      <c r="K608" s="36"/>
      <c r="L608" s="36"/>
      <c r="M608" s="36"/>
      <c r="N608" s="36"/>
    </row>
    <row r="609" spans="1:14" s="25" customFormat="1">
      <c r="A609" s="40">
        <v>2608</v>
      </c>
      <c r="B609" s="18" t="s">
        <v>695</v>
      </c>
      <c r="C609" s="36"/>
      <c r="D609" s="36"/>
      <c r="E609" s="36"/>
      <c r="F609" s="131"/>
      <c r="G609" s="36"/>
      <c r="H609" s="36"/>
      <c r="I609" s="36"/>
      <c r="J609" s="36"/>
      <c r="K609" s="36"/>
      <c r="L609" s="36"/>
      <c r="M609" s="36"/>
      <c r="N609" s="36"/>
    </row>
    <row r="610" spans="1:14" s="25" customFormat="1">
      <c r="A610" s="40">
        <v>2609</v>
      </c>
      <c r="B610" s="18" t="s">
        <v>697</v>
      </c>
      <c r="C610" s="36"/>
      <c r="D610" s="36"/>
      <c r="E610" s="36"/>
      <c r="F610" s="131"/>
      <c r="G610" s="36"/>
      <c r="H610" s="36"/>
      <c r="I610" s="36"/>
      <c r="J610" s="36"/>
      <c r="K610" s="36"/>
      <c r="L610" s="36"/>
      <c r="M610" s="36"/>
      <c r="N610" s="36"/>
    </row>
    <row r="611" spans="1:14" s="25" customFormat="1">
      <c r="A611" s="40">
        <v>2610</v>
      </c>
      <c r="B611" s="18" t="s">
        <v>698</v>
      </c>
      <c r="C611" s="36"/>
      <c r="D611" s="36"/>
      <c r="E611" s="36"/>
      <c r="F611" s="131"/>
      <c r="G611" s="36"/>
      <c r="H611" s="36"/>
      <c r="I611" s="36"/>
      <c r="J611" s="36"/>
      <c r="K611" s="36"/>
      <c r="L611" s="36"/>
      <c r="M611" s="36"/>
      <c r="N611" s="36"/>
    </row>
    <row r="612" spans="1:14" s="25" customFormat="1">
      <c r="A612" s="40">
        <v>2611</v>
      </c>
      <c r="B612" s="18" t="s">
        <v>699</v>
      </c>
      <c r="C612" s="36"/>
      <c r="D612" s="36"/>
      <c r="E612" s="36"/>
      <c r="F612" s="131"/>
      <c r="G612" s="36"/>
      <c r="H612" s="36"/>
      <c r="I612" s="36"/>
      <c r="J612" s="36"/>
      <c r="K612" s="36"/>
      <c r="L612" s="36"/>
      <c r="M612" s="36"/>
      <c r="N612" s="36"/>
    </row>
    <row r="613" spans="1:14" s="25" customFormat="1">
      <c r="A613" s="40">
        <v>2612</v>
      </c>
      <c r="B613" s="18" t="s">
        <v>700</v>
      </c>
      <c r="C613" s="36"/>
      <c r="D613" s="36"/>
      <c r="E613" s="36"/>
      <c r="F613" s="131"/>
      <c r="G613" s="36"/>
      <c r="H613" s="36"/>
      <c r="I613" s="36"/>
      <c r="J613" s="36"/>
      <c r="K613" s="36"/>
      <c r="L613" s="36"/>
      <c r="M613" s="36"/>
      <c r="N613" s="36"/>
    </row>
    <row r="614" spans="1:14" s="25" customFormat="1">
      <c r="A614" s="40">
        <v>2613</v>
      </c>
      <c r="B614" s="18" t="s">
        <v>701</v>
      </c>
      <c r="C614" s="36"/>
      <c r="D614" s="36"/>
      <c r="E614" s="36"/>
      <c r="F614" s="131"/>
      <c r="G614" s="36"/>
      <c r="H614" s="36"/>
      <c r="I614" s="36"/>
      <c r="J614" s="36"/>
      <c r="K614" s="36"/>
      <c r="L614" s="36"/>
      <c r="M614" s="36"/>
      <c r="N614" s="36"/>
    </row>
    <row r="615" spans="1:14" s="25" customFormat="1">
      <c r="A615" s="40">
        <v>2614</v>
      </c>
      <c r="B615" s="18" t="s">
        <v>702</v>
      </c>
      <c r="C615" s="36"/>
      <c r="D615" s="36"/>
      <c r="E615" s="36"/>
      <c r="F615" s="131"/>
      <c r="G615" s="36"/>
      <c r="H615" s="36"/>
      <c r="I615" s="36"/>
      <c r="J615" s="36"/>
      <c r="K615" s="36"/>
      <c r="L615" s="36"/>
      <c r="M615" s="36"/>
      <c r="N615" s="36"/>
    </row>
    <row r="616" spans="1:14" s="25" customFormat="1">
      <c r="A616" s="40">
        <v>2615</v>
      </c>
      <c r="B616" s="18" t="s">
        <v>703</v>
      </c>
      <c r="C616" s="36"/>
      <c r="D616" s="36"/>
      <c r="E616" s="36"/>
      <c r="F616" s="131"/>
      <c r="G616" s="36"/>
      <c r="H616" s="36"/>
      <c r="I616" s="36"/>
      <c r="J616" s="36"/>
      <c r="K616" s="36"/>
      <c r="L616" s="36"/>
      <c r="M616" s="36"/>
      <c r="N616" s="36"/>
    </row>
    <row r="617" spans="1:14" s="25" customFormat="1">
      <c r="A617" s="40">
        <v>2616</v>
      </c>
      <c r="B617" s="18" t="s">
        <v>704</v>
      </c>
      <c r="C617" s="36"/>
      <c r="D617" s="36"/>
      <c r="E617" s="36"/>
      <c r="F617" s="131"/>
      <c r="G617" s="36"/>
      <c r="H617" s="36"/>
      <c r="I617" s="36"/>
      <c r="J617" s="36"/>
      <c r="K617" s="36"/>
      <c r="L617" s="36"/>
      <c r="M617" s="36"/>
      <c r="N617" s="36"/>
    </row>
    <row r="618" spans="1:14" s="25" customFormat="1">
      <c r="A618" s="40">
        <v>2617</v>
      </c>
      <c r="B618" s="18" t="s">
        <v>705</v>
      </c>
      <c r="C618" s="36"/>
      <c r="D618" s="36"/>
      <c r="E618" s="36"/>
      <c r="F618" s="131"/>
      <c r="G618" s="36"/>
      <c r="H618" s="36"/>
      <c r="I618" s="36"/>
      <c r="J618" s="36"/>
      <c r="K618" s="36"/>
      <c r="L618" s="36"/>
      <c r="M618" s="36"/>
      <c r="N618" s="36"/>
    </row>
    <row r="619" spans="1:14" s="25" customFormat="1">
      <c r="A619" s="40">
        <v>2618</v>
      </c>
      <c r="B619" s="18" t="s">
        <v>706</v>
      </c>
      <c r="C619" s="36"/>
      <c r="D619" s="36"/>
      <c r="E619" s="36"/>
      <c r="F619" s="131"/>
      <c r="G619" s="36"/>
      <c r="H619" s="36"/>
      <c r="I619" s="36"/>
      <c r="J619" s="36"/>
      <c r="K619" s="36"/>
      <c r="L619" s="36"/>
      <c r="M619" s="36"/>
      <c r="N619" s="36"/>
    </row>
    <row r="620" spans="1:14" s="25" customFormat="1">
      <c r="A620" s="40">
        <v>2619</v>
      </c>
      <c r="B620" s="18" t="s">
        <v>707</v>
      </c>
      <c r="C620" s="36"/>
      <c r="D620" s="36"/>
      <c r="E620" s="36"/>
      <c r="F620" s="131"/>
      <c r="G620" s="36"/>
      <c r="H620" s="36"/>
      <c r="I620" s="36"/>
      <c r="J620" s="36"/>
      <c r="K620" s="36"/>
      <c r="L620" s="36"/>
      <c r="M620" s="36"/>
      <c r="N620" s="36"/>
    </row>
    <row r="621" spans="1:14" s="25" customFormat="1">
      <c r="A621" s="40">
        <v>2620</v>
      </c>
      <c r="B621" s="18" t="s">
        <v>708</v>
      </c>
      <c r="C621" s="36"/>
      <c r="D621" s="36"/>
      <c r="E621" s="36"/>
      <c r="F621" s="131"/>
      <c r="G621" s="36"/>
      <c r="H621" s="36"/>
      <c r="I621" s="36"/>
      <c r="J621" s="36"/>
      <c r="K621" s="36"/>
      <c r="L621" s="36"/>
      <c r="M621" s="36"/>
      <c r="N621" s="36"/>
    </row>
    <row r="622" spans="1:14" s="25" customFormat="1">
      <c r="A622" s="40">
        <v>2621</v>
      </c>
      <c r="B622" s="18" t="s">
        <v>709</v>
      </c>
      <c r="C622" s="36"/>
      <c r="D622" s="36"/>
      <c r="E622" s="36"/>
      <c r="F622" s="131"/>
      <c r="G622" s="36"/>
      <c r="H622" s="36"/>
      <c r="I622" s="36"/>
      <c r="J622" s="36"/>
      <c r="K622" s="36"/>
      <c r="L622" s="36"/>
      <c r="M622" s="36"/>
      <c r="N622" s="36"/>
    </row>
    <row r="623" spans="1:14" s="25" customFormat="1">
      <c r="A623" s="40">
        <v>2622</v>
      </c>
      <c r="B623" s="18" t="s">
        <v>710</v>
      </c>
      <c r="C623" s="36"/>
      <c r="D623" s="36"/>
      <c r="E623" s="36"/>
      <c r="F623" s="131"/>
      <c r="G623" s="36"/>
      <c r="H623" s="36"/>
      <c r="I623" s="36"/>
      <c r="J623" s="36"/>
      <c r="K623" s="36"/>
      <c r="L623" s="36"/>
      <c r="M623" s="36"/>
      <c r="N623" s="36"/>
    </row>
    <row r="624" spans="1:14" s="25" customFormat="1">
      <c r="A624" s="40">
        <v>2623</v>
      </c>
      <c r="B624" s="18" t="s">
        <v>711</v>
      </c>
      <c r="C624" s="36"/>
      <c r="D624" s="36"/>
      <c r="E624" s="36"/>
      <c r="F624" s="131"/>
      <c r="G624" s="36"/>
      <c r="H624" s="36"/>
      <c r="I624" s="36"/>
      <c r="J624" s="36"/>
      <c r="K624" s="36"/>
      <c r="L624" s="36"/>
      <c r="M624" s="36"/>
      <c r="N624" s="36"/>
    </row>
    <row r="625" spans="1:14" s="25" customFormat="1">
      <c r="A625" s="40">
        <v>2624</v>
      </c>
      <c r="B625" s="18" t="s">
        <v>712</v>
      </c>
      <c r="C625" s="36"/>
      <c r="D625" s="36"/>
      <c r="E625" s="36"/>
      <c r="F625" s="131"/>
      <c r="G625" s="36"/>
      <c r="H625" s="36"/>
      <c r="I625" s="36"/>
      <c r="J625" s="36"/>
      <c r="K625" s="36"/>
      <c r="L625" s="36"/>
      <c r="M625" s="36"/>
      <c r="N625" s="36"/>
    </row>
    <row r="626" spans="1:14" s="25" customFormat="1">
      <c r="A626" s="40">
        <v>2625</v>
      </c>
      <c r="B626" s="18" t="s">
        <v>713</v>
      </c>
      <c r="C626" s="36"/>
      <c r="D626" s="36"/>
      <c r="E626" s="36"/>
      <c r="F626" s="131"/>
      <c r="G626" s="36"/>
      <c r="H626" s="36"/>
      <c r="I626" s="36"/>
      <c r="J626" s="36"/>
      <c r="K626" s="36"/>
      <c r="L626" s="36"/>
      <c r="M626" s="36"/>
      <c r="N626" s="36"/>
    </row>
    <row r="627" spans="1:14" s="25" customFormat="1">
      <c r="A627" s="40">
        <v>2626</v>
      </c>
      <c r="B627" s="18" t="s">
        <v>714</v>
      </c>
      <c r="C627" s="36"/>
      <c r="D627" s="36"/>
      <c r="E627" s="36"/>
      <c r="F627" s="131"/>
      <c r="G627" s="36"/>
      <c r="H627" s="36"/>
      <c r="I627" s="36"/>
      <c r="J627" s="36"/>
      <c r="K627" s="36"/>
      <c r="L627" s="36"/>
      <c r="M627" s="36"/>
      <c r="N627" s="36"/>
    </row>
    <row r="628" spans="1:14" s="25" customFormat="1">
      <c r="A628" s="40">
        <v>2627</v>
      </c>
      <c r="B628" s="18" t="s">
        <v>715</v>
      </c>
      <c r="C628" s="36"/>
      <c r="D628" s="36"/>
      <c r="E628" s="36"/>
      <c r="F628" s="131"/>
      <c r="G628" s="36"/>
      <c r="H628" s="36"/>
      <c r="I628" s="36"/>
      <c r="J628" s="36"/>
      <c r="K628" s="36"/>
      <c r="L628" s="36"/>
      <c r="M628" s="36"/>
      <c r="N628" s="36"/>
    </row>
    <row r="629" spans="1:14" s="25" customFormat="1">
      <c r="A629" s="40">
        <v>2628</v>
      </c>
      <c r="B629" s="18" t="s">
        <v>716</v>
      </c>
      <c r="C629" s="36"/>
      <c r="D629" s="36"/>
      <c r="E629" s="36"/>
      <c r="F629" s="131"/>
      <c r="G629" s="36"/>
      <c r="H629" s="36"/>
      <c r="I629" s="36"/>
      <c r="J629" s="36"/>
      <c r="K629" s="36"/>
      <c r="L629" s="36"/>
      <c r="M629" s="36"/>
      <c r="N629" s="36"/>
    </row>
    <row r="630" spans="1:14" s="25" customFormat="1">
      <c r="A630" s="40">
        <v>2629</v>
      </c>
      <c r="B630" s="18" t="s">
        <v>717</v>
      </c>
      <c r="C630" s="36"/>
      <c r="D630" s="36"/>
      <c r="E630" s="36"/>
      <c r="F630" s="131"/>
      <c r="G630" s="36"/>
      <c r="H630" s="36"/>
      <c r="I630" s="36"/>
      <c r="J630" s="36"/>
      <c r="K630" s="36"/>
      <c r="L630" s="36"/>
      <c r="M630" s="36"/>
      <c r="N630" s="36"/>
    </row>
    <row r="631" spans="1:14" s="25" customFormat="1">
      <c r="A631" s="40">
        <v>2630</v>
      </c>
      <c r="B631" s="18" t="s">
        <v>718</v>
      </c>
      <c r="C631" s="36"/>
      <c r="D631" s="36"/>
      <c r="E631" s="36"/>
      <c r="F631" s="131"/>
      <c r="G631" s="36"/>
      <c r="H631" s="36"/>
      <c r="I631" s="36"/>
      <c r="J631" s="36"/>
      <c r="K631" s="36"/>
      <c r="L631" s="36"/>
      <c r="M631" s="36"/>
      <c r="N631" s="36"/>
    </row>
    <row r="632" spans="1:14" s="25" customFormat="1">
      <c r="A632" s="40">
        <v>2631</v>
      </c>
      <c r="B632" s="18" t="s">
        <v>719</v>
      </c>
      <c r="C632" s="36"/>
      <c r="D632" s="36"/>
      <c r="E632" s="36"/>
      <c r="F632" s="131"/>
      <c r="G632" s="36"/>
      <c r="H632" s="36"/>
      <c r="I632" s="36"/>
      <c r="J632" s="36"/>
      <c r="K632" s="36"/>
      <c r="L632" s="36"/>
      <c r="M632" s="36"/>
      <c r="N632" s="36"/>
    </row>
    <row r="633" spans="1:14" s="25" customFormat="1">
      <c r="A633" s="40">
        <v>2632</v>
      </c>
      <c r="B633" s="18" t="s">
        <v>720</v>
      </c>
      <c r="C633" s="36"/>
      <c r="D633" s="36"/>
      <c r="E633" s="36"/>
      <c r="F633" s="131"/>
      <c r="G633" s="36"/>
      <c r="H633" s="36"/>
      <c r="I633" s="36"/>
      <c r="J633" s="36"/>
      <c r="K633" s="36"/>
      <c r="L633" s="36"/>
      <c r="M633" s="36"/>
      <c r="N633" s="36"/>
    </row>
    <row r="634" spans="1:14" s="25" customFormat="1">
      <c r="A634" s="40">
        <v>2633</v>
      </c>
      <c r="B634" s="18" t="s">
        <v>721</v>
      </c>
      <c r="C634" s="36"/>
      <c r="D634" s="36"/>
      <c r="E634" s="36"/>
      <c r="F634" s="131"/>
      <c r="G634" s="36"/>
      <c r="H634" s="36"/>
      <c r="I634" s="36"/>
      <c r="J634" s="36"/>
      <c r="K634" s="36"/>
      <c r="L634" s="36"/>
      <c r="M634" s="36"/>
      <c r="N634" s="36"/>
    </row>
    <row r="635" spans="1:14" s="25" customFormat="1">
      <c r="A635" s="40">
        <v>2634</v>
      </c>
      <c r="B635" s="18" t="s">
        <v>722</v>
      </c>
      <c r="C635" s="36"/>
      <c r="D635" s="36"/>
      <c r="E635" s="36"/>
      <c r="F635" s="131"/>
      <c r="G635" s="36"/>
      <c r="H635" s="36"/>
      <c r="I635" s="36"/>
      <c r="J635" s="36"/>
      <c r="K635" s="36"/>
      <c r="L635" s="36"/>
      <c r="M635" s="36"/>
      <c r="N635" s="36"/>
    </row>
    <row r="636" spans="1:14" s="25" customFormat="1">
      <c r="A636" s="40">
        <v>2635</v>
      </c>
      <c r="B636" s="18" t="s">
        <v>723</v>
      </c>
      <c r="C636" s="36"/>
      <c r="D636" s="36"/>
      <c r="E636" s="36"/>
      <c r="F636" s="131"/>
      <c r="G636" s="36"/>
      <c r="H636" s="36"/>
      <c r="I636" s="36"/>
      <c r="J636" s="36"/>
      <c r="K636" s="36"/>
      <c r="L636" s="36"/>
      <c r="M636" s="36"/>
      <c r="N636" s="36"/>
    </row>
    <row r="637" spans="1:14" s="25" customFormat="1">
      <c r="A637" s="40">
        <v>2636</v>
      </c>
      <c r="B637" s="18" t="s">
        <v>724</v>
      </c>
      <c r="C637" s="36"/>
      <c r="D637" s="36"/>
      <c r="E637" s="36"/>
      <c r="F637" s="131"/>
      <c r="G637" s="36"/>
      <c r="H637" s="36"/>
      <c r="I637" s="36"/>
      <c r="J637" s="36"/>
      <c r="K637" s="36"/>
      <c r="L637" s="36"/>
      <c r="M637" s="36"/>
      <c r="N637" s="36"/>
    </row>
    <row r="638" spans="1:14" s="25" customFormat="1">
      <c r="A638" s="36"/>
      <c r="B638" s="36"/>
      <c r="C638" s="36"/>
      <c r="D638" s="36"/>
      <c r="E638" s="36"/>
      <c r="F638" s="131"/>
      <c r="G638" s="36"/>
      <c r="H638" s="36"/>
      <c r="I638" s="36"/>
      <c r="J638" s="36"/>
      <c r="K638" s="36"/>
      <c r="L638" s="36"/>
      <c r="M638" s="36"/>
      <c r="N638" s="36"/>
    </row>
    <row r="639" spans="1:14" s="25" customFormat="1">
      <c r="A639" s="36"/>
      <c r="B639" s="36"/>
      <c r="C639" s="36"/>
      <c r="D639" s="36"/>
      <c r="E639" s="36"/>
      <c r="F639" s="131"/>
      <c r="G639" s="36"/>
      <c r="H639" s="36"/>
      <c r="I639" s="36"/>
      <c r="J639" s="36"/>
      <c r="K639" s="36"/>
      <c r="L639" s="36"/>
      <c r="M639" s="36"/>
      <c r="N639" s="36"/>
    </row>
    <row r="640" spans="1:14" s="25" customFormat="1">
      <c r="A640" s="36"/>
      <c r="B640" s="36"/>
      <c r="C640" s="36"/>
      <c r="D640" s="36"/>
      <c r="E640" s="36"/>
      <c r="F640" s="131"/>
      <c r="G640" s="36"/>
      <c r="H640" s="36"/>
      <c r="I640" s="36"/>
      <c r="J640" s="36"/>
      <c r="K640" s="36"/>
      <c r="L640" s="36"/>
      <c r="M640" s="36"/>
      <c r="N640" s="36"/>
    </row>
    <row r="641" spans="1:14" s="25" customFormat="1">
      <c r="A641" s="36"/>
      <c r="B641" s="36"/>
      <c r="C641" s="36"/>
      <c r="D641" s="36"/>
      <c r="E641" s="36"/>
      <c r="F641" s="131"/>
      <c r="G641" s="36"/>
      <c r="H641" s="36"/>
      <c r="I641" s="36"/>
      <c r="J641" s="36"/>
      <c r="K641" s="36"/>
      <c r="L641" s="36"/>
      <c r="M641" s="36"/>
      <c r="N641" s="36"/>
    </row>
    <row r="642" spans="1:14" s="25" customFormat="1">
      <c r="A642" s="36"/>
      <c r="B642" s="36"/>
      <c r="C642" s="36"/>
      <c r="D642" s="36"/>
      <c r="E642" s="36"/>
      <c r="F642" s="131"/>
      <c r="G642" s="36"/>
      <c r="H642" s="36"/>
      <c r="I642" s="36"/>
      <c r="J642" s="36"/>
      <c r="K642" s="36"/>
      <c r="L642" s="36"/>
      <c r="M642" s="36"/>
      <c r="N642" s="36"/>
    </row>
    <row r="643" spans="1:14" s="25" customFormat="1">
      <c r="A643" s="36"/>
      <c r="B643" s="36"/>
      <c r="C643" s="36"/>
      <c r="D643" s="36"/>
      <c r="E643" s="36"/>
      <c r="F643" s="131"/>
      <c r="G643" s="36"/>
      <c r="H643" s="36"/>
      <c r="I643" s="36"/>
      <c r="J643" s="36"/>
      <c r="K643" s="36"/>
      <c r="L643" s="36"/>
      <c r="M643" s="36"/>
      <c r="N643" s="36"/>
    </row>
    <row r="644" spans="1:14" s="25" customFormat="1">
      <c r="A644" s="36"/>
      <c r="B644" s="36"/>
      <c r="C644" s="36"/>
      <c r="D644" s="36"/>
      <c r="E644" s="36"/>
      <c r="F644" s="131"/>
      <c r="G644" s="36"/>
      <c r="H644" s="36"/>
      <c r="I644" s="36"/>
      <c r="J644" s="36"/>
      <c r="K644" s="36"/>
      <c r="L644" s="36"/>
      <c r="M644" s="36"/>
      <c r="N644" s="36"/>
    </row>
    <row r="645" spans="1:14" s="25" customFormat="1">
      <c r="A645" s="36"/>
      <c r="B645" s="36"/>
      <c r="C645" s="36"/>
      <c r="D645" s="36"/>
      <c r="E645" s="36"/>
      <c r="F645" s="131"/>
      <c r="G645" s="36"/>
      <c r="H645" s="36"/>
      <c r="I645" s="36"/>
      <c r="J645" s="36"/>
      <c r="K645" s="36"/>
      <c r="L645" s="36"/>
      <c r="M645" s="36"/>
      <c r="N645" s="36"/>
    </row>
    <row r="646" spans="1:14" s="25" customFormat="1">
      <c r="A646" s="36"/>
      <c r="B646" s="36"/>
      <c r="C646" s="36"/>
      <c r="D646" s="36"/>
      <c r="E646" s="36"/>
      <c r="F646" s="131"/>
      <c r="G646" s="36"/>
      <c r="H646" s="36"/>
      <c r="I646" s="36"/>
      <c r="J646" s="36"/>
      <c r="K646" s="36"/>
      <c r="L646" s="36"/>
      <c r="M646" s="36"/>
      <c r="N646" s="36"/>
    </row>
    <row r="647" spans="1:14" s="25" customFormat="1">
      <c r="A647" s="36"/>
      <c r="B647" s="36"/>
      <c r="C647" s="36"/>
      <c r="D647" s="36"/>
      <c r="E647" s="36"/>
      <c r="F647" s="131"/>
      <c r="G647" s="36"/>
      <c r="H647" s="36"/>
      <c r="I647" s="36"/>
      <c r="J647" s="36"/>
      <c r="K647" s="36"/>
      <c r="L647" s="36"/>
      <c r="M647" s="36"/>
      <c r="N647" s="36"/>
    </row>
    <row r="648" spans="1:14" s="25" customFormat="1">
      <c r="A648" s="36"/>
      <c r="B648" s="36"/>
      <c r="C648" s="36"/>
      <c r="D648" s="36"/>
      <c r="E648" s="36"/>
      <c r="F648" s="131"/>
      <c r="G648" s="36"/>
      <c r="H648" s="36"/>
      <c r="I648" s="36"/>
      <c r="J648" s="36"/>
      <c r="K648" s="36"/>
      <c r="L648" s="36"/>
      <c r="M648" s="36"/>
      <c r="N648" s="36"/>
    </row>
    <row r="649" spans="1:14" s="25" customFormat="1">
      <c r="A649" s="36"/>
      <c r="B649" s="36"/>
      <c r="C649" s="36"/>
      <c r="D649" s="36"/>
      <c r="E649" s="36"/>
      <c r="F649" s="131"/>
      <c r="G649" s="36"/>
      <c r="H649" s="36"/>
      <c r="I649" s="36"/>
      <c r="J649" s="36"/>
      <c r="K649" s="36"/>
      <c r="L649" s="36"/>
      <c r="M649" s="36"/>
      <c r="N649" s="36"/>
    </row>
    <row r="650" spans="1:14" s="25" customFormat="1">
      <c r="A650" s="36"/>
      <c r="B650" s="36"/>
      <c r="C650" s="36"/>
      <c r="D650" s="36"/>
      <c r="E650" s="36"/>
      <c r="F650" s="131"/>
      <c r="G650" s="36"/>
      <c r="H650" s="36"/>
      <c r="I650" s="36"/>
      <c r="J650" s="36"/>
      <c r="K650" s="36"/>
      <c r="L650" s="36"/>
      <c r="M650" s="36"/>
      <c r="N650" s="36"/>
    </row>
    <row r="651" spans="1:14" s="25" customFormat="1">
      <c r="A651" s="36"/>
      <c r="B651" s="36"/>
      <c r="C651" s="36"/>
      <c r="D651" s="36"/>
      <c r="E651" s="36"/>
      <c r="F651" s="131"/>
      <c r="G651" s="36"/>
      <c r="H651" s="36"/>
      <c r="I651" s="36"/>
      <c r="J651" s="36"/>
      <c r="K651" s="36"/>
      <c r="L651" s="36"/>
      <c r="M651" s="36"/>
      <c r="N651" s="36"/>
    </row>
    <row r="652" spans="1:14" s="25" customFormat="1">
      <c r="A652" s="36"/>
      <c r="B652" s="36"/>
      <c r="C652" s="36"/>
      <c r="D652" s="36"/>
      <c r="E652" s="36"/>
      <c r="F652" s="131"/>
      <c r="G652" s="36"/>
      <c r="H652" s="36"/>
      <c r="I652" s="36"/>
      <c r="J652" s="36"/>
      <c r="K652" s="36"/>
      <c r="L652" s="36"/>
      <c r="M652" s="36"/>
      <c r="N652" s="36"/>
    </row>
    <row r="653" spans="1:14" s="25" customFormat="1">
      <c r="A653" s="36"/>
      <c r="B653" s="36"/>
      <c r="C653" s="36"/>
      <c r="D653" s="36"/>
      <c r="E653" s="36"/>
      <c r="F653" s="131"/>
      <c r="G653" s="36"/>
      <c r="H653" s="36"/>
      <c r="I653" s="36"/>
      <c r="J653" s="36"/>
      <c r="K653" s="36"/>
      <c r="L653" s="36"/>
      <c r="M653" s="36"/>
      <c r="N653" s="36"/>
    </row>
    <row r="654" spans="1:14" s="25" customFormat="1">
      <c r="A654" s="36"/>
      <c r="B654" s="36"/>
      <c r="C654" s="36"/>
      <c r="D654" s="36"/>
      <c r="E654" s="36"/>
      <c r="F654" s="131"/>
      <c r="G654" s="36"/>
      <c r="H654" s="36"/>
      <c r="I654" s="36"/>
      <c r="J654" s="36"/>
      <c r="K654" s="36"/>
      <c r="L654" s="36"/>
      <c r="M654" s="36"/>
      <c r="N654" s="36"/>
    </row>
    <row r="655" spans="1:14" s="25" customFormat="1">
      <c r="A655" s="36"/>
      <c r="B655" s="36"/>
      <c r="C655" s="36"/>
      <c r="D655" s="36"/>
      <c r="E655" s="36"/>
      <c r="F655" s="131"/>
      <c r="G655" s="36"/>
      <c r="H655" s="36"/>
      <c r="I655" s="36"/>
      <c r="J655" s="36"/>
      <c r="K655" s="36"/>
      <c r="L655" s="36"/>
      <c r="M655" s="36"/>
      <c r="N655" s="36"/>
    </row>
    <row r="656" spans="1:14" s="25" customFormat="1">
      <c r="A656" s="36"/>
      <c r="B656" s="36"/>
      <c r="C656" s="36"/>
      <c r="D656" s="36"/>
      <c r="E656" s="36"/>
      <c r="F656" s="131"/>
      <c r="G656" s="36"/>
      <c r="H656" s="36"/>
      <c r="I656" s="36"/>
      <c r="J656" s="36"/>
      <c r="K656" s="36"/>
      <c r="L656" s="36"/>
      <c r="M656" s="36"/>
      <c r="N656" s="36"/>
    </row>
    <row r="657" spans="1:14" s="25" customFormat="1">
      <c r="A657" s="36"/>
      <c r="B657" s="36"/>
      <c r="C657" s="36"/>
      <c r="D657" s="36"/>
      <c r="E657" s="36"/>
      <c r="F657" s="131"/>
      <c r="G657" s="36"/>
      <c r="H657" s="36"/>
      <c r="I657" s="36"/>
      <c r="J657" s="36"/>
      <c r="K657" s="36"/>
      <c r="L657" s="36"/>
      <c r="M657" s="36"/>
      <c r="N657" s="36"/>
    </row>
    <row r="658" spans="1:14" s="25" customFormat="1">
      <c r="A658" s="36"/>
      <c r="B658" s="36"/>
      <c r="C658" s="36"/>
      <c r="D658" s="36"/>
      <c r="E658" s="36"/>
      <c r="F658" s="131"/>
      <c r="G658" s="36"/>
      <c r="H658" s="36"/>
      <c r="I658" s="36"/>
      <c r="J658" s="36"/>
      <c r="K658" s="36"/>
      <c r="L658" s="36"/>
      <c r="M658" s="36"/>
      <c r="N658" s="36"/>
    </row>
    <row r="659" spans="1:14" s="25" customFormat="1">
      <c r="A659" s="36"/>
      <c r="B659" s="36"/>
      <c r="C659" s="36"/>
      <c r="D659" s="36"/>
      <c r="E659" s="36"/>
      <c r="F659" s="131"/>
      <c r="G659" s="36"/>
      <c r="H659" s="36"/>
      <c r="I659" s="36"/>
      <c r="J659" s="36"/>
      <c r="K659" s="36"/>
      <c r="L659" s="36"/>
      <c r="M659" s="36"/>
      <c r="N659" s="36"/>
    </row>
    <row r="660" spans="1:14" s="25" customFormat="1">
      <c r="A660" s="36"/>
      <c r="B660" s="36"/>
      <c r="C660" s="36"/>
      <c r="D660" s="36"/>
      <c r="E660" s="36"/>
      <c r="F660" s="131"/>
      <c r="G660" s="36"/>
      <c r="H660" s="36"/>
      <c r="I660" s="36"/>
      <c r="J660" s="36"/>
      <c r="K660" s="36"/>
      <c r="L660" s="36"/>
      <c r="M660" s="36"/>
      <c r="N660" s="36"/>
    </row>
    <row r="661" spans="1:14" s="25" customFormat="1">
      <c r="A661" s="36"/>
      <c r="B661" s="36"/>
      <c r="C661" s="36"/>
      <c r="D661" s="36"/>
      <c r="E661" s="36"/>
      <c r="F661" s="131"/>
      <c r="G661" s="36"/>
      <c r="H661" s="36"/>
      <c r="I661" s="36"/>
      <c r="J661" s="36"/>
      <c r="K661" s="36"/>
      <c r="L661" s="36"/>
      <c r="M661" s="36"/>
      <c r="N661" s="36"/>
    </row>
    <row r="662" spans="1:14" s="25" customFormat="1">
      <c r="A662" s="36"/>
      <c r="B662" s="36"/>
      <c r="C662" s="36"/>
      <c r="D662" s="36"/>
      <c r="E662" s="36"/>
      <c r="F662" s="131"/>
      <c r="G662" s="36"/>
      <c r="H662" s="36"/>
      <c r="I662" s="36"/>
      <c r="J662" s="36"/>
      <c r="K662" s="36"/>
      <c r="L662" s="36"/>
      <c r="M662" s="36"/>
      <c r="N662" s="36"/>
    </row>
    <row r="663" spans="1:14" s="25" customFormat="1">
      <c r="A663" s="36"/>
      <c r="B663" s="36"/>
      <c r="C663" s="36"/>
      <c r="D663" s="36"/>
      <c r="E663" s="36"/>
      <c r="F663" s="131"/>
      <c r="G663" s="36"/>
      <c r="H663" s="36"/>
      <c r="I663" s="36"/>
      <c r="J663" s="36"/>
      <c r="K663" s="36"/>
      <c r="L663" s="36"/>
      <c r="M663" s="36"/>
      <c r="N663" s="36"/>
    </row>
    <row r="664" spans="1:14" s="25" customFormat="1">
      <c r="A664" s="36"/>
      <c r="B664" s="36"/>
      <c r="C664" s="36"/>
      <c r="D664" s="36"/>
      <c r="E664" s="36"/>
      <c r="F664" s="131"/>
      <c r="G664" s="36"/>
      <c r="H664" s="36"/>
      <c r="I664" s="36"/>
      <c r="J664" s="36"/>
      <c r="K664" s="36"/>
      <c r="L664" s="36"/>
      <c r="M664" s="36"/>
      <c r="N664" s="36"/>
    </row>
    <row r="665" spans="1:14" s="25" customFormat="1">
      <c r="A665" s="36"/>
      <c r="B665" s="36"/>
      <c r="C665" s="36"/>
      <c r="D665" s="36"/>
      <c r="E665" s="36"/>
      <c r="F665" s="131"/>
      <c r="G665" s="36"/>
      <c r="H665" s="36"/>
      <c r="I665" s="36"/>
      <c r="J665" s="36"/>
      <c r="K665" s="36"/>
      <c r="L665" s="36"/>
      <c r="M665" s="36"/>
      <c r="N665" s="36"/>
    </row>
    <row r="666" spans="1:14" s="25" customFormat="1">
      <c r="A666" s="36"/>
      <c r="B666" s="36"/>
      <c r="C666" s="36"/>
      <c r="D666" s="36"/>
      <c r="E666" s="36"/>
      <c r="F666" s="131"/>
      <c r="G666" s="36"/>
      <c r="H666" s="36"/>
      <c r="I666" s="36"/>
      <c r="J666" s="36"/>
      <c r="K666" s="36"/>
      <c r="L666" s="36"/>
      <c r="M666" s="36"/>
      <c r="N666" s="36"/>
    </row>
    <row r="667" spans="1:14" s="25" customFormat="1">
      <c r="A667" s="36"/>
      <c r="B667" s="36"/>
      <c r="C667" s="36"/>
      <c r="D667" s="36"/>
      <c r="E667" s="36"/>
      <c r="F667" s="131"/>
      <c r="G667" s="36"/>
      <c r="H667" s="36"/>
      <c r="I667" s="36"/>
      <c r="J667" s="36"/>
      <c r="K667" s="36"/>
      <c r="L667" s="36"/>
      <c r="M667" s="36"/>
      <c r="N667" s="36"/>
    </row>
    <row r="668" spans="1:14" s="25" customFormat="1">
      <c r="A668" s="36"/>
      <c r="B668" s="36"/>
      <c r="C668" s="36"/>
      <c r="D668" s="36"/>
      <c r="E668" s="36"/>
      <c r="F668" s="131"/>
      <c r="G668" s="36"/>
      <c r="H668" s="36"/>
      <c r="I668" s="36"/>
      <c r="J668" s="36"/>
      <c r="K668" s="36"/>
      <c r="L668" s="36"/>
      <c r="M668" s="36"/>
      <c r="N668" s="36"/>
    </row>
    <row r="669" spans="1:14" s="25" customFormat="1">
      <c r="A669" s="36"/>
      <c r="B669" s="36"/>
      <c r="C669" s="36"/>
      <c r="D669" s="36"/>
      <c r="E669" s="36"/>
      <c r="F669" s="131"/>
      <c r="G669" s="36"/>
      <c r="H669" s="36"/>
      <c r="I669" s="36"/>
      <c r="J669" s="36"/>
      <c r="K669" s="36"/>
      <c r="L669" s="36"/>
      <c r="M669" s="36"/>
      <c r="N669" s="36"/>
    </row>
    <row r="670" spans="1:14" s="25" customFormat="1">
      <c r="A670" s="36"/>
      <c r="B670" s="36"/>
      <c r="C670" s="36"/>
      <c r="D670" s="36"/>
      <c r="E670" s="36"/>
      <c r="F670" s="131"/>
      <c r="G670" s="36"/>
      <c r="H670" s="36"/>
      <c r="I670" s="36"/>
      <c r="J670" s="36"/>
      <c r="K670" s="36"/>
      <c r="L670" s="36"/>
      <c r="M670" s="36"/>
      <c r="N670" s="36"/>
    </row>
    <row r="671" spans="1:14" s="25" customFormat="1">
      <c r="A671" s="36"/>
      <c r="B671" s="36"/>
      <c r="C671" s="36"/>
      <c r="D671" s="36"/>
      <c r="E671" s="36"/>
      <c r="F671" s="131"/>
      <c r="G671" s="36"/>
      <c r="H671" s="36"/>
      <c r="I671" s="36"/>
      <c r="J671" s="36"/>
      <c r="K671" s="36"/>
      <c r="L671" s="36"/>
      <c r="M671" s="36"/>
      <c r="N671" s="36"/>
    </row>
    <row r="672" spans="1:14" s="25" customFormat="1">
      <c r="A672" s="36"/>
      <c r="B672" s="36"/>
      <c r="C672" s="36"/>
      <c r="D672" s="36"/>
      <c r="E672" s="36"/>
      <c r="F672" s="131"/>
      <c r="G672" s="36"/>
      <c r="H672" s="36"/>
      <c r="I672" s="36"/>
      <c r="J672" s="36"/>
      <c r="K672" s="36"/>
      <c r="L672" s="36"/>
      <c r="M672" s="36"/>
      <c r="N672" s="36"/>
    </row>
    <row r="673" spans="1:14" s="25" customFormat="1">
      <c r="A673" s="36"/>
      <c r="B673" s="36"/>
      <c r="C673" s="36"/>
      <c r="D673" s="36"/>
      <c r="E673" s="36"/>
      <c r="F673" s="131"/>
      <c r="G673" s="36"/>
      <c r="H673" s="36"/>
      <c r="I673" s="36"/>
      <c r="J673" s="36"/>
      <c r="K673" s="36"/>
      <c r="L673" s="36"/>
      <c r="M673" s="36"/>
      <c r="N673" s="36"/>
    </row>
    <row r="674" spans="1:14" s="25" customFormat="1">
      <c r="A674" s="36"/>
      <c r="B674" s="36"/>
      <c r="C674" s="36"/>
      <c r="D674" s="36"/>
      <c r="E674" s="36"/>
      <c r="F674" s="131"/>
      <c r="G674" s="36"/>
      <c r="H674" s="36"/>
      <c r="I674" s="36"/>
      <c r="J674" s="36"/>
      <c r="K674" s="36"/>
      <c r="L674" s="36"/>
      <c r="M674" s="36"/>
      <c r="N674" s="36"/>
    </row>
    <row r="675" spans="1:14" s="25" customFormat="1">
      <c r="A675" s="36"/>
      <c r="B675" s="36"/>
      <c r="C675" s="36"/>
      <c r="D675" s="36"/>
      <c r="E675" s="36"/>
      <c r="F675" s="131"/>
      <c r="G675" s="36"/>
      <c r="H675" s="36"/>
      <c r="I675" s="36"/>
      <c r="J675" s="36"/>
      <c r="K675" s="36"/>
      <c r="L675" s="36"/>
      <c r="M675" s="36"/>
      <c r="N675" s="36"/>
    </row>
    <row r="676" spans="1:14" s="25" customFormat="1">
      <c r="A676" s="36"/>
      <c r="B676" s="36"/>
      <c r="C676" s="36"/>
      <c r="D676" s="36"/>
      <c r="E676" s="36"/>
      <c r="F676" s="131"/>
      <c r="G676" s="36"/>
      <c r="H676" s="36"/>
      <c r="I676" s="36"/>
      <c r="J676" s="36"/>
      <c r="K676" s="36"/>
      <c r="L676" s="36"/>
      <c r="M676" s="36"/>
      <c r="N676" s="36"/>
    </row>
    <row r="677" spans="1:14" s="25" customFormat="1">
      <c r="A677" s="36"/>
      <c r="B677" s="36"/>
      <c r="C677" s="36"/>
      <c r="D677" s="36"/>
      <c r="E677" s="36"/>
      <c r="F677" s="131"/>
      <c r="G677" s="36"/>
      <c r="H677" s="36"/>
      <c r="I677" s="36"/>
      <c r="J677" s="36"/>
      <c r="K677" s="36"/>
      <c r="L677" s="36"/>
      <c r="M677" s="36"/>
      <c r="N677" s="36"/>
    </row>
    <row r="678" spans="1:14" s="25" customFormat="1">
      <c r="A678" s="36"/>
      <c r="B678" s="36"/>
      <c r="C678" s="36"/>
      <c r="D678" s="36"/>
      <c r="E678" s="36"/>
      <c r="F678" s="131"/>
      <c r="G678" s="36"/>
      <c r="H678" s="36"/>
      <c r="I678" s="36"/>
      <c r="J678" s="36"/>
      <c r="K678" s="36"/>
      <c r="L678" s="36"/>
      <c r="M678" s="36"/>
      <c r="N678" s="36"/>
    </row>
    <row r="679" spans="1:14" s="25" customFormat="1">
      <c r="A679" s="36"/>
      <c r="B679" s="36"/>
      <c r="C679" s="36"/>
      <c r="D679" s="36"/>
      <c r="E679" s="36"/>
      <c r="F679" s="131"/>
      <c r="G679" s="36"/>
      <c r="H679" s="36"/>
      <c r="I679" s="36"/>
      <c r="J679" s="36"/>
      <c r="K679" s="36"/>
      <c r="L679" s="36"/>
      <c r="M679" s="36"/>
      <c r="N679" s="36"/>
    </row>
    <row r="680" spans="1:14" s="25" customFormat="1">
      <c r="A680" s="36"/>
      <c r="B680" s="36"/>
      <c r="C680" s="36"/>
      <c r="D680" s="36"/>
      <c r="E680" s="36"/>
      <c r="F680" s="131"/>
      <c r="G680" s="36"/>
      <c r="H680" s="36"/>
      <c r="I680" s="36"/>
      <c r="J680" s="36"/>
      <c r="K680" s="36"/>
      <c r="L680" s="36"/>
      <c r="M680" s="36"/>
      <c r="N680" s="36"/>
    </row>
    <row r="681" spans="1:14" s="25" customFormat="1">
      <c r="A681" s="36"/>
      <c r="B681" s="36"/>
      <c r="C681" s="36"/>
      <c r="D681" s="36"/>
      <c r="E681" s="36"/>
      <c r="F681" s="131"/>
      <c r="G681" s="36"/>
      <c r="H681" s="36"/>
      <c r="I681" s="36"/>
      <c r="J681" s="36"/>
      <c r="K681" s="36"/>
      <c r="L681" s="36"/>
      <c r="M681" s="36"/>
      <c r="N681" s="36"/>
    </row>
    <row r="682" spans="1:14" s="25" customFormat="1">
      <c r="A682" s="36"/>
      <c r="B682" s="36"/>
      <c r="C682" s="36"/>
      <c r="D682" s="36"/>
      <c r="E682" s="36"/>
      <c r="F682" s="131"/>
      <c r="G682" s="36"/>
      <c r="H682" s="36"/>
      <c r="I682" s="36"/>
      <c r="J682" s="36"/>
      <c r="K682" s="36"/>
      <c r="L682" s="36"/>
      <c r="M682" s="36"/>
      <c r="N682" s="36"/>
    </row>
    <row r="683" spans="1:14" s="25" customFormat="1">
      <c r="A683" s="36"/>
      <c r="B683" s="36"/>
      <c r="C683" s="36"/>
      <c r="D683" s="36"/>
      <c r="E683" s="36"/>
      <c r="F683" s="131"/>
      <c r="G683" s="36"/>
      <c r="H683" s="36"/>
      <c r="I683" s="36"/>
      <c r="J683" s="36"/>
      <c r="K683" s="36"/>
      <c r="L683" s="36"/>
      <c r="M683" s="36"/>
      <c r="N683" s="36"/>
    </row>
    <row r="684" spans="1:14" s="25" customFormat="1">
      <c r="A684" s="36"/>
      <c r="B684" s="36"/>
      <c r="C684" s="36"/>
      <c r="D684" s="36"/>
      <c r="E684" s="36"/>
      <c r="F684" s="131"/>
      <c r="G684" s="36"/>
      <c r="H684" s="36"/>
      <c r="I684" s="36"/>
      <c r="J684" s="36"/>
      <c r="K684" s="36"/>
      <c r="L684" s="36"/>
      <c r="M684" s="36"/>
      <c r="N684" s="36"/>
    </row>
    <row r="685" spans="1:14" s="25" customFormat="1">
      <c r="A685" s="36"/>
      <c r="B685" s="36"/>
      <c r="C685" s="36"/>
      <c r="D685" s="36"/>
      <c r="E685" s="36"/>
      <c r="F685" s="131"/>
      <c r="G685" s="36"/>
      <c r="H685" s="36"/>
      <c r="I685" s="36"/>
      <c r="J685" s="36"/>
      <c r="K685" s="36"/>
      <c r="L685" s="36"/>
      <c r="M685" s="36"/>
      <c r="N685" s="36"/>
    </row>
    <row r="686" spans="1:14" s="25" customFormat="1">
      <c r="A686" s="36"/>
      <c r="B686" s="36"/>
      <c r="C686" s="36"/>
      <c r="D686" s="36"/>
      <c r="E686" s="36"/>
      <c r="F686" s="131"/>
      <c r="G686" s="36"/>
      <c r="H686" s="36"/>
      <c r="I686" s="36"/>
      <c r="J686" s="36"/>
      <c r="K686" s="36"/>
      <c r="L686" s="36"/>
      <c r="M686" s="36"/>
      <c r="N686" s="36"/>
    </row>
    <row r="687" spans="1:14" s="25" customFormat="1">
      <c r="A687" s="36"/>
      <c r="B687" s="36"/>
      <c r="C687" s="36"/>
      <c r="D687" s="36"/>
      <c r="E687" s="36"/>
      <c r="F687" s="131"/>
      <c r="G687" s="36"/>
      <c r="H687" s="36"/>
      <c r="I687" s="36"/>
      <c r="J687" s="36"/>
      <c r="K687" s="36"/>
      <c r="L687" s="36"/>
      <c r="M687" s="36"/>
      <c r="N687" s="36"/>
    </row>
    <row r="688" spans="1:14" s="25" customFormat="1">
      <c r="A688" s="36"/>
      <c r="B688" s="36"/>
      <c r="C688" s="36"/>
      <c r="D688" s="36"/>
      <c r="E688" s="36"/>
      <c r="F688" s="131"/>
      <c r="G688" s="36"/>
      <c r="H688" s="36"/>
      <c r="I688" s="36"/>
      <c r="J688" s="36"/>
      <c r="K688" s="36"/>
      <c r="L688" s="36"/>
      <c r="M688" s="36"/>
      <c r="N688" s="36"/>
    </row>
    <row r="689" spans="1:14" s="25" customFormat="1">
      <c r="A689" s="36"/>
      <c r="B689" s="36"/>
      <c r="C689" s="36"/>
      <c r="D689" s="36"/>
      <c r="E689" s="36"/>
      <c r="F689" s="131"/>
      <c r="G689" s="36"/>
      <c r="H689" s="36"/>
      <c r="I689" s="36"/>
      <c r="J689" s="36"/>
      <c r="K689" s="36"/>
      <c r="L689" s="36"/>
      <c r="M689" s="36"/>
      <c r="N689" s="36"/>
    </row>
    <row r="690" spans="1:14" s="25" customFormat="1">
      <c r="A690" s="36"/>
      <c r="B690" s="36"/>
      <c r="C690" s="36"/>
      <c r="D690" s="36"/>
      <c r="E690" s="36"/>
      <c r="F690" s="131"/>
      <c r="G690" s="36"/>
      <c r="H690" s="36"/>
      <c r="I690" s="36"/>
      <c r="J690" s="36"/>
      <c r="K690" s="36"/>
      <c r="L690" s="36"/>
      <c r="M690" s="36"/>
      <c r="N690" s="36"/>
    </row>
    <row r="691" spans="1:14" s="25" customFormat="1">
      <c r="A691" s="36"/>
      <c r="B691" s="36"/>
      <c r="C691" s="36"/>
      <c r="D691" s="36"/>
      <c r="E691" s="36"/>
      <c r="F691" s="131"/>
      <c r="G691" s="36"/>
      <c r="H691" s="36"/>
      <c r="I691" s="36"/>
      <c r="J691" s="36"/>
      <c r="K691" s="36"/>
      <c r="L691" s="36"/>
      <c r="M691" s="36"/>
      <c r="N691" s="36"/>
    </row>
    <row r="692" spans="1:14" s="25" customFormat="1">
      <c r="A692" s="36"/>
      <c r="B692" s="36"/>
      <c r="C692" s="36"/>
      <c r="D692" s="36"/>
      <c r="E692" s="36"/>
      <c r="F692" s="131"/>
      <c r="G692" s="36"/>
      <c r="H692" s="36"/>
      <c r="I692" s="36"/>
      <c r="J692" s="36"/>
      <c r="K692" s="36"/>
      <c r="L692" s="36"/>
      <c r="M692" s="36"/>
      <c r="N692" s="36"/>
    </row>
    <row r="693" spans="1:14" s="25" customFormat="1">
      <c r="A693" s="36"/>
      <c r="B693" s="36"/>
      <c r="C693" s="36"/>
      <c r="D693" s="36"/>
      <c r="E693" s="36"/>
      <c r="F693" s="131"/>
      <c r="G693" s="36"/>
      <c r="H693" s="36"/>
      <c r="I693" s="36"/>
      <c r="J693" s="36"/>
      <c r="K693" s="36"/>
      <c r="L693" s="36"/>
      <c r="M693" s="36"/>
      <c r="N693" s="36"/>
    </row>
    <row r="694" spans="1:14" s="25" customFormat="1">
      <c r="A694" s="36"/>
      <c r="B694" s="36"/>
      <c r="C694" s="36"/>
      <c r="D694" s="36"/>
      <c r="E694" s="36"/>
      <c r="F694" s="131"/>
      <c r="G694" s="36"/>
      <c r="H694" s="36"/>
      <c r="I694" s="36"/>
      <c r="J694" s="36"/>
      <c r="K694" s="36"/>
      <c r="L694" s="36"/>
      <c r="M694" s="36"/>
      <c r="N694" s="36"/>
    </row>
    <row r="695" spans="1:14" s="25" customFormat="1">
      <c r="A695" s="36"/>
      <c r="B695" s="36"/>
      <c r="C695" s="36"/>
      <c r="D695" s="36"/>
      <c r="E695" s="36"/>
      <c r="F695" s="131"/>
      <c r="G695" s="36"/>
      <c r="H695" s="36"/>
      <c r="I695" s="36"/>
      <c r="J695" s="36"/>
      <c r="K695" s="36"/>
      <c r="L695" s="36"/>
      <c r="M695" s="36"/>
      <c r="N695" s="36"/>
    </row>
    <row r="696" spans="1:14" s="25" customFormat="1">
      <c r="A696" s="36"/>
      <c r="B696" s="36"/>
      <c r="C696" s="36"/>
      <c r="D696" s="36"/>
      <c r="E696" s="36"/>
      <c r="F696" s="131"/>
      <c r="G696" s="36"/>
      <c r="H696" s="36"/>
      <c r="I696" s="36"/>
      <c r="J696" s="36"/>
      <c r="K696" s="36"/>
      <c r="L696" s="36"/>
      <c r="M696" s="36"/>
      <c r="N696" s="36"/>
    </row>
    <row r="697" spans="1:14" s="25" customFormat="1">
      <c r="A697" s="36"/>
      <c r="B697" s="36"/>
      <c r="C697" s="36"/>
      <c r="D697" s="36"/>
      <c r="E697" s="36"/>
      <c r="F697" s="131"/>
      <c r="G697" s="36"/>
      <c r="H697" s="36"/>
      <c r="I697" s="36"/>
      <c r="J697" s="36"/>
      <c r="K697" s="36"/>
      <c r="L697" s="36"/>
      <c r="M697" s="36"/>
      <c r="N697" s="36"/>
    </row>
    <row r="698" spans="1:14" s="25" customFormat="1">
      <c r="A698" s="36"/>
      <c r="B698" s="36"/>
      <c r="C698" s="36"/>
      <c r="D698" s="36"/>
      <c r="E698" s="36"/>
      <c r="F698" s="131"/>
      <c r="G698" s="36"/>
      <c r="H698" s="36"/>
      <c r="I698" s="36"/>
      <c r="J698" s="36"/>
      <c r="K698" s="36"/>
      <c r="L698" s="36"/>
      <c r="M698" s="36"/>
      <c r="N698" s="36"/>
    </row>
    <row r="699" spans="1:14" s="25" customFormat="1">
      <c r="A699" s="36"/>
      <c r="B699" s="36"/>
      <c r="C699" s="36"/>
      <c r="D699" s="36"/>
      <c r="E699" s="36"/>
      <c r="F699" s="131"/>
      <c r="G699" s="36"/>
      <c r="H699" s="36"/>
      <c r="I699" s="36"/>
      <c r="J699" s="36"/>
      <c r="K699" s="36"/>
      <c r="L699" s="36"/>
      <c r="M699" s="36"/>
      <c r="N699" s="36"/>
    </row>
    <row r="700" spans="1:14" s="25" customFormat="1">
      <c r="A700" s="36"/>
      <c r="B700" s="36"/>
      <c r="C700" s="36"/>
      <c r="D700" s="36"/>
      <c r="E700" s="36"/>
      <c r="F700" s="131"/>
      <c r="G700" s="36"/>
      <c r="H700" s="36"/>
      <c r="I700" s="36"/>
      <c r="J700" s="36"/>
      <c r="K700" s="36"/>
      <c r="L700" s="36"/>
      <c r="M700" s="36"/>
      <c r="N700" s="36"/>
    </row>
    <row r="701" spans="1:14" s="25" customFormat="1">
      <c r="A701" s="36"/>
      <c r="B701" s="36"/>
      <c r="C701" s="36"/>
      <c r="D701" s="36"/>
      <c r="E701" s="36"/>
      <c r="F701" s="131"/>
      <c r="G701" s="36"/>
      <c r="H701" s="36"/>
      <c r="I701" s="36"/>
      <c r="J701" s="36"/>
      <c r="K701" s="36"/>
      <c r="L701" s="36"/>
      <c r="M701" s="36"/>
      <c r="N701" s="36"/>
    </row>
    <row r="702" spans="1:14" s="25" customFormat="1">
      <c r="A702" s="36"/>
      <c r="B702" s="36"/>
      <c r="C702" s="36"/>
      <c r="D702" s="36"/>
      <c r="E702" s="36"/>
      <c r="F702" s="131"/>
      <c r="G702" s="36"/>
      <c r="H702" s="36"/>
      <c r="I702" s="36"/>
      <c r="J702" s="36"/>
      <c r="K702" s="36"/>
      <c r="L702" s="36"/>
      <c r="M702" s="36"/>
      <c r="N702" s="36"/>
    </row>
    <row r="703" spans="1:14" s="25" customFormat="1">
      <c r="A703" s="36"/>
      <c r="B703" s="36"/>
      <c r="C703" s="36"/>
      <c r="D703" s="36"/>
      <c r="E703" s="36"/>
      <c r="F703" s="131"/>
      <c r="G703" s="36"/>
      <c r="H703" s="36"/>
      <c r="I703" s="36"/>
      <c r="J703" s="36"/>
      <c r="K703" s="36"/>
      <c r="L703" s="36"/>
      <c r="M703" s="36"/>
      <c r="N703" s="36"/>
    </row>
    <row r="704" spans="1:14" s="25" customFormat="1">
      <c r="A704" s="36"/>
      <c r="B704" s="36"/>
      <c r="C704" s="36"/>
      <c r="D704" s="36"/>
      <c r="E704" s="36"/>
      <c r="F704" s="131"/>
      <c r="G704" s="36"/>
      <c r="H704" s="36"/>
      <c r="I704" s="36"/>
      <c r="J704" s="36"/>
      <c r="K704" s="36"/>
      <c r="L704" s="36"/>
      <c r="M704" s="36"/>
      <c r="N704" s="36"/>
    </row>
    <row r="705" spans="1:14" s="25" customFormat="1">
      <c r="A705" s="36"/>
      <c r="B705" s="36"/>
      <c r="C705" s="36"/>
      <c r="D705" s="36"/>
      <c r="E705" s="36"/>
      <c r="F705" s="131"/>
      <c r="G705" s="36"/>
      <c r="H705" s="36"/>
      <c r="I705" s="36"/>
      <c r="J705" s="36"/>
      <c r="K705" s="36"/>
      <c r="L705" s="36"/>
      <c r="M705" s="36"/>
      <c r="N705" s="36"/>
    </row>
    <row r="706" spans="1:14" s="25" customFormat="1">
      <c r="A706" s="36"/>
      <c r="B706" s="36"/>
      <c r="C706" s="36"/>
      <c r="D706" s="36"/>
      <c r="E706" s="36"/>
      <c r="F706" s="131"/>
      <c r="G706" s="36"/>
      <c r="H706" s="36"/>
      <c r="I706" s="36"/>
      <c r="J706" s="36"/>
      <c r="K706" s="36"/>
      <c r="L706" s="36"/>
      <c r="M706" s="36"/>
      <c r="N706" s="36"/>
    </row>
    <row r="707" spans="1:14" s="25" customFormat="1">
      <c r="A707" s="36"/>
      <c r="B707" s="36"/>
      <c r="C707" s="36"/>
      <c r="D707" s="36"/>
      <c r="E707" s="36"/>
      <c r="F707" s="131"/>
      <c r="G707" s="36"/>
      <c r="H707" s="36"/>
      <c r="I707" s="36"/>
      <c r="J707" s="36"/>
      <c r="K707" s="36"/>
      <c r="L707" s="36"/>
      <c r="M707" s="36"/>
      <c r="N707" s="36"/>
    </row>
    <row r="708" spans="1:14" s="25" customFormat="1">
      <c r="A708" s="36"/>
      <c r="B708" s="36"/>
      <c r="C708" s="36"/>
      <c r="D708" s="36"/>
      <c r="E708" s="36"/>
      <c r="F708" s="131"/>
      <c r="G708" s="36"/>
      <c r="H708" s="36"/>
      <c r="I708" s="36"/>
      <c r="J708" s="36"/>
      <c r="K708" s="36"/>
      <c r="L708" s="36"/>
      <c r="M708" s="36"/>
      <c r="N708" s="36"/>
    </row>
    <row r="709" spans="1:14" s="25" customFormat="1">
      <c r="A709" s="36"/>
      <c r="B709" s="36"/>
      <c r="C709" s="36"/>
      <c r="D709" s="36"/>
      <c r="E709" s="36"/>
      <c r="F709" s="131"/>
      <c r="G709" s="36"/>
      <c r="H709" s="36"/>
      <c r="I709" s="36"/>
      <c r="J709" s="36"/>
      <c r="K709" s="36"/>
      <c r="L709" s="36"/>
      <c r="M709" s="36"/>
      <c r="N709" s="36"/>
    </row>
    <row r="710" spans="1:14" s="25" customFormat="1">
      <c r="A710" s="36"/>
      <c r="B710" s="36"/>
      <c r="C710" s="36"/>
      <c r="D710" s="36"/>
      <c r="E710" s="36"/>
      <c r="F710" s="131"/>
      <c r="G710" s="36"/>
      <c r="H710" s="36"/>
      <c r="I710" s="36"/>
      <c r="J710" s="36"/>
      <c r="K710" s="36"/>
      <c r="L710" s="36"/>
      <c r="M710" s="36"/>
      <c r="N710" s="36"/>
    </row>
    <row r="711" spans="1:14" s="25" customFormat="1">
      <c r="A711" s="36"/>
      <c r="B711" s="36"/>
      <c r="C711" s="36"/>
      <c r="D711" s="36"/>
      <c r="E711" s="36"/>
      <c r="F711" s="131"/>
      <c r="G711" s="36"/>
      <c r="H711" s="36"/>
      <c r="I711" s="36"/>
      <c r="J711" s="36"/>
      <c r="K711" s="36"/>
      <c r="L711" s="36"/>
      <c r="M711" s="36"/>
      <c r="N711" s="36"/>
    </row>
    <row r="712" spans="1:14" s="25" customFormat="1">
      <c r="A712" s="36"/>
      <c r="B712" s="36"/>
      <c r="C712" s="36"/>
      <c r="D712" s="36"/>
      <c r="E712" s="36"/>
      <c r="F712" s="131"/>
      <c r="G712" s="36"/>
      <c r="H712" s="36"/>
      <c r="I712" s="36"/>
      <c r="J712" s="36"/>
      <c r="K712" s="36"/>
      <c r="L712" s="36"/>
      <c r="M712" s="36"/>
      <c r="N712" s="36"/>
    </row>
    <row r="713" spans="1:14" s="25" customFormat="1">
      <c r="A713" s="36"/>
      <c r="B713" s="36"/>
      <c r="C713" s="36"/>
      <c r="D713" s="36"/>
      <c r="E713" s="36"/>
      <c r="F713" s="131"/>
      <c r="G713" s="36"/>
      <c r="H713" s="36"/>
      <c r="I713" s="36"/>
      <c r="J713" s="36"/>
      <c r="K713" s="36"/>
      <c r="L713" s="36"/>
      <c r="M713" s="36"/>
      <c r="N713" s="36"/>
    </row>
    <row r="714" spans="1:14" s="25" customFormat="1">
      <c r="A714" s="36"/>
      <c r="B714" s="36"/>
      <c r="C714" s="36"/>
      <c r="D714" s="36"/>
      <c r="E714" s="36"/>
      <c r="F714" s="131"/>
      <c r="G714" s="36"/>
      <c r="H714" s="36"/>
      <c r="I714" s="36"/>
      <c r="J714" s="36"/>
      <c r="K714" s="36"/>
      <c r="L714" s="36"/>
      <c r="M714" s="36"/>
      <c r="N714" s="36"/>
    </row>
    <row r="715" spans="1:14" s="25" customFormat="1">
      <c r="A715" s="36"/>
      <c r="B715" s="36"/>
      <c r="C715" s="36"/>
      <c r="D715" s="36"/>
      <c r="E715" s="36"/>
      <c r="F715" s="131"/>
      <c r="G715" s="36"/>
      <c r="H715" s="36"/>
      <c r="I715" s="36"/>
      <c r="J715" s="36"/>
      <c r="K715" s="36"/>
      <c r="L715" s="36"/>
      <c r="M715" s="36"/>
      <c r="N715" s="36"/>
    </row>
    <row r="716" spans="1:14" s="25" customFormat="1">
      <c r="A716" s="36"/>
      <c r="B716" s="36"/>
      <c r="C716" s="36"/>
      <c r="D716" s="36"/>
      <c r="E716" s="36"/>
      <c r="F716" s="131"/>
      <c r="G716" s="36"/>
      <c r="H716" s="36"/>
      <c r="I716" s="36"/>
      <c r="J716" s="36"/>
      <c r="K716" s="36"/>
      <c r="L716" s="36"/>
      <c r="M716" s="36"/>
      <c r="N716" s="36"/>
    </row>
    <row r="717" spans="1:14" s="25" customFormat="1">
      <c r="A717" s="36"/>
      <c r="B717" s="36"/>
      <c r="C717" s="36"/>
      <c r="D717" s="36"/>
      <c r="E717" s="36"/>
      <c r="F717" s="131"/>
      <c r="G717" s="36"/>
      <c r="H717" s="36"/>
      <c r="I717" s="36"/>
      <c r="J717" s="36"/>
      <c r="K717" s="36"/>
      <c r="L717" s="36"/>
      <c r="M717" s="36"/>
      <c r="N717" s="36"/>
    </row>
    <row r="718" spans="1:14" s="25" customFormat="1">
      <c r="A718" s="36"/>
      <c r="B718" s="36"/>
      <c r="C718" s="36"/>
      <c r="D718" s="36"/>
      <c r="E718" s="36"/>
      <c r="F718" s="131"/>
      <c r="G718" s="36"/>
      <c r="H718" s="36"/>
      <c r="I718" s="36"/>
      <c r="J718" s="36"/>
      <c r="K718" s="36"/>
      <c r="L718" s="36"/>
      <c r="M718" s="36"/>
      <c r="N718" s="36"/>
    </row>
    <row r="719" spans="1:14" s="25" customFormat="1">
      <c r="A719" s="36"/>
      <c r="B719" s="36"/>
      <c r="C719" s="36"/>
      <c r="D719" s="36"/>
      <c r="E719" s="36"/>
      <c r="F719" s="131"/>
      <c r="G719" s="36"/>
      <c r="H719" s="36"/>
      <c r="I719" s="36"/>
      <c r="J719" s="36"/>
      <c r="K719" s="36"/>
      <c r="L719" s="36"/>
      <c r="M719" s="36"/>
      <c r="N719" s="36"/>
    </row>
    <row r="720" spans="1:14" s="25" customFormat="1">
      <c r="A720" s="36"/>
      <c r="B720" s="36"/>
      <c r="C720" s="36"/>
      <c r="D720" s="36"/>
      <c r="E720" s="36"/>
      <c r="F720" s="131"/>
      <c r="G720" s="36"/>
      <c r="H720" s="36"/>
      <c r="I720" s="36"/>
      <c r="J720" s="36"/>
      <c r="K720" s="36"/>
      <c r="L720" s="36"/>
      <c r="M720" s="36"/>
      <c r="N720" s="36"/>
    </row>
    <row r="721" spans="1:14" s="25" customFormat="1">
      <c r="A721" s="36"/>
      <c r="B721" s="36"/>
      <c r="C721" s="36"/>
      <c r="D721" s="36"/>
      <c r="E721" s="36"/>
      <c r="F721" s="131"/>
      <c r="G721" s="36"/>
      <c r="H721" s="36"/>
      <c r="I721" s="36"/>
      <c r="J721" s="36"/>
      <c r="K721" s="36"/>
      <c r="L721" s="36"/>
      <c r="M721" s="36"/>
      <c r="N721" s="36"/>
    </row>
    <row r="722" spans="1:14" s="25" customFormat="1">
      <c r="A722" s="36"/>
      <c r="B722" s="36"/>
      <c r="C722" s="36"/>
      <c r="D722" s="36"/>
      <c r="E722" s="36"/>
      <c r="F722" s="131"/>
      <c r="G722" s="36"/>
      <c r="H722" s="36"/>
      <c r="I722" s="36"/>
      <c r="J722" s="36"/>
      <c r="K722" s="36"/>
      <c r="L722" s="36"/>
      <c r="M722" s="36"/>
      <c r="N722" s="36"/>
    </row>
    <row r="723" spans="1:14" s="25" customFormat="1">
      <c r="A723" s="36"/>
      <c r="B723" s="36"/>
      <c r="C723" s="36"/>
      <c r="D723" s="36"/>
      <c r="E723" s="36"/>
      <c r="F723" s="131"/>
      <c r="G723" s="36"/>
      <c r="H723" s="36"/>
      <c r="I723" s="36"/>
      <c r="J723" s="36"/>
      <c r="K723" s="36"/>
      <c r="L723" s="36"/>
      <c r="M723" s="36"/>
      <c r="N723" s="36"/>
    </row>
    <row r="724" spans="1:14" s="25" customFormat="1">
      <c r="A724" s="36"/>
      <c r="B724" s="36"/>
      <c r="C724" s="36"/>
      <c r="D724" s="36"/>
      <c r="E724" s="36"/>
      <c r="F724" s="131"/>
      <c r="G724" s="36"/>
      <c r="H724" s="36"/>
      <c r="I724" s="36"/>
      <c r="J724" s="36"/>
      <c r="K724" s="36"/>
      <c r="L724" s="36"/>
      <c r="M724" s="36"/>
      <c r="N724" s="36"/>
    </row>
    <row r="725" spans="1:14" s="25" customFormat="1">
      <c r="A725" s="36"/>
      <c r="B725" s="36"/>
      <c r="C725" s="36"/>
      <c r="D725" s="36"/>
      <c r="E725" s="36"/>
      <c r="F725" s="131"/>
      <c r="G725" s="36"/>
      <c r="H725" s="36"/>
      <c r="I725" s="36"/>
      <c r="J725" s="36"/>
      <c r="K725" s="36"/>
      <c r="L725" s="36"/>
      <c r="M725" s="36"/>
      <c r="N725" s="36"/>
    </row>
    <row r="726" spans="1:14" s="25" customFormat="1">
      <c r="A726" s="36"/>
      <c r="B726" s="36"/>
      <c r="C726" s="36"/>
      <c r="D726" s="36"/>
      <c r="E726" s="36"/>
      <c r="F726" s="131"/>
      <c r="G726" s="36"/>
      <c r="H726" s="36"/>
      <c r="I726" s="36"/>
      <c r="J726" s="36"/>
      <c r="K726" s="36"/>
      <c r="L726" s="36"/>
      <c r="M726" s="36"/>
      <c r="N726" s="36"/>
    </row>
    <row r="727" spans="1:14" s="25" customFormat="1">
      <c r="A727" s="36"/>
      <c r="B727" s="36"/>
      <c r="C727" s="36"/>
      <c r="D727" s="36"/>
      <c r="E727" s="36"/>
      <c r="F727" s="131"/>
      <c r="G727" s="36"/>
      <c r="H727" s="36"/>
      <c r="I727" s="36"/>
      <c r="J727" s="36"/>
      <c r="K727" s="36"/>
      <c r="L727" s="36"/>
      <c r="M727" s="36"/>
      <c r="N727" s="36"/>
    </row>
    <row r="728" spans="1:14" s="25" customFormat="1">
      <c r="A728" s="36"/>
      <c r="B728" s="36"/>
      <c r="C728" s="36"/>
      <c r="D728" s="36"/>
      <c r="E728" s="36"/>
      <c r="F728" s="131"/>
      <c r="G728" s="36"/>
      <c r="H728" s="36"/>
      <c r="I728" s="36"/>
      <c r="J728" s="36"/>
      <c r="K728" s="36"/>
      <c r="L728" s="36"/>
      <c r="M728" s="36"/>
      <c r="N728" s="36"/>
    </row>
    <row r="729" spans="1:14" s="25" customFormat="1">
      <c r="A729" s="36"/>
      <c r="B729" s="36"/>
      <c r="C729" s="36"/>
      <c r="D729" s="36"/>
      <c r="E729" s="36"/>
      <c r="F729" s="131"/>
      <c r="G729" s="36"/>
      <c r="H729" s="36"/>
      <c r="I729" s="36"/>
      <c r="J729" s="36"/>
      <c r="K729" s="36"/>
      <c r="L729" s="36"/>
      <c r="M729" s="36"/>
      <c r="N729" s="36"/>
    </row>
    <row r="730" spans="1:14" s="25" customFormat="1">
      <c r="A730" s="36"/>
      <c r="B730" s="36"/>
      <c r="C730" s="36"/>
      <c r="D730" s="36"/>
      <c r="E730" s="36"/>
      <c r="F730" s="131"/>
      <c r="G730" s="36"/>
      <c r="H730" s="36"/>
      <c r="I730" s="36"/>
      <c r="J730" s="36"/>
      <c r="K730" s="36"/>
      <c r="L730" s="36"/>
      <c r="M730" s="36"/>
      <c r="N730" s="36"/>
    </row>
    <row r="731" spans="1:14" s="25" customFormat="1">
      <c r="A731" s="36"/>
      <c r="B731" s="36"/>
      <c r="C731" s="36"/>
      <c r="D731" s="36"/>
      <c r="E731" s="36"/>
      <c r="F731" s="131"/>
      <c r="G731" s="36"/>
      <c r="H731" s="36"/>
      <c r="I731" s="36"/>
      <c r="J731" s="36"/>
      <c r="K731" s="36"/>
      <c r="L731" s="36"/>
      <c r="M731" s="36"/>
      <c r="N731" s="36"/>
    </row>
    <row r="732" spans="1:14" s="25" customFormat="1">
      <c r="A732" s="36"/>
      <c r="B732" s="36"/>
      <c r="C732" s="36"/>
      <c r="D732" s="36"/>
      <c r="E732" s="36"/>
      <c r="F732" s="131"/>
      <c r="G732" s="36"/>
      <c r="H732" s="36"/>
      <c r="I732" s="36"/>
      <c r="J732" s="36"/>
      <c r="K732" s="36"/>
      <c r="L732" s="36"/>
      <c r="M732" s="36"/>
      <c r="N732" s="36"/>
    </row>
    <row r="733" spans="1:14" s="25" customFormat="1">
      <c r="A733" s="36"/>
      <c r="B733" s="36"/>
      <c r="C733" s="36"/>
      <c r="D733" s="36"/>
      <c r="E733" s="36"/>
      <c r="F733" s="131"/>
      <c r="G733" s="36"/>
      <c r="H733" s="36"/>
      <c r="I733" s="36"/>
      <c r="J733" s="36"/>
      <c r="K733" s="36"/>
      <c r="L733" s="36"/>
      <c r="M733" s="36"/>
      <c r="N733" s="36"/>
    </row>
    <row r="734" spans="1:14" s="25" customFormat="1">
      <c r="A734" s="36"/>
      <c r="B734" s="36"/>
      <c r="C734" s="36"/>
      <c r="D734" s="36"/>
      <c r="E734" s="36"/>
      <c r="F734" s="131"/>
      <c r="G734" s="36"/>
      <c r="H734" s="36"/>
      <c r="I734" s="36"/>
      <c r="J734" s="36"/>
      <c r="K734" s="36"/>
      <c r="L734" s="36"/>
      <c r="M734" s="36"/>
      <c r="N734" s="36"/>
    </row>
    <row r="735" spans="1:14" s="25" customFormat="1">
      <c r="A735" s="36"/>
      <c r="B735" s="36"/>
      <c r="C735" s="36"/>
      <c r="D735" s="36"/>
      <c r="E735" s="36"/>
      <c r="F735" s="131"/>
      <c r="G735" s="36"/>
      <c r="H735" s="36"/>
      <c r="I735" s="36"/>
      <c r="J735" s="36"/>
      <c r="K735" s="36"/>
      <c r="L735" s="36"/>
      <c r="M735" s="36"/>
      <c r="N735" s="36"/>
    </row>
    <row r="736" spans="1:14" s="25" customFormat="1">
      <c r="A736" s="36"/>
      <c r="B736" s="36"/>
      <c r="C736" s="36"/>
      <c r="D736" s="36"/>
      <c r="E736" s="36"/>
      <c r="F736" s="131"/>
      <c r="G736" s="36"/>
      <c r="H736" s="36"/>
      <c r="I736" s="36"/>
      <c r="J736" s="36"/>
      <c r="K736" s="36"/>
      <c r="L736" s="36"/>
      <c r="M736" s="36"/>
      <c r="N736" s="36"/>
    </row>
    <row r="737" spans="1:14" s="25" customFormat="1">
      <c r="A737" s="36"/>
      <c r="B737" s="36"/>
      <c r="C737" s="36"/>
      <c r="D737" s="36"/>
      <c r="E737" s="36"/>
      <c r="F737" s="131"/>
      <c r="G737" s="36"/>
      <c r="H737" s="36"/>
      <c r="I737" s="36"/>
      <c r="J737" s="36"/>
      <c r="K737" s="36"/>
      <c r="L737" s="36"/>
      <c r="M737" s="36"/>
      <c r="N737" s="36"/>
    </row>
    <row r="738" spans="1:14" s="25" customFormat="1">
      <c r="A738" s="36"/>
      <c r="B738" s="36"/>
      <c r="C738" s="36"/>
      <c r="D738" s="36"/>
      <c r="E738" s="36"/>
      <c r="F738" s="131"/>
      <c r="G738" s="36"/>
      <c r="H738" s="36"/>
      <c r="I738" s="36"/>
      <c r="J738" s="36"/>
      <c r="K738" s="36"/>
      <c r="L738" s="36"/>
      <c r="M738" s="36"/>
      <c r="N738" s="36"/>
    </row>
    <row r="739" spans="1:14" s="25" customFormat="1">
      <c r="A739" s="36"/>
      <c r="B739" s="36"/>
      <c r="C739" s="36"/>
      <c r="D739" s="36"/>
      <c r="E739" s="36"/>
      <c r="F739" s="131"/>
      <c r="G739" s="36"/>
      <c r="H739" s="36"/>
      <c r="I739" s="36"/>
      <c r="J739" s="36"/>
      <c r="K739" s="36"/>
      <c r="L739" s="36"/>
      <c r="M739" s="36"/>
      <c r="N739" s="36"/>
    </row>
    <row r="740" spans="1:14" s="25" customFormat="1">
      <c r="A740" s="36"/>
      <c r="B740" s="36"/>
      <c r="C740" s="36"/>
      <c r="D740" s="36"/>
      <c r="E740" s="36"/>
      <c r="F740" s="131"/>
      <c r="G740" s="36"/>
      <c r="H740" s="36"/>
      <c r="I740" s="36"/>
      <c r="J740" s="36"/>
      <c r="K740" s="36"/>
      <c r="L740" s="36"/>
      <c r="M740" s="36"/>
      <c r="N740" s="36"/>
    </row>
    <row r="741" spans="1:14" s="25" customFormat="1">
      <c r="A741" s="36"/>
      <c r="B741" s="36"/>
      <c r="C741" s="36"/>
      <c r="D741" s="36"/>
      <c r="E741" s="36"/>
      <c r="F741" s="131"/>
      <c r="G741" s="36"/>
      <c r="H741" s="36"/>
      <c r="I741" s="36"/>
      <c r="J741" s="36"/>
      <c r="K741" s="36"/>
      <c r="L741" s="36"/>
      <c r="M741" s="36"/>
      <c r="N741" s="36"/>
    </row>
    <row r="742" spans="1:14" s="25" customFormat="1">
      <c r="A742" s="36"/>
      <c r="B742" s="36"/>
      <c r="C742" s="36"/>
      <c r="D742" s="36"/>
      <c r="E742" s="36"/>
      <c r="F742" s="131"/>
      <c r="G742" s="36"/>
      <c r="H742" s="36"/>
      <c r="I742" s="36"/>
      <c r="J742" s="36"/>
      <c r="K742" s="36"/>
      <c r="L742" s="36"/>
      <c r="M742" s="36"/>
      <c r="N742" s="36"/>
    </row>
    <row r="743" spans="1:14" s="25" customFormat="1">
      <c r="A743" s="36"/>
      <c r="B743" s="36"/>
      <c r="C743" s="36"/>
      <c r="D743" s="36"/>
      <c r="E743" s="36"/>
      <c r="F743" s="131"/>
      <c r="G743" s="36"/>
      <c r="H743" s="36"/>
      <c r="I743" s="36"/>
      <c r="J743" s="36"/>
      <c r="K743" s="36"/>
      <c r="L743" s="36"/>
      <c r="M743" s="36"/>
      <c r="N743" s="36"/>
    </row>
    <row r="744" spans="1:14" s="25" customFormat="1">
      <c r="A744" s="36"/>
      <c r="B744" s="36"/>
      <c r="C744" s="36"/>
      <c r="D744" s="36"/>
      <c r="E744" s="36"/>
      <c r="F744" s="131"/>
      <c r="G744" s="36"/>
      <c r="H744" s="36"/>
      <c r="I744" s="36"/>
      <c r="J744" s="36"/>
      <c r="K744" s="36"/>
      <c r="L744" s="36"/>
      <c r="M744" s="36"/>
      <c r="N744" s="36"/>
    </row>
    <row r="745" spans="1:14" s="25" customFormat="1">
      <c r="A745" s="36"/>
      <c r="B745" s="36"/>
      <c r="C745" s="36"/>
      <c r="D745" s="36"/>
      <c r="E745" s="36"/>
      <c r="F745" s="131"/>
      <c r="G745" s="36"/>
      <c r="H745" s="36"/>
      <c r="I745" s="36"/>
      <c r="J745" s="36"/>
      <c r="K745" s="36"/>
      <c r="L745" s="36"/>
      <c r="M745" s="36"/>
      <c r="N745" s="36"/>
    </row>
    <row r="746" spans="1:14" s="25" customFormat="1">
      <c r="A746" s="36"/>
      <c r="B746" s="36"/>
      <c r="C746" s="36"/>
      <c r="D746" s="36"/>
      <c r="E746" s="36"/>
      <c r="F746" s="131"/>
      <c r="G746" s="36"/>
      <c r="H746" s="36"/>
      <c r="I746" s="36"/>
      <c r="J746" s="36"/>
      <c r="K746" s="36"/>
      <c r="L746" s="36"/>
      <c r="M746" s="36"/>
      <c r="N746" s="36"/>
    </row>
    <row r="747" spans="1:14" s="25" customFormat="1">
      <c r="A747" s="36"/>
      <c r="B747" s="36"/>
      <c r="C747" s="36"/>
      <c r="D747" s="36"/>
      <c r="E747" s="36"/>
      <c r="F747" s="131"/>
      <c r="G747" s="36"/>
      <c r="H747" s="36"/>
      <c r="I747" s="36"/>
      <c r="J747" s="36"/>
      <c r="K747" s="36"/>
      <c r="L747" s="36"/>
      <c r="M747" s="36"/>
      <c r="N747" s="36"/>
    </row>
    <row r="748" spans="1:14" s="25" customFormat="1">
      <c r="A748" s="36"/>
      <c r="B748" s="36"/>
      <c r="C748" s="36"/>
      <c r="D748" s="36"/>
      <c r="E748" s="36"/>
      <c r="F748" s="131"/>
      <c r="G748" s="36"/>
      <c r="H748" s="36"/>
      <c r="I748" s="36"/>
      <c r="J748" s="36"/>
      <c r="K748" s="36"/>
      <c r="L748" s="36"/>
      <c r="M748" s="36"/>
      <c r="N748" s="36"/>
    </row>
    <row r="749" spans="1:14" s="25" customFormat="1">
      <c r="A749" s="36"/>
      <c r="B749" s="36"/>
      <c r="C749" s="36"/>
      <c r="D749" s="36"/>
      <c r="E749" s="36"/>
      <c r="F749" s="131"/>
      <c r="G749" s="36"/>
      <c r="H749" s="36"/>
      <c r="I749" s="36"/>
      <c r="J749" s="36"/>
      <c r="K749" s="36"/>
      <c r="L749" s="36"/>
      <c r="M749" s="36"/>
      <c r="N749" s="36"/>
    </row>
    <row r="750" spans="1:14" s="25" customFormat="1">
      <c r="A750" s="36"/>
      <c r="B750" s="36"/>
      <c r="C750" s="36"/>
      <c r="D750" s="36"/>
      <c r="E750" s="36"/>
      <c r="F750" s="131"/>
      <c r="G750" s="36"/>
      <c r="H750" s="36"/>
      <c r="I750" s="36"/>
      <c r="J750" s="36"/>
      <c r="K750" s="36"/>
      <c r="L750" s="36"/>
      <c r="M750" s="36"/>
      <c r="N750" s="36"/>
    </row>
    <row r="751" spans="1:14" s="25" customFormat="1">
      <c r="A751" s="36"/>
      <c r="B751" s="36"/>
      <c r="C751" s="36"/>
      <c r="D751" s="36"/>
      <c r="E751" s="36"/>
      <c r="F751" s="131"/>
      <c r="G751" s="36"/>
      <c r="H751" s="36"/>
      <c r="I751" s="36"/>
      <c r="J751" s="36"/>
      <c r="K751" s="36"/>
      <c r="L751" s="36"/>
      <c r="M751" s="36"/>
      <c r="N751" s="36"/>
    </row>
    <row r="752" spans="1:14" s="25" customFormat="1">
      <c r="A752" s="36"/>
      <c r="B752" s="36"/>
      <c r="C752" s="36"/>
      <c r="D752" s="36"/>
      <c r="E752" s="36"/>
      <c r="F752" s="131"/>
      <c r="G752" s="36"/>
      <c r="H752" s="36"/>
      <c r="I752" s="36"/>
      <c r="J752" s="36"/>
      <c r="K752" s="36"/>
      <c r="L752" s="36"/>
      <c r="M752" s="36"/>
      <c r="N752" s="36"/>
    </row>
    <row r="753" spans="1:14" s="25" customFormat="1">
      <c r="A753" s="36"/>
      <c r="B753" s="36"/>
      <c r="C753" s="36"/>
      <c r="D753" s="36"/>
      <c r="E753" s="36"/>
      <c r="F753" s="131"/>
      <c r="G753" s="36"/>
      <c r="H753" s="36"/>
      <c r="I753" s="36"/>
      <c r="J753" s="36"/>
      <c r="K753" s="36"/>
      <c r="L753" s="36"/>
      <c r="M753" s="36"/>
      <c r="N753" s="36"/>
    </row>
    <row r="754" spans="1:14" s="25" customFormat="1">
      <c r="A754" s="36"/>
      <c r="B754" s="36"/>
      <c r="C754" s="36"/>
      <c r="D754" s="36"/>
      <c r="E754" s="36"/>
      <c r="F754" s="131"/>
      <c r="G754" s="36"/>
      <c r="H754" s="36"/>
      <c r="I754" s="36"/>
      <c r="J754" s="36"/>
      <c r="K754" s="36"/>
      <c r="L754" s="36"/>
      <c r="M754" s="36"/>
      <c r="N754" s="36"/>
    </row>
    <row r="755" spans="1:14" s="25" customFormat="1">
      <c r="A755" s="36"/>
      <c r="B755" s="36"/>
      <c r="C755" s="36"/>
      <c r="D755" s="36"/>
      <c r="E755" s="36"/>
      <c r="F755" s="131"/>
      <c r="G755" s="36"/>
      <c r="H755" s="36"/>
      <c r="I755" s="36"/>
      <c r="J755" s="36"/>
      <c r="K755" s="36"/>
      <c r="L755" s="36"/>
      <c r="M755" s="36"/>
      <c r="N755" s="36"/>
    </row>
    <row r="756" spans="1:14" s="25" customFormat="1">
      <c r="A756" s="36"/>
      <c r="B756" s="36"/>
      <c r="C756" s="36"/>
      <c r="D756" s="36"/>
      <c r="E756" s="36"/>
      <c r="F756" s="131"/>
      <c r="G756" s="36"/>
      <c r="H756" s="36"/>
      <c r="I756" s="36"/>
      <c r="J756" s="36"/>
      <c r="K756" s="36"/>
      <c r="L756" s="36"/>
      <c r="M756" s="36"/>
      <c r="N756" s="36"/>
    </row>
    <row r="757" spans="1:14" s="25" customFormat="1">
      <c r="A757" s="36"/>
      <c r="B757" s="36"/>
      <c r="C757" s="36"/>
      <c r="D757" s="36"/>
      <c r="E757" s="36"/>
      <c r="F757" s="131"/>
      <c r="G757" s="36"/>
      <c r="H757" s="36"/>
      <c r="I757" s="36"/>
      <c r="J757" s="36"/>
      <c r="K757" s="36"/>
      <c r="L757" s="36"/>
      <c r="M757" s="36"/>
      <c r="N757" s="36"/>
    </row>
    <row r="758" spans="1:14" s="25" customFormat="1">
      <c r="A758" s="36"/>
      <c r="B758" s="36"/>
      <c r="C758" s="36"/>
      <c r="D758" s="36"/>
      <c r="E758" s="36"/>
      <c r="F758" s="131"/>
      <c r="G758" s="36"/>
      <c r="H758" s="36"/>
      <c r="I758" s="36"/>
      <c r="J758" s="36"/>
      <c r="K758" s="36"/>
      <c r="L758" s="36"/>
      <c r="M758" s="36"/>
      <c r="N758" s="36"/>
    </row>
    <row r="759" spans="1:14" s="25" customFormat="1">
      <c r="A759" s="36"/>
      <c r="B759" s="36"/>
      <c r="C759" s="36"/>
      <c r="D759" s="36"/>
      <c r="E759" s="36"/>
      <c r="F759" s="131"/>
      <c r="G759" s="36"/>
      <c r="H759" s="36"/>
      <c r="I759" s="36"/>
      <c r="J759" s="36"/>
      <c r="K759" s="36"/>
      <c r="L759" s="36"/>
      <c r="M759" s="36"/>
      <c r="N759" s="36"/>
    </row>
    <row r="760" spans="1:14" s="25" customFormat="1">
      <c r="A760" s="36"/>
      <c r="B760" s="36"/>
      <c r="C760" s="36"/>
      <c r="D760" s="36"/>
      <c r="E760" s="36"/>
      <c r="F760" s="131"/>
      <c r="G760" s="36"/>
      <c r="H760" s="36"/>
      <c r="I760" s="36"/>
      <c r="J760" s="36"/>
      <c r="K760" s="36"/>
      <c r="L760" s="36"/>
      <c r="M760" s="36"/>
      <c r="N760" s="36"/>
    </row>
    <row r="761" spans="1:14" s="25" customFormat="1">
      <c r="A761" s="36"/>
      <c r="B761" s="36"/>
      <c r="C761" s="36"/>
      <c r="D761" s="36"/>
      <c r="E761" s="36"/>
      <c r="F761" s="131"/>
      <c r="G761" s="36"/>
      <c r="H761" s="36"/>
      <c r="I761" s="36"/>
      <c r="J761" s="36"/>
      <c r="K761" s="36"/>
      <c r="L761" s="36"/>
      <c r="M761" s="36"/>
      <c r="N761" s="36"/>
    </row>
    <row r="762" spans="1:14" s="25" customFormat="1">
      <c r="A762" s="36"/>
      <c r="B762" s="36"/>
      <c r="C762" s="36"/>
      <c r="D762" s="36"/>
      <c r="E762" s="36"/>
      <c r="F762" s="131"/>
      <c r="G762" s="36"/>
      <c r="H762" s="36"/>
      <c r="I762" s="36"/>
      <c r="J762" s="36"/>
      <c r="K762" s="36"/>
      <c r="L762" s="36"/>
      <c r="M762" s="36"/>
      <c r="N762" s="36"/>
    </row>
    <row r="763" spans="1:14" s="25" customFormat="1">
      <c r="A763" s="36"/>
      <c r="B763" s="36"/>
      <c r="C763" s="36"/>
      <c r="D763" s="36"/>
      <c r="E763" s="36"/>
      <c r="F763" s="131"/>
      <c r="G763" s="36"/>
      <c r="H763" s="36"/>
      <c r="I763" s="36"/>
      <c r="J763" s="36"/>
      <c r="K763" s="36"/>
      <c r="L763" s="36"/>
      <c r="M763" s="36"/>
      <c r="N763" s="36"/>
    </row>
    <row r="764" spans="1:14" s="25" customFormat="1">
      <c r="A764" s="36"/>
      <c r="B764" s="36"/>
      <c r="C764" s="36"/>
      <c r="D764" s="36"/>
      <c r="E764" s="36"/>
      <c r="F764" s="131"/>
      <c r="G764" s="36"/>
      <c r="H764" s="36"/>
      <c r="I764" s="36"/>
      <c r="J764" s="36"/>
      <c r="K764" s="36"/>
      <c r="L764" s="36"/>
      <c r="M764" s="36"/>
      <c r="N764" s="36"/>
    </row>
    <row r="765" spans="1:14" s="25" customFormat="1">
      <c r="A765" s="36"/>
      <c r="B765" s="36"/>
      <c r="C765" s="36"/>
      <c r="D765" s="36"/>
      <c r="E765" s="36"/>
      <c r="F765" s="131"/>
      <c r="G765" s="36"/>
      <c r="H765" s="36"/>
      <c r="I765" s="36"/>
      <c r="J765" s="36"/>
      <c r="K765" s="36"/>
      <c r="L765" s="36"/>
      <c r="M765" s="36"/>
      <c r="N765" s="36"/>
    </row>
    <row r="766" spans="1:14" s="25" customFormat="1">
      <c r="A766" s="36"/>
      <c r="B766" s="36"/>
      <c r="C766" s="36"/>
      <c r="D766" s="36"/>
      <c r="E766" s="36"/>
      <c r="F766" s="131"/>
      <c r="G766" s="36"/>
      <c r="H766" s="36"/>
      <c r="I766" s="36"/>
      <c r="J766" s="36"/>
      <c r="K766" s="36"/>
      <c r="L766" s="36"/>
      <c r="M766" s="36"/>
      <c r="N766" s="36"/>
    </row>
    <row r="767" spans="1:14" s="25" customFormat="1">
      <c r="A767" s="36"/>
      <c r="B767" s="36"/>
      <c r="C767" s="36"/>
      <c r="D767" s="36"/>
      <c r="E767" s="36"/>
      <c r="F767" s="131"/>
      <c r="G767" s="36"/>
      <c r="H767" s="36"/>
      <c r="I767" s="36"/>
      <c r="J767" s="36"/>
      <c r="K767" s="36"/>
      <c r="L767" s="36"/>
      <c r="M767" s="36"/>
      <c r="N767" s="36"/>
    </row>
    <row r="768" spans="1:14" s="25" customFormat="1">
      <c r="A768" s="36"/>
      <c r="B768" s="36"/>
      <c r="C768" s="36"/>
      <c r="D768" s="36"/>
      <c r="E768" s="36"/>
      <c r="F768" s="131"/>
      <c r="G768" s="36"/>
      <c r="H768" s="36"/>
      <c r="I768" s="36"/>
      <c r="J768" s="36"/>
      <c r="K768" s="36"/>
      <c r="L768" s="36"/>
      <c r="M768" s="36"/>
      <c r="N768" s="36"/>
    </row>
    <row r="769" spans="1:14" s="25" customFormat="1">
      <c r="A769" s="36"/>
      <c r="B769" s="36"/>
      <c r="C769" s="36"/>
      <c r="D769" s="36"/>
      <c r="E769" s="36"/>
      <c r="F769" s="131"/>
      <c r="G769" s="36"/>
      <c r="H769" s="36"/>
      <c r="I769" s="36"/>
      <c r="J769" s="36"/>
      <c r="K769" s="36"/>
      <c r="L769" s="36"/>
      <c r="M769" s="36"/>
      <c r="N769" s="36"/>
    </row>
    <row r="770" spans="1:14" s="25" customFormat="1">
      <c r="A770" s="36"/>
      <c r="B770" s="36"/>
      <c r="C770" s="36"/>
      <c r="D770" s="36"/>
      <c r="E770" s="36"/>
      <c r="F770" s="131"/>
      <c r="G770" s="36"/>
      <c r="H770" s="36"/>
      <c r="I770" s="36"/>
      <c r="J770" s="36"/>
      <c r="K770" s="36"/>
      <c r="L770" s="36"/>
      <c r="M770" s="36"/>
      <c r="N770" s="36"/>
    </row>
    <row r="771" spans="1:14" s="25" customFormat="1">
      <c r="A771" s="36"/>
      <c r="B771" s="36"/>
      <c r="C771" s="36"/>
      <c r="D771" s="36"/>
      <c r="E771" s="36"/>
      <c r="F771" s="131"/>
      <c r="G771" s="36"/>
      <c r="H771" s="36"/>
      <c r="I771" s="36"/>
      <c r="J771" s="36"/>
      <c r="K771" s="36"/>
      <c r="L771" s="36"/>
      <c r="M771" s="36"/>
      <c r="N771" s="36"/>
    </row>
    <row r="772" spans="1:14" s="25" customFormat="1">
      <c r="A772" s="36"/>
      <c r="B772" s="36"/>
      <c r="C772" s="36"/>
      <c r="D772" s="36"/>
      <c r="E772" s="36"/>
      <c r="F772" s="131"/>
      <c r="G772" s="36"/>
      <c r="H772" s="36"/>
      <c r="I772" s="36"/>
      <c r="J772" s="36"/>
      <c r="K772" s="36"/>
      <c r="L772" s="36"/>
      <c r="M772" s="36"/>
      <c r="N772" s="36"/>
    </row>
    <row r="773" spans="1:14" s="25" customFormat="1">
      <c r="A773" s="36"/>
      <c r="B773" s="36"/>
      <c r="C773" s="36"/>
      <c r="D773" s="36"/>
      <c r="E773" s="36"/>
      <c r="F773" s="131"/>
      <c r="G773" s="36"/>
      <c r="H773" s="36"/>
      <c r="I773" s="36"/>
      <c r="J773" s="36"/>
      <c r="K773" s="36"/>
      <c r="L773" s="36"/>
      <c r="M773" s="36"/>
      <c r="N773" s="36"/>
    </row>
    <row r="774" spans="1:14" s="25" customFormat="1">
      <c r="A774" s="36"/>
      <c r="B774" s="36"/>
      <c r="C774" s="36"/>
      <c r="D774" s="36"/>
      <c r="E774" s="36"/>
      <c r="F774" s="131"/>
      <c r="G774" s="36"/>
      <c r="H774" s="36"/>
      <c r="I774" s="36"/>
      <c r="J774" s="36"/>
      <c r="K774" s="36"/>
      <c r="L774" s="36"/>
      <c r="M774" s="36"/>
      <c r="N774" s="36"/>
    </row>
    <row r="775" spans="1:14" s="25" customFormat="1">
      <c r="A775" s="36"/>
      <c r="B775" s="36"/>
      <c r="C775" s="36"/>
      <c r="D775" s="36"/>
      <c r="E775" s="36"/>
      <c r="F775" s="131"/>
      <c r="G775" s="36"/>
      <c r="H775" s="36"/>
      <c r="I775" s="36"/>
      <c r="J775" s="36"/>
      <c r="K775" s="36"/>
      <c r="L775" s="36"/>
      <c r="M775" s="36"/>
      <c r="N775" s="36"/>
    </row>
    <row r="776" spans="1:14" s="25" customFormat="1">
      <c r="A776" s="36"/>
      <c r="B776" s="36"/>
      <c r="C776" s="36"/>
      <c r="D776" s="36"/>
      <c r="E776" s="36"/>
      <c r="F776" s="131"/>
      <c r="G776" s="36"/>
      <c r="H776" s="36"/>
      <c r="I776" s="36"/>
      <c r="J776" s="36"/>
      <c r="K776" s="36"/>
      <c r="L776" s="36"/>
      <c r="M776" s="36"/>
      <c r="N776" s="36"/>
    </row>
    <row r="777" spans="1:14" s="25" customFormat="1">
      <c r="A777" s="36"/>
      <c r="B777" s="36"/>
      <c r="C777" s="36"/>
      <c r="D777" s="36"/>
      <c r="E777" s="36"/>
      <c r="F777" s="131"/>
      <c r="G777" s="36"/>
      <c r="H777" s="36"/>
      <c r="I777" s="36"/>
      <c r="J777" s="36"/>
      <c r="K777" s="36"/>
      <c r="L777" s="36"/>
      <c r="M777" s="36"/>
      <c r="N777" s="36"/>
    </row>
    <row r="778" spans="1:14" s="25" customFormat="1">
      <c r="A778" s="36"/>
      <c r="B778" s="36"/>
      <c r="C778" s="36"/>
      <c r="D778" s="36"/>
      <c r="E778" s="36"/>
      <c r="F778" s="131"/>
      <c r="G778" s="36"/>
      <c r="H778" s="36"/>
      <c r="I778" s="36"/>
      <c r="J778" s="36"/>
      <c r="K778" s="36"/>
      <c r="L778" s="36"/>
      <c r="M778" s="36"/>
      <c r="N778" s="36"/>
    </row>
    <row r="779" spans="1:14" s="25" customFormat="1">
      <c r="A779" s="36"/>
      <c r="B779" s="36"/>
      <c r="C779" s="36"/>
      <c r="D779" s="36"/>
      <c r="E779" s="36"/>
      <c r="F779" s="131"/>
      <c r="G779" s="36"/>
      <c r="H779" s="36"/>
      <c r="I779" s="36"/>
      <c r="J779" s="36"/>
      <c r="K779" s="36"/>
      <c r="L779" s="36"/>
      <c r="M779" s="36"/>
      <c r="N779" s="36"/>
    </row>
    <row r="780" spans="1:14" s="25" customFormat="1">
      <c r="A780" s="36"/>
      <c r="B780" s="36"/>
      <c r="C780" s="36"/>
      <c r="D780" s="36"/>
      <c r="E780" s="36"/>
      <c r="F780" s="131"/>
      <c r="G780" s="36"/>
      <c r="H780" s="36"/>
      <c r="I780" s="36"/>
      <c r="J780" s="36"/>
      <c r="K780" s="36"/>
      <c r="L780" s="36"/>
      <c r="M780" s="36"/>
      <c r="N780" s="36"/>
    </row>
    <row r="781" spans="1:14" s="25" customFormat="1">
      <c r="A781" s="36"/>
      <c r="B781" s="36"/>
      <c r="C781" s="36"/>
      <c r="D781" s="36"/>
      <c r="E781" s="36"/>
      <c r="F781" s="131"/>
      <c r="G781" s="36"/>
      <c r="H781" s="36"/>
      <c r="I781" s="36"/>
      <c r="J781" s="36"/>
      <c r="K781" s="36"/>
      <c r="L781" s="36"/>
      <c r="M781" s="36"/>
      <c r="N781" s="36"/>
    </row>
    <row r="782" spans="1:14" s="25" customFormat="1">
      <c r="A782" s="36"/>
      <c r="B782" s="36"/>
      <c r="C782" s="36"/>
      <c r="D782" s="36"/>
      <c r="E782" s="36"/>
      <c r="F782" s="131"/>
      <c r="G782" s="36"/>
      <c r="H782" s="36"/>
      <c r="I782" s="36"/>
      <c r="J782" s="36"/>
      <c r="K782" s="36"/>
      <c r="L782" s="36"/>
      <c r="M782" s="36"/>
      <c r="N782" s="36"/>
    </row>
    <row r="783" spans="1:14" s="25" customFormat="1">
      <c r="A783" s="36"/>
      <c r="B783" s="36"/>
      <c r="C783" s="36"/>
      <c r="D783" s="36"/>
      <c r="E783" s="36"/>
      <c r="F783" s="131"/>
      <c r="G783" s="36"/>
      <c r="H783" s="36"/>
      <c r="I783" s="36"/>
      <c r="J783" s="36"/>
      <c r="K783" s="36"/>
      <c r="L783" s="36"/>
      <c r="M783" s="36"/>
      <c r="N783" s="36"/>
    </row>
    <row r="784" spans="1:14" s="25" customFormat="1">
      <c r="A784" s="36"/>
      <c r="B784" s="36"/>
      <c r="C784" s="36"/>
      <c r="D784" s="36"/>
      <c r="E784" s="36"/>
      <c r="F784" s="131"/>
      <c r="G784" s="36"/>
      <c r="H784" s="36"/>
      <c r="I784" s="36"/>
      <c r="J784" s="36"/>
      <c r="K784" s="36"/>
      <c r="L784" s="36"/>
      <c r="M784" s="36"/>
      <c r="N784" s="36"/>
    </row>
    <row r="785" spans="1:14" s="25" customFormat="1">
      <c r="A785" s="36"/>
      <c r="B785" s="36"/>
      <c r="C785" s="36"/>
      <c r="D785" s="36"/>
      <c r="E785" s="36"/>
      <c r="F785" s="131"/>
      <c r="G785" s="36"/>
      <c r="H785" s="36"/>
      <c r="I785" s="36"/>
      <c r="J785" s="36"/>
      <c r="K785" s="36"/>
      <c r="L785" s="36"/>
      <c r="M785" s="36"/>
      <c r="N785" s="36"/>
    </row>
    <row r="786" spans="1:14" s="25" customFormat="1">
      <c r="A786" s="36"/>
      <c r="B786" s="36"/>
      <c r="C786" s="36"/>
      <c r="D786" s="36"/>
      <c r="E786" s="36"/>
      <c r="F786" s="131"/>
      <c r="G786" s="36"/>
      <c r="H786" s="36"/>
      <c r="I786" s="36"/>
      <c r="J786" s="36"/>
      <c r="K786" s="36"/>
      <c r="L786" s="36"/>
      <c r="M786" s="36"/>
      <c r="N786" s="36"/>
    </row>
    <row r="787" spans="1:14" s="25" customFormat="1">
      <c r="A787" s="36"/>
      <c r="B787" s="36"/>
      <c r="C787" s="36"/>
      <c r="D787" s="36"/>
      <c r="E787" s="36"/>
      <c r="F787" s="131"/>
      <c r="G787" s="36"/>
      <c r="H787" s="36"/>
      <c r="I787" s="36"/>
      <c r="J787" s="36"/>
      <c r="K787" s="36"/>
      <c r="L787" s="36"/>
      <c r="M787" s="36"/>
      <c r="N787" s="36"/>
    </row>
    <row r="788" spans="1:14" s="25" customFormat="1">
      <c r="A788" s="36"/>
      <c r="B788" s="36"/>
      <c r="C788" s="36"/>
      <c r="D788" s="36"/>
      <c r="E788" s="36"/>
      <c r="F788" s="131"/>
      <c r="G788" s="36"/>
      <c r="H788" s="36"/>
      <c r="I788" s="36"/>
      <c r="J788" s="36"/>
      <c r="K788" s="36"/>
      <c r="L788" s="36"/>
      <c r="M788" s="36"/>
      <c r="N788" s="36"/>
    </row>
    <row r="789" spans="1:14" s="25" customFormat="1">
      <c r="A789" s="36"/>
      <c r="B789" s="36"/>
      <c r="C789" s="36"/>
      <c r="D789" s="36"/>
      <c r="E789" s="36"/>
      <c r="F789" s="131"/>
      <c r="G789" s="36"/>
      <c r="H789" s="36"/>
      <c r="I789" s="36"/>
      <c r="J789" s="36"/>
      <c r="K789" s="36"/>
      <c r="L789" s="36"/>
      <c r="M789" s="36"/>
      <c r="N789" s="36"/>
    </row>
    <row r="790" spans="1:14" s="25" customFormat="1">
      <c r="A790" s="36"/>
      <c r="B790" s="36"/>
      <c r="C790" s="36"/>
      <c r="D790" s="36"/>
      <c r="E790" s="36"/>
      <c r="F790" s="131"/>
      <c r="G790" s="36"/>
      <c r="H790" s="36"/>
      <c r="I790" s="36"/>
      <c r="J790" s="36"/>
      <c r="K790" s="36"/>
      <c r="L790" s="36"/>
      <c r="M790" s="36"/>
      <c r="N790" s="36"/>
    </row>
    <row r="791" spans="1:14" s="25" customFormat="1">
      <c r="A791" s="36"/>
      <c r="B791" s="36"/>
      <c r="C791" s="36"/>
      <c r="D791" s="36"/>
      <c r="E791" s="36"/>
      <c r="F791" s="131"/>
      <c r="G791" s="36"/>
      <c r="H791" s="36"/>
      <c r="I791" s="36"/>
      <c r="J791" s="36"/>
      <c r="K791" s="36"/>
      <c r="L791" s="36"/>
      <c r="M791" s="36"/>
      <c r="N791" s="36"/>
    </row>
    <row r="792" spans="1:14" s="25" customFormat="1">
      <c r="A792" s="36"/>
      <c r="B792" s="36"/>
      <c r="C792" s="36"/>
      <c r="D792" s="36"/>
      <c r="E792" s="36"/>
      <c r="F792" s="131"/>
      <c r="G792" s="36"/>
      <c r="H792" s="36"/>
      <c r="I792" s="36"/>
      <c r="J792" s="36"/>
      <c r="K792" s="36"/>
      <c r="L792" s="36"/>
      <c r="M792" s="36"/>
      <c r="N792" s="36"/>
    </row>
    <row r="793" spans="1:14" s="25" customFormat="1">
      <c r="A793" s="36"/>
      <c r="B793" s="36"/>
      <c r="C793" s="36"/>
      <c r="D793" s="36"/>
      <c r="E793" s="36"/>
      <c r="F793" s="131"/>
      <c r="G793" s="36"/>
      <c r="H793" s="36"/>
      <c r="I793" s="36"/>
      <c r="J793" s="36"/>
      <c r="K793" s="36"/>
      <c r="L793" s="36"/>
      <c r="M793" s="36"/>
      <c r="N793" s="36"/>
    </row>
    <row r="794" spans="1:14" s="25" customFormat="1">
      <c r="A794" s="36"/>
      <c r="B794" s="36"/>
      <c r="C794" s="36"/>
      <c r="D794" s="36"/>
      <c r="E794" s="36"/>
      <c r="F794" s="131"/>
      <c r="G794" s="36"/>
      <c r="H794" s="36"/>
      <c r="I794" s="36"/>
      <c r="J794" s="36"/>
      <c r="K794" s="36"/>
      <c r="L794" s="36"/>
      <c r="M794" s="36"/>
      <c r="N794" s="36"/>
    </row>
    <row r="795" spans="1:14" s="25" customFormat="1">
      <c r="A795" s="36"/>
      <c r="B795" s="36"/>
      <c r="C795" s="36"/>
      <c r="D795" s="36"/>
      <c r="E795" s="36"/>
      <c r="F795" s="131"/>
      <c r="G795" s="36"/>
      <c r="H795" s="36"/>
      <c r="I795" s="36"/>
      <c r="J795" s="36"/>
      <c r="K795" s="36"/>
      <c r="L795" s="36"/>
      <c r="M795" s="36"/>
      <c r="N795" s="36"/>
    </row>
    <row r="796" spans="1:14" s="25" customFormat="1">
      <c r="A796" s="36"/>
      <c r="B796" s="36"/>
      <c r="C796" s="36"/>
      <c r="D796" s="36"/>
      <c r="E796" s="36"/>
      <c r="F796" s="131"/>
      <c r="G796" s="36"/>
      <c r="H796" s="36"/>
      <c r="I796" s="36"/>
      <c r="J796" s="36"/>
      <c r="K796" s="36"/>
      <c r="L796" s="36"/>
      <c r="M796" s="36"/>
      <c r="N796" s="36"/>
    </row>
    <row r="797" spans="1:14" s="25" customFormat="1">
      <c r="A797" s="36"/>
      <c r="B797" s="36"/>
      <c r="C797" s="36"/>
      <c r="D797" s="36"/>
      <c r="E797" s="36"/>
      <c r="F797" s="131"/>
      <c r="G797" s="36"/>
      <c r="H797" s="36"/>
      <c r="I797" s="36"/>
      <c r="J797" s="36"/>
      <c r="K797" s="36"/>
      <c r="L797" s="36"/>
      <c r="M797" s="36"/>
      <c r="N797" s="36"/>
    </row>
    <row r="798" spans="1:14" s="25" customFormat="1">
      <c r="A798" s="36"/>
      <c r="B798" s="36"/>
      <c r="C798" s="36"/>
      <c r="D798" s="36"/>
      <c r="E798" s="36"/>
      <c r="F798" s="131"/>
      <c r="G798" s="36"/>
      <c r="H798" s="36"/>
      <c r="I798" s="36"/>
      <c r="J798" s="36"/>
      <c r="K798" s="36"/>
      <c r="L798" s="36"/>
      <c r="M798" s="36"/>
      <c r="N798" s="36"/>
    </row>
    <row r="799" spans="1:14" s="25" customFormat="1">
      <c r="A799" s="36"/>
      <c r="B799" s="36"/>
      <c r="C799" s="36"/>
      <c r="D799" s="36"/>
      <c r="E799" s="36"/>
      <c r="F799" s="131"/>
      <c r="G799" s="36"/>
      <c r="H799" s="36"/>
      <c r="I799" s="36"/>
      <c r="J799" s="36"/>
      <c r="K799" s="36"/>
      <c r="L799" s="36"/>
      <c r="M799" s="36"/>
      <c r="N799" s="36"/>
    </row>
    <row r="800" spans="1:14" s="25" customFormat="1">
      <c r="A800" s="36"/>
      <c r="B800" s="36"/>
      <c r="C800" s="36"/>
      <c r="D800" s="36"/>
      <c r="E800" s="36"/>
      <c r="F800" s="131"/>
      <c r="G800" s="36"/>
      <c r="H800" s="36"/>
      <c r="I800" s="36"/>
      <c r="J800" s="36"/>
      <c r="K800" s="36"/>
      <c r="L800" s="36"/>
      <c r="M800" s="36"/>
      <c r="N800" s="36"/>
    </row>
    <row r="801" spans="1:14" s="25" customFormat="1">
      <c r="A801" s="36"/>
      <c r="B801" s="36"/>
      <c r="C801" s="36"/>
      <c r="D801" s="36"/>
      <c r="E801" s="36"/>
      <c r="F801" s="131"/>
      <c r="G801" s="36"/>
      <c r="H801" s="36"/>
      <c r="I801" s="36"/>
      <c r="J801" s="36"/>
      <c r="K801" s="36"/>
      <c r="L801" s="36"/>
      <c r="M801" s="36"/>
      <c r="N801" s="36"/>
    </row>
    <row r="802" spans="1:14" s="25" customFormat="1">
      <c r="A802" s="36"/>
      <c r="B802" s="36"/>
      <c r="C802" s="36"/>
      <c r="D802" s="36"/>
      <c r="E802" s="36"/>
      <c r="F802" s="131"/>
      <c r="G802" s="36"/>
      <c r="H802" s="36"/>
      <c r="I802" s="36"/>
      <c r="J802" s="36"/>
      <c r="K802" s="36"/>
      <c r="L802" s="36"/>
      <c r="M802" s="36"/>
      <c r="N802" s="36"/>
    </row>
    <row r="803" spans="1:14" s="25" customFormat="1">
      <c r="A803" s="36"/>
      <c r="B803" s="36"/>
      <c r="C803" s="36"/>
      <c r="D803" s="36"/>
      <c r="E803" s="36"/>
      <c r="F803" s="131"/>
      <c r="G803" s="36"/>
      <c r="H803" s="36"/>
      <c r="I803" s="36"/>
      <c r="J803" s="36"/>
      <c r="K803" s="36"/>
      <c r="L803" s="36"/>
      <c r="M803" s="36"/>
      <c r="N803" s="36"/>
    </row>
    <row r="804" spans="1:14" s="25" customFormat="1">
      <c r="A804" s="36"/>
      <c r="B804" s="36"/>
      <c r="C804" s="36"/>
      <c r="D804" s="36"/>
      <c r="E804" s="36"/>
      <c r="F804" s="131"/>
      <c r="G804" s="36"/>
      <c r="H804" s="36"/>
      <c r="I804" s="36"/>
      <c r="J804" s="36"/>
      <c r="K804" s="36"/>
      <c r="L804" s="36"/>
      <c r="M804" s="36"/>
      <c r="N804" s="36"/>
    </row>
    <row r="805" spans="1:14" s="25" customFormat="1">
      <c r="A805" s="36"/>
      <c r="B805" s="36"/>
      <c r="C805" s="36"/>
      <c r="D805" s="36"/>
      <c r="E805" s="36"/>
      <c r="F805" s="131"/>
      <c r="G805" s="36"/>
      <c r="H805" s="36"/>
      <c r="I805" s="36"/>
      <c r="J805" s="36"/>
      <c r="K805" s="36"/>
      <c r="L805" s="36"/>
      <c r="M805" s="36"/>
      <c r="N805" s="36"/>
    </row>
    <row r="806" spans="1:14" s="25" customFormat="1">
      <c r="A806" s="36"/>
      <c r="B806" s="36"/>
      <c r="C806" s="36"/>
      <c r="D806" s="36"/>
      <c r="E806" s="36"/>
      <c r="F806" s="131"/>
      <c r="G806" s="36"/>
      <c r="H806" s="36"/>
      <c r="I806" s="36"/>
      <c r="J806" s="36"/>
      <c r="K806" s="36"/>
      <c r="L806" s="36"/>
      <c r="M806" s="36"/>
      <c r="N806" s="36"/>
    </row>
    <row r="807" spans="1:14" s="25" customFormat="1">
      <c r="A807" s="36"/>
      <c r="B807" s="36"/>
      <c r="C807" s="36"/>
      <c r="D807" s="36"/>
      <c r="E807" s="36"/>
      <c r="F807" s="131"/>
      <c r="G807" s="36"/>
      <c r="H807" s="36"/>
      <c r="I807" s="36"/>
      <c r="J807" s="36"/>
      <c r="K807" s="36"/>
      <c r="L807" s="36"/>
      <c r="M807" s="36"/>
      <c r="N807" s="36"/>
    </row>
    <row r="808" spans="1:14" s="25" customFormat="1">
      <c r="A808" s="36"/>
      <c r="B808" s="36"/>
      <c r="C808" s="36"/>
      <c r="D808" s="36"/>
      <c r="E808" s="36"/>
      <c r="F808" s="131"/>
      <c r="G808" s="36"/>
      <c r="H808" s="36"/>
      <c r="I808" s="36"/>
      <c r="J808" s="36"/>
      <c r="K808" s="36"/>
      <c r="L808" s="36"/>
      <c r="M808" s="36"/>
      <c r="N808" s="36"/>
    </row>
    <row r="809" spans="1:14" s="25" customFormat="1">
      <c r="A809" s="36"/>
      <c r="B809" s="36"/>
      <c r="C809" s="36"/>
      <c r="D809" s="36"/>
      <c r="E809" s="36"/>
      <c r="F809" s="131"/>
      <c r="G809" s="36"/>
      <c r="H809" s="36"/>
      <c r="I809" s="36"/>
      <c r="J809" s="36"/>
      <c r="K809" s="36"/>
      <c r="L809" s="36"/>
      <c r="M809" s="36"/>
      <c r="N809" s="36"/>
    </row>
    <row r="810" spans="1:14" s="25" customFormat="1">
      <c r="A810" s="36"/>
      <c r="B810" s="36"/>
      <c r="C810" s="36"/>
      <c r="D810" s="36"/>
      <c r="E810" s="36"/>
      <c r="F810" s="131"/>
      <c r="G810" s="36"/>
      <c r="H810" s="36"/>
      <c r="I810" s="36"/>
      <c r="J810" s="36"/>
      <c r="K810" s="36"/>
      <c r="L810" s="36"/>
      <c r="M810" s="36"/>
      <c r="N810" s="36"/>
    </row>
    <row r="811" spans="1:14" s="25" customFormat="1">
      <c r="A811" s="36"/>
      <c r="B811" s="36"/>
      <c r="C811" s="36"/>
      <c r="D811" s="36"/>
      <c r="E811" s="36"/>
      <c r="F811" s="131"/>
      <c r="G811" s="36"/>
      <c r="H811" s="36"/>
      <c r="I811" s="36"/>
      <c r="J811" s="36"/>
      <c r="K811" s="36"/>
      <c r="L811" s="36"/>
      <c r="M811" s="36"/>
      <c r="N811" s="36"/>
    </row>
    <row r="812" spans="1:14" s="25" customFormat="1">
      <c r="A812" s="36"/>
      <c r="B812" s="36"/>
      <c r="C812" s="36"/>
      <c r="D812" s="36"/>
      <c r="E812" s="36"/>
      <c r="F812" s="131"/>
      <c r="G812" s="36"/>
      <c r="H812" s="36"/>
      <c r="I812" s="36"/>
      <c r="J812" s="36"/>
      <c r="K812" s="36"/>
      <c r="L812" s="36"/>
      <c r="M812" s="36"/>
      <c r="N812" s="36"/>
    </row>
    <row r="813" spans="1:14" s="25" customFormat="1">
      <c r="A813" s="36"/>
      <c r="B813" s="36"/>
      <c r="C813" s="36"/>
      <c r="D813" s="36"/>
      <c r="E813" s="36"/>
      <c r="F813" s="131"/>
      <c r="G813" s="36"/>
      <c r="H813" s="36"/>
      <c r="I813" s="36"/>
      <c r="J813" s="36"/>
      <c r="K813" s="36"/>
      <c r="L813" s="36"/>
      <c r="M813" s="36"/>
      <c r="N813" s="36"/>
    </row>
    <row r="814" spans="1:14" s="25" customFormat="1">
      <c r="A814" s="36"/>
      <c r="B814" s="36"/>
      <c r="C814" s="36"/>
      <c r="D814" s="36"/>
      <c r="E814" s="36"/>
      <c r="F814" s="131"/>
      <c r="G814" s="36"/>
      <c r="H814" s="36"/>
      <c r="I814" s="36"/>
      <c r="J814" s="36"/>
      <c r="K814" s="36"/>
      <c r="L814" s="36"/>
      <c r="M814" s="36"/>
      <c r="N814" s="36"/>
    </row>
    <row r="815" spans="1:14" s="25" customFormat="1">
      <c r="A815" s="36"/>
      <c r="B815" s="36"/>
      <c r="C815" s="36"/>
      <c r="D815" s="36"/>
      <c r="E815" s="36"/>
      <c r="F815" s="131"/>
      <c r="G815" s="36"/>
      <c r="H815" s="36"/>
      <c r="I815" s="36"/>
      <c r="J815" s="36"/>
      <c r="K815" s="36"/>
      <c r="L815" s="36"/>
      <c r="M815" s="36"/>
      <c r="N815" s="36"/>
    </row>
    <row r="816" spans="1:14" s="25" customFormat="1">
      <c r="A816" s="36"/>
      <c r="B816" s="36"/>
      <c r="C816" s="36"/>
      <c r="D816" s="36"/>
      <c r="E816" s="36"/>
      <c r="F816" s="131"/>
      <c r="G816" s="36"/>
      <c r="H816" s="36"/>
      <c r="I816" s="36"/>
      <c r="J816" s="36"/>
      <c r="K816" s="36"/>
      <c r="L816" s="36"/>
      <c r="M816" s="36"/>
      <c r="N816" s="36"/>
    </row>
    <row r="817" spans="1:14" s="25" customFormat="1">
      <c r="A817" s="36"/>
      <c r="B817" s="36"/>
      <c r="C817" s="36"/>
      <c r="D817" s="36"/>
      <c r="E817" s="36"/>
      <c r="F817" s="131"/>
      <c r="G817" s="36"/>
      <c r="H817" s="36"/>
      <c r="I817" s="36"/>
      <c r="J817" s="36"/>
      <c r="K817" s="36"/>
      <c r="L817" s="36"/>
      <c r="M817" s="36"/>
      <c r="N817" s="36"/>
    </row>
    <row r="818" spans="1:14" s="25" customFormat="1">
      <c r="A818" s="36"/>
      <c r="B818" s="36"/>
      <c r="C818" s="36"/>
      <c r="D818" s="36"/>
      <c r="E818" s="36"/>
      <c r="F818" s="131"/>
      <c r="G818" s="36"/>
      <c r="H818" s="36"/>
      <c r="I818" s="36"/>
      <c r="J818" s="36"/>
      <c r="K818" s="36"/>
      <c r="L818" s="36"/>
      <c r="M818" s="36"/>
      <c r="N818" s="36"/>
    </row>
    <row r="819" spans="1:14" s="25" customFormat="1">
      <c r="A819" s="36"/>
      <c r="B819" s="36"/>
      <c r="C819" s="36"/>
      <c r="D819" s="36"/>
      <c r="E819" s="36"/>
      <c r="F819" s="131"/>
      <c r="G819" s="36"/>
      <c r="H819" s="36"/>
      <c r="I819" s="36"/>
      <c r="J819" s="36"/>
      <c r="K819" s="36"/>
      <c r="L819" s="36"/>
      <c r="M819" s="36"/>
      <c r="N819" s="36"/>
    </row>
    <row r="820" spans="1:14" s="25" customFormat="1">
      <c r="A820" s="36"/>
      <c r="B820" s="36"/>
      <c r="C820" s="36"/>
      <c r="D820" s="36"/>
      <c r="E820" s="36"/>
      <c r="F820" s="131"/>
      <c r="G820" s="36"/>
      <c r="H820" s="36"/>
      <c r="I820" s="36"/>
      <c r="J820" s="36"/>
      <c r="K820" s="36"/>
      <c r="L820" s="36"/>
      <c r="M820" s="36"/>
      <c r="N820" s="36"/>
    </row>
    <row r="821" spans="1:14" s="25" customFormat="1">
      <c r="A821" s="36"/>
      <c r="B821" s="36"/>
      <c r="C821" s="36"/>
      <c r="D821" s="36"/>
      <c r="E821" s="36"/>
      <c r="F821" s="131"/>
      <c r="G821" s="36"/>
      <c r="H821" s="36"/>
      <c r="I821" s="36"/>
      <c r="J821" s="36"/>
      <c r="K821" s="36"/>
      <c r="L821" s="36"/>
      <c r="M821" s="36"/>
      <c r="N821" s="36"/>
    </row>
    <row r="822" spans="1:14" s="25" customFormat="1">
      <c r="A822" s="36"/>
      <c r="B822" s="36"/>
      <c r="C822" s="36"/>
      <c r="D822" s="36"/>
      <c r="E822" s="36"/>
      <c r="F822" s="131"/>
      <c r="G822" s="36"/>
      <c r="H822" s="36"/>
      <c r="I822" s="36"/>
      <c r="J822" s="36"/>
      <c r="K822" s="36"/>
      <c r="L822" s="36"/>
      <c r="M822" s="36"/>
      <c r="N822" s="36"/>
    </row>
    <row r="823" spans="1:14" s="25" customFormat="1">
      <c r="A823" s="36"/>
      <c r="B823" s="36"/>
      <c r="C823" s="36"/>
      <c r="D823" s="36"/>
      <c r="E823" s="36"/>
      <c r="F823" s="131"/>
      <c r="G823" s="36"/>
      <c r="H823" s="36"/>
      <c r="I823" s="36"/>
      <c r="J823" s="36"/>
      <c r="K823" s="36"/>
      <c r="L823" s="36"/>
      <c r="M823" s="36"/>
      <c r="N823" s="36"/>
    </row>
    <row r="824" spans="1:14" s="25" customFormat="1">
      <c r="A824" s="36"/>
      <c r="B824" s="36"/>
      <c r="C824" s="36"/>
      <c r="D824" s="36"/>
      <c r="E824" s="36"/>
      <c r="F824" s="131"/>
      <c r="G824" s="36"/>
      <c r="H824" s="36"/>
      <c r="I824" s="36"/>
      <c r="J824" s="36"/>
      <c r="K824" s="36"/>
      <c r="L824" s="36"/>
      <c r="M824" s="36"/>
      <c r="N824" s="36"/>
    </row>
    <row r="825" spans="1:14" s="25" customFormat="1">
      <c r="A825" s="36"/>
      <c r="B825" s="36"/>
      <c r="C825" s="36"/>
      <c r="D825" s="36"/>
      <c r="E825" s="36"/>
      <c r="F825" s="131"/>
      <c r="G825" s="36"/>
      <c r="H825" s="36"/>
      <c r="I825" s="36"/>
      <c r="J825" s="36"/>
      <c r="K825" s="36"/>
      <c r="L825" s="36"/>
      <c r="M825" s="36"/>
      <c r="N825" s="36"/>
    </row>
    <row r="826" spans="1:14" s="25" customFormat="1">
      <c r="A826" s="36"/>
      <c r="B826" s="36"/>
      <c r="C826" s="36"/>
      <c r="D826" s="36"/>
      <c r="E826" s="36"/>
      <c r="F826" s="131"/>
      <c r="G826" s="36"/>
      <c r="H826" s="36"/>
      <c r="I826" s="36"/>
      <c r="J826" s="36"/>
      <c r="K826" s="36"/>
      <c r="L826" s="36"/>
      <c r="M826" s="36"/>
      <c r="N826" s="36"/>
    </row>
    <row r="827" spans="1:14" s="25" customFormat="1">
      <c r="A827" s="36"/>
      <c r="B827" s="36"/>
      <c r="C827" s="36"/>
      <c r="D827" s="36"/>
      <c r="E827" s="36"/>
      <c r="F827" s="131"/>
      <c r="G827" s="36"/>
      <c r="H827" s="36"/>
      <c r="I827" s="36"/>
      <c r="J827" s="36"/>
      <c r="K827" s="36"/>
      <c r="L827" s="36"/>
      <c r="M827" s="36"/>
      <c r="N827" s="36"/>
    </row>
    <row r="828" spans="1:14" s="25" customFormat="1">
      <c r="A828" s="36"/>
      <c r="B828" s="36"/>
      <c r="C828" s="36"/>
      <c r="D828" s="36"/>
      <c r="E828" s="36"/>
      <c r="F828" s="131"/>
      <c r="G828" s="36"/>
      <c r="H828" s="36"/>
      <c r="I828" s="36"/>
      <c r="J828" s="36"/>
      <c r="K828" s="36"/>
      <c r="L828" s="36"/>
      <c r="M828" s="36"/>
      <c r="N828" s="36"/>
    </row>
    <row r="829" spans="1:14" s="25" customFormat="1">
      <c r="A829" s="36"/>
      <c r="B829" s="36"/>
      <c r="C829" s="36"/>
      <c r="D829" s="36"/>
      <c r="E829" s="36"/>
      <c r="F829" s="131"/>
      <c r="G829" s="36"/>
      <c r="H829" s="36"/>
      <c r="I829" s="36"/>
      <c r="J829" s="36"/>
      <c r="K829" s="36"/>
      <c r="L829" s="36"/>
      <c r="M829" s="36"/>
      <c r="N829" s="36"/>
    </row>
    <row r="830" spans="1:14" s="25" customFormat="1">
      <c r="A830" s="36"/>
      <c r="B830" s="36"/>
      <c r="C830" s="36"/>
      <c r="D830" s="36"/>
      <c r="E830" s="36"/>
      <c r="F830" s="131"/>
      <c r="G830" s="36"/>
      <c r="H830" s="36"/>
      <c r="I830" s="36"/>
      <c r="J830" s="36"/>
      <c r="K830" s="36"/>
      <c r="L830" s="36"/>
      <c r="M830" s="36"/>
      <c r="N830" s="36"/>
    </row>
    <row r="831" spans="1:14" s="25" customFormat="1">
      <c r="A831" s="36"/>
      <c r="B831" s="36"/>
      <c r="C831" s="36"/>
      <c r="D831" s="36"/>
      <c r="E831" s="36"/>
      <c r="F831" s="131"/>
      <c r="G831" s="36"/>
      <c r="H831" s="36"/>
      <c r="I831" s="36"/>
      <c r="J831" s="36"/>
      <c r="K831" s="36"/>
      <c r="L831" s="36"/>
      <c r="M831" s="36"/>
      <c r="N831" s="36"/>
    </row>
    <row r="832" spans="1:14" s="25" customFormat="1">
      <c r="A832" s="36"/>
      <c r="B832" s="36"/>
      <c r="C832" s="36"/>
      <c r="D832" s="36"/>
      <c r="E832" s="36"/>
      <c r="F832" s="131"/>
      <c r="G832" s="36"/>
      <c r="H832" s="36"/>
      <c r="I832" s="36"/>
      <c r="J832" s="36"/>
      <c r="K832" s="36"/>
      <c r="L832" s="36"/>
      <c r="M832" s="36"/>
      <c r="N832" s="36"/>
    </row>
    <row r="833" spans="1:14" s="25" customFormat="1">
      <c r="A833" s="36"/>
      <c r="B833" s="36"/>
      <c r="C833" s="36"/>
      <c r="D833" s="36"/>
      <c r="E833" s="36"/>
      <c r="F833" s="131"/>
      <c r="G833" s="36"/>
      <c r="H833" s="36"/>
      <c r="I833" s="36"/>
      <c r="J833" s="36"/>
      <c r="K833" s="36"/>
      <c r="L833" s="36"/>
      <c r="M833" s="36"/>
      <c r="N833" s="36"/>
    </row>
    <row r="834" spans="1:14" s="25" customFormat="1">
      <c r="A834" s="36"/>
      <c r="B834" s="36"/>
      <c r="C834" s="36"/>
      <c r="D834" s="36"/>
      <c r="E834" s="36"/>
      <c r="F834" s="131"/>
      <c r="G834" s="36"/>
      <c r="H834" s="36"/>
      <c r="I834" s="36"/>
      <c r="J834" s="36"/>
      <c r="K834" s="36"/>
      <c r="L834" s="36"/>
      <c r="M834" s="36"/>
      <c r="N834" s="36"/>
    </row>
    <row r="835" spans="1:14" s="25" customFormat="1">
      <c r="A835" s="36"/>
      <c r="B835" s="36"/>
      <c r="C835" s="36"/>
      <c r="D835" s="36"/>
      <c r="E835" s="36"/>
      <c r="F835" s="131"/>
      <c r="G835" s="36"/>
      <c r="H835" s="36"/>
      <c r="I835" s="36"/>
      <c r="J835" s="36"/>
      <c r="K835" s="36"/>
      <c r="L835" s="36"/>
      <c r="M835" s="36"/>
      <c r="N835" s="36"/>
    </row>
    <row r="836" spans="1:14" s="25" customFormat="1">
      <c r="A836" s="36"/>
      <c r="B836" s="36"/>
      <c r="C836" s="36"/>
      <c r="D836" s="36"/>
      <c r="E836" s="36"/>
      <c r="F836" s="131"/>
      <c r="G836" s="36"/>
      <c r="H836" s="36"/>
      <c r="I836" s="36"/>
      <c r="J836" s="36"/>
      <c r="K836" s="36"/>
      <c r="L836" s="36"/>
      <c r="M836" s="36"/>
      <c r="N836" s="36"/>
    </row>
    <row r="837" spans="1:14" s="25" customFormat="1">
      <c r="A837" s="36"/>
      <c r="B837" s="36"/>
      <c r="C837" s="36"/>
      <c r="D837" s="36"/>
      <c r="E837" s="36"/>
      <c r="F837" s="131"/>
      <c r="G837" s="36"/>
      <c r="H837" s="36"/>
      <c r="I837" s="36"/>
      <c r="J837" s="36"/>
      <c r="K837" s="36"/>
      <c r="L837" s="36"/>
      <c r="M837" s="36"/>
      <c r="N837" s="36"/>
    </row>
    <row r="838" spans="1:14" s="25" customFormat="1">
      <c r="A838" s="36"/>
      <c r="B838" s="36"/>
      <c r="C838" s="36"/>
      <c r="D838" s="36"/>
      <c r="E838" s="36"/>
      <c r="F838" s="131"/>
      <c r="G838" s="36"/>
      <c r="H838" s="36"/>
      <c r="I838" s="36"/>
      <c r="J838" s="36"/>
      <c r="K838" s="36"/>
      <c r="L838" s="36"/>
      <c r="M838" s="36"/>
      <c r="N838" s="36"/>
    </row>
    <row r="839" spans="1:14" s="25" customFormat="1">
      <c r="A839" s="36"/>
      <c r="B839" s="36"/>
      <c r="C839" s="36"/>
      <c r="D839" s="36"/>
      <c r="E839" s="36"/>
      <c r="F839" s="131"/>
      <c r="G839" s="36"/>
      <c r="H839" s="36"/>
      <c r="I839" s="36"/>
      <c r="J839" s="36"/>
      <c r="K839" s="36"/>
      <c r="L839" s="36"/>
      <c r="M839" s="36"/>
      <c r="N839" s="36"/>
    </row>
    <row r="840" spans="1:14" s="25" customFormat="1">
      <c r="A840" s="36"/>
      <c r="B840" s="36"/>
      <c r="C840" s="36"/>
      <c r="D840" s="36"/>
      <c r="E840" s="36"/>
      <c r="F840" s="131"/>
      <c r="G840" s="36"/>
      <c r="H840" s="36"/>
      <c r="I840" s="36"/>
      <c r="J840" s="36"/>
      <c r="K840" s="36"/>
      <c r="L840" s="36"/>
      <c r="M840" s="36"/>
      <c r="N840" s="36"/>
    </row>
    <row r="841" spans="1:14" s="25" customFormat="1">
      <c r="A841" s="36"/>
      <c r="B841" s="36"/>
      <c r="C841" s="36"/>
      <c r="D841" s="36"/>
      <c r="E841" s="36"/>
      <c r="F841" s="131"/>
      <c r="G841" s="36"/>
      <c r="H841" s="36"/>
      <c r="I841" s="36"/>
      <c r="J841" s="36"/>
      <c r="K841" s="36"/>
      <c r="L841" s="36"/>
      <c r="M841" s="36"/>
      <c r="N841" s="36"/>
    </row>
    <row r="842" spans="1:14" s="25" customFormat="1">
      <c r="A842" s="36"/>
      <c r="B842" s="36"/>
      <c r="C842" s="36"/>
      <c r="D842" s="36"/>
      <c r="E842" s="36"/>
      <c r="F842" s="131"/>
      <c r="G842" s="36"/>
      <c r="H842" s="36"/>
      <c r="I842" s="36"/>
      <c r="J842" s="36"/>
      <c r="K842" s="36"/>
      <c r="L842" s="36"/>
      <c r="M842" s="36"/>
      <c r="N842" s="36"/>
    </row>
    <row r="843" spans="1:14" s="25" customFormat="1">
      <c r="A843" s="36"/>
      <c r="B843" s="36"/>
      <c r="C843" s="36"/>
      <c r="D843" s="36"/>
      <c r="E843" s="36"/>
      <c r="F843" s="131"/>
      <c r="G843" s="36"/>
      <c r="H843" s="36"/>
      <c r="I843" s="36"/>
      <c r="J843" s="36"/>
      <c r="K843" s="36"/>
      <c r="L843" s="36"/>
      <c r="M843" s="36"/>
      <c r="N843" s="36"/>
    </row>
    <row r="844" spans="1:14" s="25" customFormat="1">
      <c r="A844" s="36"/>
      <c r="B844" s="36"/>
      <c r="C844" s="36"/>
      <c r="D844" s="36"/>
      <c r="E844" s="36"/>
      <c r="F844" s="131"/>
      <c r="G844" s="36"/>
      <c r="H844" s="36"/>
      <c r="I844" s="36"/>
      <c r="J844" s="36"/>
      <c r="K844" s="36"/>
      <c r="L844" s="36"/>
      <c r="M844" s="36"/>
      <c r="N844" s="36"/>
    </row>
    <row r="845" spans="1:14" s="25" customFormat="1">
      <c r="A845" s="36"/>
      <c r="B845" s="36"/>
      <c r="C845" s="36"/>
      <c r="D845" s="36"/>
      <c r="E845" s="36"/>
      <c r="F845" s="131"/>
      <c r="G845" s="36"/>
      <c r="H845" s="36"/>
      <c r="I845" s="36"/>
      <c r="J845" s="36"/>
      <c r="K845" s="36"/>
      <c r="L845" s="36"/>
      <c r="M845" s="36"/>
      <c r="N845" s="36"/>
    </row>
    <row r="846" spans="1:14" s="25" customFormat="1">
      <c r="A846" s="36"/>
      <c r="B846" s="36"/>
      <c r="C846" s="36"/>
      <c r="D846" s="36"/>
      <c r="E846" s="36"/>
      <c r="F846" s="131"/>
      <c r="G846" s="36"/>
      <c r="H846" s="36"/>
      <c r="I846" s="36"/>
      <c r="J846" s="36"/>
      <c r="K846" s="36"/>
      <c r="L846" s="36"/>
      <c r="M846" s="36"/>
      <c r="N846" s="36"/>
    </row>
    <row r="847" spans="1:14" s="25" customFormat="1">
      <c r="A847" s="36"/>
      <c r="B847" s="36"/>
      <c r="C847" s="36"/>
      <c r="D847" s="36"/>
      <c r="E847" s="36"/>
      <c r="F847" s="131"/>
      <c r="G847" s="36"/>
      <c r="H847" s="36"/>
      <c r="I847" s="36"/>
      <c r="J847" s="36"/>
      <c r="K847" s="36"/>
      <c r="L847" s="36"/>
      <c r="M847" s="36"/>
      <c r="N847" s="36"/>
    </row>
    <row r="848" spans="1:14" s="25" customFormat="1">
      <c r="A848" s="36"/>
      <c r="B848" s="36"/>
      <c r="C848" s="36"/>
      <c r="D848" s="36"/>
      <c r="E848" s="36"/>
      <c r="F848" s="131"/>
      <c r="G848" s="36"/>
      <c r="H848" s="36"/>
      <c r="I848" s="36"/>
      <c r="J848" s="36"/>
      <c r="K848" s="36"/>
      <c r="L848" s="36"/>
      <c r="M848" s="36"/>
      <c r="N848" s="36"/>
    </row>
    <row r="849" spans="1:14" s="25" customFormat="1">
      <c r="A849" s="36"/>
      <c r="B849" s="36"/>
      <c r="C849" s="36"/>
      <c r="D849" s="36"/>
      <c r="E849" s="36"/>
      <c r="F849" s="131"/>
      <c r="G849" s="36"/>
      <c r="H849" s="36"/>
      <c r="I849" s="36"/>
      <c r="J849" s="36"/>
      <c r="K849" s="36"/>
      <c r="L849" s="36"/>
      <c r="M849" s="36"/>
      <c r="N849" s="36"/>
    </row>
    <row r="850" spans="1:14" s="25" customFormat="1">
      <c r="A850" s="36"/>
      <c r="B850" s="36"/>
      <c r="C850" s="36"/>
      <c r="D850" s="36"/>
      <c r="E850" s="36"/>
      <c r="F850" s="131"/>
      <c r="G850" s="36"/>
      <c r="H850" s="36"/>
      <c r="I850" s="36"/>
      <c r="J850" s="36"/>
      <c r="K850" s="36"/>
      <c r="L850" s="36"/>
      <c r="M850" s="36"/>
      <c r="N850" s="36"/>
    </row>
    <row r="851" spans="1:14" s="25" customFormat="1">
      <c r="A851" s="36"/>
      <c r="B851" s="36"/>
      <c r="C851" s="36"/>
      <c r="D851" s="36"/>
      <c r="E851" s="36"/>
      <c r="F851" s="131"/>
      <c r="G851" s="36"/>
      <c r="H851" s="36"/>
      <c r="I851" s="36"/>
      <c r="J851" s="36"/>
      <c r="K851" s="36"/>
      <c r="L851" s="36"/>
      <c r="M851" s="36"/>
      <c r="N851" s="36"/>
    </row>
    <row r="852" spans="1:14" s="25" customFormat="1">
      <c r="A852" s="36"/>
      <c r="B852" s="36"/>
      <c r="C852" s="36"/>
      <c r="D852" s="36"/>
      <c r="E852" s="36"/>
      <c r="F852" s="131"/>
      <c r="G852" s="36"/>
      <c r="H852" s="36"/>
      <c r="I852" s="36"/>
      <c r="J852" s="36"/>
      <c r="K852" s="36"/>
      <c r="L852" s="36"/>
      <c r="M852" s="36"/>
      <c r="N852" s="36"/>
    </row>
    <row r="853" spans="1:14" s="25" customFormat="1">
      <c r="A853" s="36"/>
      <c r="B853" s="36"/>
      <c r="C853" s="36"/>
      <c r="D853" s="36"/>
      <c r="E853" s="36"/>
      <c r="F853" s="131"/>
      <c r="G853" s="36"/>
      <c r="H853" s="36"/>
      <c r="I853" s="36"/>
      <c r="J853" s="36"/>
      <c r="K853" s="36"/>
      <c r="L853" s="36"/>
      <c r="M853" s="36"/>
      <c r="N853" s="36"/>
    </row>
    <row r="854" spans="1:14" s="25" customFormat="1">
      <c r="A854" s="36"/>
      <c r="B854" s="36"/>
      <c r="C854" s="36"/>
      <c r="D854" s="36"/>
      <c r="E854" s="36"/>
      <c r="F854" s="131"/>
      <c r="G854" s="36"/>
      <c r="H854" s="36"/>
      <c r="I854" s="36"/>
      <c r="J854" s="36"/>
      <c r="K854" s="36"/>
      <c r="L854" s="36"/>
      <c r="M854" s="36"/>
      <c r="N854" s="36"/>
    </row>
    <row r="855" spans="1:14" s="25" customFormat="1">
      <c r="A855" s="36"/>
      <c r="B855" s="36"/>
      <c r="C855" s="36"/>
      <c r="D855" s="36"/>
      <c r="E855" s="36"/>
      <c r="F855" s="131"/>
      <c r="G855" s="36"/>
      <c r="H855" s="36"/>
      <c r="I855" s="36"/>
      <c r="J855" s="36"/>
      <c r="K855" s="36"/>
      <c r="L855" s="36"/>
      <c r="M855" s="36"/>
      <c r="N855" s="36"/>
    </row>
    <row r="856" spans="1:14" s="25" customFormat="1">
      <c r="A856" s="36"/>
      <c r="B856" s="36"/>
      <c r="C856" s="36"/>
      <c r="D856" s="36"/>
      <c r="E856" s="36"/>
      <c r="F856" s="131"/>
      <c r="G856" s="36"/>
      <c r="H856" s="36"/>
      <c r="I856" s="36"/>
      <c r="J856" s="36"/>
      <c r="K856" s="36"/>
      <c r="L856" s="36"/>
      <c r="M856" s="36"/>
      <c r="N856" s="36"/>
    </row>
    <row r="857" spans="1:14" s="25" customFormat="1">
      <c r="A857" s="36"/>
      <c r="B857" s="36"/>
      <c r="C857" s="36"/>
      <c r="D857" s="36"/>
      <c r="E857" s="36"/>
      <c r="F857" s="131"/>
      <c r="G857" s="36"/>
      <c r="H857" s="36"/>
      <c r="I857" s="36"/>
      <c r="J857" s="36"/>
      <c r="K857" s="36"/>
      <c r="L857" s="36"/>
      <c r="M857" s="36"/>
      <c r="N857" s="36"/>
    </row>
    <row r="858" spans="1:14" s="25" customFormat="1">
      <c r="A858" s="36"/>
      <c r="B858" s="36"/>
      <c r="C858" s="36"/>
      <c r="D858" s="36"/>
      <c r="E858" s="36"/>
      <c r="F858" s="131"/>
      <c r="G858" s="36"/>
      <c r="H858" s="36"/>
      <c r="I858" s="36"/>
      <c r="J858" s="36"/>
      <c r="K858" s="36"/>
      <c r="L858" s="36"/>
      <c r="M858" s="36"/>
      <c r="N858" s="36"/>
    </row>
    <row r="859" spans="1:14" s="25" customFormat="1">
      <c r="A859" s="36"/>
      <c r="B859" s="36"/>
      <c r="C859" s="36"/>
      <c r="D859" s="36"/>
      <c r="E859" s="36"/>
      <c r="F859" s="131"/>
      <c r="G859" s="36"/>
      <c r="H859" s="36"/>
      <c r="I859" s="36"/>
      <c r="J859" s="36"/>
      <c r="K859" s="36"/>
      <c r="L859" s="36"/>
      <c r="M859" s="36"/>
      <c r="N859" s="36"/>
    </row>
    <row r="860" spans="1:14" s="25" customFormat="1">
      <c r="A860" s="36"/>
      <c r="B860" s="36"/>
      <c r="C860" s="36"/>
      <c r="D860" s="36"/>
      <c r="E860" s="36"/>
      <c r="F860" s="131"/>
      <c r="G860" s="36"/>
      <c r="H860" s="36"/>
      <c r="I860" s="36"/>
      <c r="J860" s="36"/>
      <c r="K860" s="36"/>
      <c r="L860" s="36"/>
      <c r="M860" s="36"/>
      <c r="N860" s="36"/>
    </row>
    <row r="861" spans="1:14" s="25" customFormat="1">
      <c r="A861" s="36"/>
      <c r="B861" s="36"/>
      <c r="C861" s="36"/>
      <c r="D861" s="36"/>
      <c r="E861" s="36"/>
      <c r="F861" s="131"/>
      <c r="G861" s="36"/>
      <c r="H861" s="36"/>
      <c r="I861" s="36"/>
      <c r="J861" s="36"/>
      <c r="K861" s="36"/>
      <c r="L861" s="36"/>
      <c r="M861" s="36"/>
      <c r="N861" s="36"/>
    </row>
    <row r="862" spans="1:14" s="25" customFormat="1">
      <c r="A862" s="36"/>
      <c r="B862" s="36"/>
      <c r="C862" s="36"/>
      <c r="D862" s="36"/>
      <c r="E862" s="36"/>
      <c r="F862" s="131"/>
      <c r="G862" s="36"/>
      <c r="H862" s="36"/>
      <c r="I862" s="36"/>
      <c r="J862" s="36"/>
      <c r="K862" s="36"/>
      <c r="L862" s="36"/>
      <c r="M862" s="36"/>
      <c r="N862" s="36"/>
    </row>
    <row r="863" spans="1:14" s="25" customFormat="1">
      <c r="A863" s="36"/>
      <c r="B863" s="36"/>
      <c r="C863" s="36"/>
      <c r="D863" s="36"/>
      <c r="E863" s="36"/>
      <c r="F863" s="131"/>
      <c r="G863" s="36"/>
      <c r="H863" s="36"/>
      <c r="I863" s="36"/>
      <c r="J863" s="36"/>
      <c r="K863" s="36"/>
      <c r="L863" s="36"/>
      <c r="M863" s="36"/>
      <c r="N863" s="36"/>
    </row>
    <row r="864" spans="1:14" s="25" customFormat="1">
      <c r="A864" s="36"/>
      <c r="B864" s="36"/>
      <c r="C864" s="36"/>
      <c r="D864" s="36"/>
      <c r="E864" s="36"/>
      <c r="F864" s="131"/>
      <c r="G864" s="36"/>
      <c r="H864" s="36"/>
      <c r="I864" s="36"/>
      <c r="J864" s="36"/>
      <c r="K864" s="36"/>
      <c r="L864" s="36"/>
      <c r="M864" s="36"/>
      <c r="N864" s="36"/>
    </row>
    <row r="865" spans="1:14" s="25" customFormat="1">
      <c r="A865" s="36"/>
      <c r="B865" s="36"/>
      <c r="C865" s="36"/>
      <c r="D865" s="36"/>
      <c r="E865" s="36"/>
      <c r="F865" s="131"/>
      <c r="G865" s="36"/>
      <c r="H865" s="36"/>
      <c r="I865" s="36"/>
      <c r="J865" s="36"/>
      <c r="K865" s="36"/>
      <c r="L865" s="36"/>
      <c r="M865" s="36"/>
      <c r="N865" s="36"/>
    </row>
    <row r="866" spans="1:14" s="25" customFormat="1">
      <c r="A866" s="36"/>
      <c r="B866" s="36"/>
      <c r="C866" s="36"/>
      <c r="D866" s="36"/>
      <c r="E866" s="36"/>
      <c r="F866" s="131"/>
      <c r="G866" s="36"/>
      <c r="H866" s="36"/>
      <c r="I866" s="36"/>
      <c r="J866" s="36"/>
      <c r="K866" s="36"/>
      <c r="L866" s="36"/>
      <c r="M866" s="36"/>
      <c r="N866" s="36"/>
    </row>
    <row r="867" spans="1:14" s="25" customFormat="1">
      <c r="A867" s="36"/>
      <c r="B867" s="36"/>
      <c r="C867" s="36"/>
      <c r="D867" s="36"/>
      <c r="E867" s="36"/>
      <c r="F867" s="131"/>
      <c r="G867" s="36"/>
      <c r="H867" s="36"/>
      <c r="I867" s="36"/>
      <c r="J867" s="36"/>
      <c r="K867" s="36"/>
      <c r="L867" s="36"/>
      <c r="M867" s="36"/>
      <c r="N867" s="36"/>
    </row>
    <row r="868" spans="1:14" s="25" customFormat="1">
      <c r="A868" s="36"/>
      <c r="B868" s="36"/>
      <c r="C868" s="36"/>
      <c r="D868" s="36"/>
      <c r="E868" s="36"/>
      <c r="F868" s="131"/>
      <c r="G868" s="36"/>
      <c r="H868" s="36"/>
      <c r="I868" s="36"/>
      <c r="J868" s="36"/>
      <c r="K868" s="36"/>
      <c r="L868" s="36"/>
      <c r="M868" s="36"/>
      <c r="N868" s="36"/>
    </row>
    <row r="869" spans="1:14" s="25" customFormat="1">
      <c r="A869" s="36"/>
      <c r="B869" s="36"/>
      <c r="C869" s="36"/>
      <c r="D869" s="36"/>
      <c r="E869" s="36"/>
      <c r="F869" s="131"/>
      <c r="G869" s="36"/>
      <c r="H869" s="36"/>
      <c r="I869" s="36"/>
      <c r="J869" s="36"/>
      <c r="K869" s="36"/>
      <c r="L869" s="36"/>
      <c r="M869" s="36"/>
      <c r="N869" s="36"/>
    </row>
    <row r="870" spans="1:14" s="25" customFormat="1">
      <c r="A870" s="36"/>
      <c r="B870" s="36"/>
      <c r="C870" s="36"/>
      <c r="D870" s="36"/>
      <c r="E870" s="36"/>
      <c r="F870" s="131"/>
      <c r="G870" s="36"/>
      <c r="H870" s="36"/>
      <c r="I870" s="36"/>
      <c r="J870" s="36"/>
      <c r="K870" s="36"/>
      <c r="L870" s="36"/>
      <c r="M870" s="36"/>
      <c r="N870" s="36"/>
    </row>
    <row r="871" spans="1:14" s="25" customFormat="1">
      <c r="A871" s="36"/>
      <c r="B871" s="36"/>
      <c r="C871" s="36"/>
      <c r="D871" s="36"/>
      <c r="E871" s="36"/>
      <c r="F871" s="131"/>
      <c r="G871" s="36"/>
      <c r="H871" s="36"/>
      <c r="I871" s="36"/>
      <c r="J871" s="36"/>
      <c r="K871" s="36"/>
      <c r="L871" s="36"/>
      <c r="M871" s="36"/>
      <c r="N871" s="36"/>
    </row>
    <row r="872" spans="1:14" s="25" customFormat="1">
      <c r="A872" s="36"/>
      <c r="B872" s="36"/>
      <c r="C872" s="36"/>
      <c r="D872" s="36"/>
      <c r="E872" s="36"/>
      <c r="F872" s="131"/>
      <c r="G872" s="36"/>
      <c r="H872" s="36"/>
      <c r="I872" s="36"/>
      <c r="J872" s="36"/>
      <c r="K872" s="36"/>
      <c r="L872" s="36"/>
      <c r="M872" s="36"/>
      <c r="N872" s="36"/>
    </row>
    <row r="873" spans="1:14" s="25" customFormat="1">
      <c r="A873" s="36"/>
      <c r="B873" s="36"/>
      <c r="C873" s="36"/>
      <c r="D873" s="36"/>
      <c r="E873" s="36"/>
      <c r="F873" s="131"/>
      <c r="G873" s="36"/>
      <c r="H873" s="36"/>
      <c r="I873" s="36"/>
      <c r="J873" s="36"/>
      <c r="K873" s="36"/>
      <c r="L873" s="36"/>
      <c r="M873" s="36"/>
      <c r="N873" s="36"/>
    </row>
    <row r="874" spans="1:14" s="25" customFormat="1">
      <c r="A874" s="36"/>
      <c r="B874" s="36"/>
      <c r="C874" s="36"/>
      <c r="D874" s="36"/>
      <c r="E874" s="36"/>
      <c r="F874" s="131"/>
      <c r="G874" s="36"/>
      <c r="H874" s="36"/>
      <c r="I874" s="36"/>
      <c r="J874" s="36"/>
      <c r="K874" s="36"/>
      <c r="L874" s="36"/>
      <c r="M874" s="36"/>
      <c r="N874" s="36"/>
    </row>
    <row r="875" spans="1:14" s="25" customFormat="1">
      <c r="A875" s="36"/>
      <c r="B875" s="36"/>
      <c r="C875" s="36"/>
      <c r="D875" s="36"/>
      <c r="E875" s="36"/>
      <c r="F875" s="131"/>
      <c r="G875" s="36"/>
      <c r="H875" s="36"/>
      <c r="I875" s="36"/>
      <c r="J875" s="36"/>
      <c r="K875" s="36"/>
      <c r="L875" s="36"/>
      <c r="M875" s="36"/>
      <c r="N875" s="36"/>
    </row>
    <row r="876" spans="1:14" s="25" customFormat="1">
      <c r="A876" s="36"/>
      <c r="B876" s="36"/>
      <c r="C876" s="36"/>
      <c r="D876" s="36"/>
      <c r="E876" s="36"/>
      <c r="F876" s="131"/>
      <c r="G876" s="36"/>
      <c r="H876" s="36"/>
      <c r="I876" s="36"/>
      <c r="J876" s="36"/>
      <c r="K876" s="36"/>
      <c r="L876" s="36"/>
      <c r="M876" s="36"/>
      <c r="N876" s="36"/>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F0"/>
    <pageSetUpPr fitToPage="1"/>
  </sheetPr>
  <dimension ref="A1:V464"/>
  <sheetViews>
    <sheetView zoomScaleNormal="100" zoomScaleSheetLayoutView="77" workbookViewId="0">
      <selection activeCell="C7" sqref="C7"/>
    </sheetView>
  </sheetViews>
  <sheetFormatPr defaultRowHeight="13.5"/>
  <cols>
    <col min="1" max="1" width="9.125" bestFit="1" customWidth="1"/>
    <col min="2" max="2" width="3.625" customWidth="1"/>
    <col min="4" max="4" width="15.25" bestFit="1" customWidth="1"/>
    <col min="5" max="5" width="15.25" customWidth="1"/>
    <col min="6" max="6" width="12.75" bestFit="1" customWidth="1"/>
    <col min="7" max="7" width="12.125" hidden="1" customWidth="1"/>
    <col min="8" max="8" width="17.375" hidden="1" customWidth="1"/>
    <col min="10" max="10" width="11.5" customWidth="1"/>
    <col min="11" max="11" width="10.625" hidden="1" customWidth="1"/>
    <col min="12" max="12" width="3.125" bestFit="1" customWidth="1"/>
    <col min="14" max="14" width="10.625" hidden="1" customWidth="1"/>
    <col min="15" max="15" width="10.625" customWidth="1"/>
    <col min="17" max="17" width="9.125" bestFit="1" customWidth="1"/>
    <col min="18" max="18" width="13.25" bestFit="1" customWidth="1"/>
    <col min="19" max="20" width="10.5" bestFit="1" customWidth="1"/>
    <col min="22" max="22" width="0" hidden="1" customWidth="1"/>
  </cols>
  <sheetData>
    <row r="1" spans="1:22" s="69" customFormat="1" ht="18" customHeight="1">
      <c r="A1" s="264" t="str">
        <f>CONCATENATE('加盟校情報&amp;大会設定'!G5,'加盟校情報&amp;大会設定'!H5,'加盟校情報&amp;大会設定'!I5,'加盟校情報&amp;大会設定'!J5)&amp;"　男子様式Ⅱ"</f>
        <v>第35回全日本大学女子駅伝東海地区選考会　男子様式Ⅱ</v>
      </c>
      <c r="B1" s="264"/>
      <c r="C1" s="264"/>
      <c r="D1" s="264"/>
      <c r="E1" s="264"/>
      <c r="F1" s="264"/>
      <c r="G1" s="264"/>
      <c r="H1" s="264"/>
      <c r="I1" s="264"/>
      <c r="J1" s="264"/>
      <c r="K1" s="264"/>
      <c r="L1" s="264"/>
      <c r="M1" s="264"/>
      <c r="N1" s="264"/>
      <c r="O1" s="264"/>
      <c r="P1" s="264"/>
      <c r="Q1" s="264"/>
      <c r="R1" s="264"/>
      <c r="S1" s="264"/>
      <c r="T1" s="264"/>
    </row>
    <row r="2" spans="1:22" s="69" customFormat="1" ht="18" customHeight="1">
      <c r="A2" s="264"/>
      <c r="B2" s="264"/>
      <c r="C2" s="264"/>
      <c r="D2" s="264"/>
      <c r="E2" s="264"/>
      <c r="F2" s="264"/>
      <c r="G2" s="264"/>
      <c r="H2" s="264"/>
      <c r="I2" s="264"/>
      <c r="J2" s="264"/>
      <c r="K2" s="264"/>
      <c r="L2" s="264"/>
      <c r="M2" s="264"/>
      <c r="N2" s="264"/>
      <c r="O2" s="264"/>
      <c r="P2" s="264"/>
      <c r="Q2" s="264"/>
      <c r="R2" s="264"/>
      <c r="S2" s="264"/>
      <c r="T2" s="264"/>
    </row>
    <row r="3" spans="1:22" s="69" customFormat="1" ht="18" customHeight="1">
      <c r="A3" s="264"/>
      <c r="B3" s="264"/>
      <c r="C3" s="264"/>
      <c r="D3" s="264"/>
      <c r="E3" s="264"/>
      <c r="F3" s="264"/>
      <c r="G3" s="264"/>
      <c r="H3" s="264"/>
      <c r="I3" s="264"/>
      <c r="J3" s="264"/>
      <c r="K3" s="264"/>
      <c r="L3" s="264"/>
      <c r="M3" s="264"/>
      <c r="N3" s="264"/>
      <c r="O3" s="264"/>
      <c r="P3" s="264"/>
      <c r="Q3" s="264"/>
      <c r="R3" s="264"/>
      <c r="S3" s="264"/>
      <c r="T3" s="264"/>
    </row>
    <row r="4" spans="1:22" s="69" customFormat="1" ht="18" customHeight="1" thickBot="1">
      <c r="A4" s="73"/>
      <c r="B4" s="73"/>
      <c r="C4" s="73"/>
      <c r="D4" s="73"/>
      <c r="E4" s="73"/>
      <c r="F4" s="73"/>
      <c r="G4" s="74"/>
      <c r="H4" s="74"/>
      <c r="I4" s="75"/>
      <c r="J4" s="73"/>
      <c r="K4" s="73"/>
      <c r="L4" s="73"/>
      <c r="M4" s="73"/>
      <c r="N4" s="73"/>
      <c r="O4" s="73"/>
      <c r="P4" s="73"/>
      <c r="Q4" s="73"/>
      <c r="R4" s="73"/>
      <c r="S4" s="73"/>
      <c r="T4" s="73"/>
    </row>
    <row r="5" spans="1:22" s="69" customFormat="1" ht="18" customHeight="1">
      <c r="A5" s="73"/>
      <c r="B5" s="73"/>
      <c r="C5" s="76" t="s">
        <v>1</v>
      </c>
      <c r="D5" s="265" t="str">
        <f>IF(基本情報登録!D8&gt;0,基本情報登録!D8,"")</f>
        <v/>
      </c>
      <c r="E5" s="265"/>
      <c r="F5" s="73"/>
      <c r="G5" s="73"/>
      <c r="H5" s="73"/>
      <c r="I5" s="73"/>
      <c r="J5" s="76" t="s">
        <v>12</v>
      </c>
      <c r="K5" s="76"/>
      <c r="L5" s="76"/>
      <c r="M5" s="265" t="str">
        <f>IF(基本情報登録!D24&gt;0,基本情報登録!D24,"")</f>
        <v/>
      </c>
      <c r="N5" s="265"/>
      <c r="O5" s="265"/>
      <c r="P5" s="265"/>
      <c r="Q5" s="77" t="s">
        <v>13</v>
      </c>
      <c r="R5" s="268" t="s">
        <v>14</v>
      </c>
      <c r="S5" s="272" t="s">
        <v>6569</v>
      </c>
      <c r="T5" s="273"/>
    </row>
    <row r="6" spans="1:22" s="69" customFormat="1" ht="18" customHeight="1" thickBot="1">
      <c r="A6" s="73"/>
      <c r="B6" s="73"/>
      <c r="C6" s="76"/>
      <c r="D6" s="73"/>
      <c r="E6" s="73"/>
      <c r="F6" s="73"/>
      <c r="G6" s="73"/>
      <c r="H6" s="73"/>
      <c r="I6" s="73"/>
      <c r="J6" s="73"/>
      <c r="K6" s="73" t="s">
        <v>15</v>
      </c>
      <c r="L6" s="73"/>
      <c r="M6" s="73"/>
      <c r="N6" s="73"/>
      <c r="O6" s="73"/>
      <c r="P6" s="73"/>
      <c r="R6" s="269"/>
      <c r="S6" s="274"/>
      <c r="T6" s="275"/>
    </row>
    <row r="7" spans="1:22" s="69" customFormat="1" ht="18" customHeight="1" thickTop="1">
      <c r="A7" s="73"/>
      <c r="B7" s="73"/>
      <c r="C7" s="76" t="s">
        <v>16</v>
      </c>
      <c r="D7" s="265" t="str">
        <f>IF(基本情報登録!D16&gt;0,基本情報登録!D16,"")</f>
        <v/>
      </c>
      <c r="E7" s="265"/>
      <c r="F7" s="78" t="s">
        <v>13</v>
      </c>
      <c r="G7" s="73"/>
      <c r="H7" s="73"/>
      <c r="I7" s="73"/>
      <c r="J7" s="76" t="s">
        <v>8</v>
      </c>
      <c r="K7" s="76"/>
      <c r="L7" s="76"/>
      <c r="M7" s="265" t="str">
        <f>IF(基本情報登録!D26&gt;0,基本情報登録!D26,"")</f>
        <v/>
      </c>
      <c r="N7" s="265"/>
      <c r="O7" s="265"/>
      <c r="P7" s="265"/>
      <c r="R7" s="270">
        <f>COUNTA(J14:J463)</f>
        <v>0</v>
      </c>
      <c r="S7" s="276">
        <f>R7*1000</f>
        <v>0</v>
      </c>
      <c r="T7" s="277"/>
    </row>
    <row r="8" spans="1:22" s="69" customFormat="1" ht="18" customHeight="1" thickBot="1">
      <c r="A8" s="73"/>
      <c r="B8" s="73"/>
      <c r="C8" s="76"/>
      <c r="D8" s="73"/>
      <c r="E8" s="73"/>
      <c r="F8" s="73"/>
      <c r="G8" s="73"/>
      <c r="H8" s="73"/>
      <c r="I8" s="73"/>
      <c r="J8" s="73"/>
      <c r="K8" s="73" t="s">
        <v>15</v>
      </c>
      <c r="L8" s="73"/>
      <c r="M8" s="73"/>
      <c r="N8" s="73"/>
      <c r="O8" s="73"/>
      <c r="P8" s="73"/>
      <c r="R8" s="271"/>
      <c r="S8" s="278"/>
      <c r="T8" s="279"/>
    </row>
    <row r="9" spans="1:22" s="69" customFormat="1" ht="18" customHeight="1">
      <c r="A9" s="73"/>
      <c r="B9" s="73"/>
      <c r="C9" s="76" t="s">
        <v>6</v>
      </c>
      <c r="D9" s="265" t="str">
        <f>IF(基本情報登録!D19&gt;0,基本情報登録!D19,"")</f>
        <v/>
      </c>
      <c r="E9" s="265"/>
      <c r="F9" s="79" t="s">
        <v>13</v>
      </c>
      <c r="G9" s="73"/>
      <c r="H9" s="73"/>
      <c r="I9" s="73"/>
      <c r="J9" s="76" t="s">
        <v>9</v>
      </c>
      <c r="K9" s="76"/>
      <c r="L9" s="76"/>
      <c r="M9" s="265" t="str">
        <f>IF(基本情報登録!D27&gt;0,基本情報登録!D27,"")</f>
        <v/>
      </c>
      <c r="N9" s="265"/>
      <c r="O9" s="265"/>
      <c r="P9" s="265"/>
      <c r="Q9" s="73"/>
      <c r="R9" s="73"/>
      <c r="S9" s="73"/>
      <c r="T9" s="73"/>
    </row>
    <row r="10" spans="1:22" s="69" customFormat="1" ht="18" customHeight="1">
      <c r="A10" s="73"/>
      <c r="B10" s="73"/>
      <c r="C10" s="76"/>
      <c r="D10" s="80"/>
      <c r="E10" s="80"/>
      <c r="F10" s="73"/>
      <c r="G10" s="73"/>
      <c r="H10" s="73"/>
      <c r="I10" s="73"/>
      <c r="J10" s="76"/>
      <c r="K10" s="76"/>
      <c r="L10" s="76"/>
      <c r="M10" s="80"/>
      <c r="N10" s="80"/>
      <c r="O10" s="80"/>
      <c r="P10" s="73"/>
      <c r="Q10" s="73"/>
      <c r="R10" s="73"/>
      <c r="S10" s="73"/>
      <c r="T10" s="73"/>
    </row>
    <row r="11" spans="1:22" s="69" customFormat="1" ht="18" customHeight="1" thickBot="1">
      <c r="A11" s="73"/>
      <c r="B11" s="73"/>
      <c r="C11" s="73"/>
      <c r="D11" s="73"/>
      <c r="E11" s="73"/>
      <c r="F11" s="73"/>
      <c r="G11" s="73"/>
      <c r="H11" s="73"/>
      <c r="I11" s="73"/>
      <c r="J11" s="73"/>
      <c r="K11" s="73"/>
      <c r="L11" s="73"/>
      <c r="M11" s="73"/>
      <c r="N11" s="73"/>
      <c r="O11" s="73"/>
      <c r="P11" s="73"/>
      <c r="Q11" s="73"/>
      <c r="R11" s="73"/>
      <c r="S11" s="73"/>
      <c r="T11" s="73"/>
    </row>
    <row r="12" spans="1:22" s="69" customFormat="1" ht="18" customHeight="1" thickBot="1">
      <c r="A12" s="263" t="s">
        <v>17</v>
      </c>
      <c r="B12" s="247" t="s">
        <v>18</v>
      </c>
      <c r="C12" s="248"/>
      <c r="D12" s="256" t="s">
        <v>19</v>
      </c>
      <c r="E12" s="256" t="s">
        <v>20</v>
      </c>
      <c r="F12" s="256" t="s">
        <v>21</v>
      </c>
      <c r="G12" s="68" t="s">
        <v>4</v>
      </c>
      <c r="H12" s="68" t="s">
        <v>22</v>
      </c>
      <c r="I12" s="247" t="s">
        <v>23</v>
      </c>
      <c r="J12" s="248"/>
      <c r="K12" s="256" t="s">
        <v>25</v>
      </c>
      <c r="L12" s="242" t="s">
        <v>24</v>
      </c>
      <c r="M12" s="243"/>
      <c r="N12" s="243"/>
      <c r="O12" s="243"/>
      <c r="P12" s="243"/>
      <c r="Q12" s="243"/>
      <c r="R12" s="244"/>
      <c r="S12" s="261"/>
      <c r="T12" s="262"/>
      <c r="V12" s="69">
        <f>COUNTA(C14,C17,C20,C23,C26,C29,C32,C35,C38,C41,C44,C47,C50,C53,C56,C59,C62,C65,C68,C71,C74,C77,C80,C83,C86,C89,C92,C95,C98,C101,C104,C107,C110,C113,C116,C119,C122,C125,C128,C131,C134,C137,C140,C143,C146,C149,C152,C155,C158,C161,C164,C167,C170,C173,C176,C179,C182,C185,C188,C191,C194,C197,C200,C203,C206,C209,C212,C215,C218,C221,C224,C227,C230,C233,C236,C239,C242,C245,C248,C251,C254,C257,C260,C263,C266,C269,C272,C275,C278,C281,C284,C287,C290,C293,C296,C299,C302,C305,C308,C311,C314,C317,C320,C323,C326,C329,C332,C335,C338,C341,C344,C347,C350,C353,C356,C359,C362,C365,C368,C371,C374,C377,C380,C383,C386,C389,C392,C395,C398,C401,C404,C407,C410,C413,C416,C419,C422,C425,C428,C431,C434,C437,C440,C443,C446,C449,C452,C455,C458,C461)</f>
        <v>0</v>
      </c>
    </row>
    <row r="13" spans="1:22" s="69" customFormat="1" ht="18" customHeight="1" thickBot="1">
      <c r="A13" s="260"/>
      <c r="B13" s="249"/>
      <c r="C13" s="250"/>
      <c r="D13" s="257"/>
      <c r="E13" s="257"/>
      <c r="F13" s="257"/>
      <c r="G13" s="70"/>
      <c r="H13" s="70"/>
      <c r="I13" s="249"/>
      <c r="J13" s="250"/>
      <c r="K13" s="257"/>
      <c r="L13" s="240" t="s">
        <v>26</v>
      </c>
      <c r="M13" s="241"/>
      <c r="N13" s="71" t="s">
        <v>27</v>
      </c>
      <c r="O13" s="71" t="s">
        <v>28</v>
      </c>
      <c r="P13" s="240" t="s">
        <v>29</v>
      </c>
      <c r="Q13" s="266"/>
      <c r="R13" s="267"/>
      <c r="S13" s="72"/>
      <c r="T13" s="72"/>
    </row>
    <row r="14" spans="1:22" s="5" customFormat="1" ht="18" customHeight="1" thickTop="1" thickBot="1">
      <c r="A14" s="258">
        <v>1</v>
      </c>
      <c r="B14" s="252" t="s">
        <v>1384</v>
      </c>
      <c r="C14" s="238"/>
      <c r="D14" s="238" t="str">
        <f>IF(C14&gt;0,VLOOKUP(C14,男子登録情報!$A$1:$H$1688,3,0),"")</f>
        <v/>
      </c>
      <c r="E14" s="238" t="str">
        <f>IF(C14&gt;0,VLOOKUP(C14,男子登録情報!$A$1:$H$1688,4,0),"")</f>
        <v/>
      </c>
      <c r="F14" s="45" t="str">
        <f>IF(C14&gt;0,VLOOKUP(C14,男子登録情報!$A$1:$H$1688,8,0),"")</f>
        <v/>
      </c>
      <c r="G14" s="226" t="e">
        <f>IF(F15&gt;0,VLOOKUP(F15,男子登録情報!$N$2:$O$48,2,0),"")</f>
        <v>#N/A</v>
      </c>
      <c r="H14" s="226" t="str">
        <f>IF(C14&gt;0,TEXT(C14,"100000000"),"")</f>
        <v/>
      </c>
      <c r="I14" s="6" t="s">
        <v>30</v>
      </c>
      <c r="J14" s="7"/>
      <c r="K14" s="8" t="str">
        <f>IF(J14&gt;0,VLOOKUP(J14,男子登録情報!$J$1:$K$21,2,0),"")</f>
        <v/>
      </c>
      <c r="L14" s="6" t="s">
        <v>33</v>
      </c>
      <c r="M14" s="41"/>
      <c r="N14" s="9" t="str">
        <f>IF(K14="","",LEFT(K14,5)&amp;" "&amp;IF(OR(LEFT(K14,3)*1&lt;70,LEFT(K14,3)*1&gt;100),REPT(0,7-LEN(M14)),REPT(0,5-LEN(M14)))&amp;M14)</f>
        <v/>
      </c>
      <c r="O14" s="10"/>
      <c r="P14" s="229"/>
      <c r="Q14" s="230"/>
      <c r="R14" s="231"/>
      <c r="S14" s="223"/>
      <c r="T14" s="223"/>
    </row>
    <row r="15" spans="1:22" s="5" customFormat="1" ht="18" customHeight="1" thickBot="1">
      <c r="A15" s="259"/>
      <c r="B15" s="253"/>
      <c r="C15" s="239"/>
      <c r="D15" s="239"/>
      <c r="E15" s="239"/>
      <c r="F15" s="46" t="str">
        <f>IF(C14&gt;0,VLOOKUP(C14,男子登録情報!$A$1:$H$1688,5,0),"")</f>
        <v/>
      </c>
      <c r="G15" s="227"/>
      <c r="H15" s="227"/>
      <c r="I15" s="11" t="s">
        <v>34</v>
      </c>
      <c r="J15" s="7"/>
      <c r="K15" s="8" t="str">
        <f>IF(J15&gt;0,VLOOKUP(J15,男子登録情報!$J$2:$K$21,2,0),"")</f>
        <v/>
      </c>
      <c r="L15" s="11" t="s">
        <v>35</v>
      </c>
      <c r="M15" s="42"/>
      <c r="N15" s="9" t="str">
        <f t="shared" ref="N15:N77" si="0">IF(K15="","",LEFT(K15,5)&amp;" "&amp;IF(OR(LEFT(K15,3)*1&lt;70,LEFT(K15,3)*1&gt;100),REPT(0,7-LEN(M15)),REPT(0,5-LEN(M15)))&amp;M15)</f>
        <v/>
      </c>
      <c r="O15" s="10"/>
      <c r="P15" s="232"/>
      <c r="Q15" s="233"/>
      <c r="R15" s="234"/>
      <c r="S15" s="224"/>
      <c r="T15" s="224"/>
    </row>
    <row r="16" spans="1:22" s="5" customFormat="1" ht="18" customHeight="1" thickBot="1">
      <c r="A16" s="260"/>
      <c r="B16" s="251" t="s">
        <v>36</v>
      </c>
      <c r="C16" s="245"/>
      <c r="D16" s="245"/>
      <c r="E16" s="245"/>
      <c r="F16" s="246"/>
      <c r="G16" s="228"/>
      <c r="H16" s="228"/>
      <c r="I16" s="12" t="s">
        <v>37</v>
      </c>
      <c r="J16" s="13"/>
      <c r="K16" s="14" t="str">
        <f>IF(J16&gt;0,VLOOKUP(J16,男子登録情報!$J$2:$K$21,2,0),"")</f>
        <v/>
      </c>
      <c r="L16" s="15" t="s">
        <v>38</v>
      </c>
      <c r="M16" s="43"/>
      <c r="N16" s="9" t="str">
        <f t="shared" si="0"/>
        <v/>
      </c>
      <c r="O16" s="16"/>
      <c r="P16" s="235"/>
      <c r="Q16" s="236"/>
      <c r="R16" s="237"/>
      <c r="S16" s="225"/>
      <c r="T16" s="225"/>
    </row>
    <row r="17" spans="1:20" s="5" customFormat="1" ht="18" customHeight="1" thickTop="1" thickBot="1">
      <c r="A17" s="258">
        <v>2</v>
      </c>
      <c r="B17" s="252" t="s">
        <v>1317</v>
      </c>
      <c r="C17" s="238"/>
      <c r="D17" s="238" t="str">
        <f>IF(C17&gt;0,VLOOKUP(C17,男子登録情報!$A$1:$H$1688,3,0),"")</f>
        <v/>
      </c>
      <c r="E17" s="238" t="str">
        <f>IF(C17&gt;0,VLOOKUP(C17,男子登録情報!$A$1:$H$1688,4,0),"")</f>
        <v/>
      </c>
      <c r="F17" s="45" t="str">
        <f>IF(C17&gt;0,VLOOKUP(C17,男子登録情報!$A$1:$H$1688,8,0),"")</f>
        <v/>
      </c>
      <c r="G17" s="226" t="e">
        <f>IF(F18&gt;0,VLOOKUP(F18,男子登録情報!$N$2:$O$48,2,0),"")</f>
        <v>#N/A</v>
      </c>
      <c r="H17" s="226" t="str">
        <f t="shared" ref="H17" si="1">IF(C17&gt;0,TEXT(C17,"100000000"),"")</f>
        <v/>
      </c>
      <c r="I17" s="6" t="s">
        <v>30</v>
      </c>
      <c r="J17" s="7"/>
      <c r="K17" s="8" t="str">
        <f>IF(J17&gt;0,VLOOKUP(J17,男子登録情報!$J$1:$K$21,2,0),"")</f>
        <v/>
      </c>
      <c r="L17" s="6" t="s">
        <v>33</v>
      </c>
      <c r="M17" s="41"/>
      <c r="N17" s="9" t="str">
        <f t="shared" ref="N17:N43" si="2">IF(K17="","",LEFT(K17,5)&amp;" "&amp;IF(OR(LEFT(K17,3)*1&lt;70,LEFT(K17,3)*1&gt;100),REPT(0,7-LEN(M17)),REPT(0,5-LEN(M17)))&amp;M17)</f>
        <v/>
      </c>
      <c r="O17" s="10"/>
      <c r="P17" s="229"/>
      <c r="Q17" s="230"/>
      <c r="R17" s="231"/>
      <c r="S17" s="223"/>
      <c r="T17" s="223"/>
    </row>
    <row r="18" spans="1:20" s="5" customFormat="1" ht="18" customHeight="1" thickBot="1">
      <c r="A18" s="259"/>
      <c r="B18" s="253"/>
      <c r="C18" s="239"/>
      <c r="D18" s="239"/>
      <c r="E18" s="239"/>
      <c r="F18" s="46" t="str">
        <f>IF(C17&gt;0,VLOOKUP(C17,男子登録情報!$A$1:$H$1688,5,0),"")</f>
        <v/>
      </c>
      <c r="G18" s="227"/>
      <c r="H18" s="227"/>
      <c r="I18" s="11" t="s">
        <v>34</v>
      </c>
      <c r="J18" s="7"/>
      <c r="K18" s="8" t="str">
        <f>IF(J18&gt;0,VLOOKUP(J18,男子登録情報!$J$2:$K$21,2,0),"")</f>
        <v/>
      </c>
      <c r="L18" s="11" t="s">
        <v>35</v>
      </c>
      <c r="M18" s="42"/>
      <c r="N18" s="9" t="str">
        <f t="shared" si="2"/>
        <v/>
      </c>
      <c r="O18" s="10"/>
      <c r="P18" s="232"/>
      <c r="Q18" s="233"/>
      <c r="R18" s="234"/>
      <c r="S18" s="224"/>
      <c r="T18" s="224"/>
    </row>
    <row r="19" spans="1:20" s="5" customFormat="1" ht="18" customHeight="1" thickBot="1">
      <c r="A19" s="260"/>
      <c r="B19" s="254" t="s">
        <v>36</v>
      </c>
      <c r="C19" s="255"/>
      <c r="D19" s="245"/>
      <c r="E19" s="245"/>
      <c r="F19" s="246"/>
      <c r="G19" s="228"/>
      <c r="H19" s="228"/>
      <c r="I19" s="12" t="s">
        <v>37</v>
      </c>
      <c r="J19" s="13"/>
      <c r="K19" s="14" t="str">
        <f>IF(J19&gt;0,VLOOKUP(J19,男子登録情報!$J$2:$K$21,2,0),"")</f>
        <v/>
      </c>
      <c r="L19" s="15" t="s">
        <v>38</v>
      </c>
      <c r="M19" s="43"/>
      <c r="N19" s="9" t="str">
        <f t="shared" si="2"/>
        <v/>
      </c>
      <c r="O19" s="16"/>
      <c r="P19" s="235"/>
      <c r="Q19" s="236"/>
      <c r="R19" s="237"/>
      <c r="S19" s="225"/>
      <c r="T19" s="225"/>
    </row>
    <row r="20" spans="1:20" s="5" customFormat="1" ht="18" customHeight="1" thickTop="1" thickBot="1">
      <c r="A20" s="258">
        <v>3</v>
      </c>
      <c r="B20" s="252" t="s">
        <v>1384</v>
      </c>
      <c r="C20" s="238"/>
      <c r="D20" s="238" t="str">
        <f>IF(C20&gt;0,VLOOKUP(C20,男子登録情報!$A$1:$H$1688,3,0),"")</f>
        <v/>
      </c>
      <c r="E20" s="238" t="str">
        <f>IF(C20&gt;0,VLOOKUP(C20,男子登録情報!$A$1:$H$1688,4,0),"")</f>
        <v/>
      </c>
      <c r="F20" s="45" t="str">
        <f>IF(C20&gt;0,VLOOKUP(C20,男子登録情報!$A$1:$H$1688,8,0),"")</f>
        <v/>
      </c>
      <c r="G20" s="226" t="e">
        <f>IF(F21&gt;0,VLOOKUP(F21,男子登録情報!$N$2:$O$48,2,0),"")</f>
        <v>#N/A</v>
      </c>
      <c r="H20" s="226" t="str">
        <f t="shared" ref="H20" si="3">IF(C20&gt;0,TEXT(C20,"100000000"),"")</f>
        <v/>
      </c>
      <c r="I20" s="6" t="s">
        <v>30</v>
      </c>
      <c r="J20" s="7"/>
      <c r="K20" s="8" t="str">
        <f>IF(J20&gt;0,VLOOKUP(J20,男子登録情報!$J$1:$K$21,2,0),"")</f>
        <v/>
      </c>
      <c r="L20" s="6" t="s">
        <v>33</v>
      </c>
      <c r="M20" s="41"/>
      <c r="N20" s="9" t="str">
        <f t="shared" si="2"/>
        <v/>
      </c>
      <c r="O20" s="10"/>
      <c r="P20" s="229"/>
      <c r="Q20" s="230"/>
      <c r="R20" s="231"/>
      <c r="S20" s="223"/>
      <c r="T20" s="223"/>
    </row>
    <row r="21" spans="1:20" s="5" customFormat="1" ht="18" customHeight="1" thickBot="1">
      <c r="A21" s="259"/>
      <c r="B21" s="253"/>
      <c r="C21" s="239"/>
      <c r="D21" s="239"/>
      <c r="E21" s="239"/>
      <c r="F21" s="46" t="str">
        <f>IF(C20&gt;0,VLOOKUP(C20,男子登録情報!$A$1:$H$1688,5,0),"")</f>
        <v/>
      </c>
      <c r="G21" s="227"/>
      <c r="H21" s="227"/>
      <c r="I21" s="11" t="s">
        <v>34</v>
      </c>
      <c r="J21" s="7"/>
      <c r="K21" s="8" t="str">
        <f>IF(J21&gt;0,VLOOKUP(J21,男子登録情報!$J$2:$K$21,2,0),"")</f>
        <v/>
      </c>
      <c r="L21" s="11" t="s">
        <v>35</v>
      </c>
      <c r="M21" s="42"/>
      <c r="N21" s="9" t="str">
        <f t="shared" si="2"/>
        <v/>
      </c>
      <c r="O21" s="10"/>
      <c r="P21" s="232"/>
      <c r="Q21" s="233"/>
      <c r="R21" s="234"/>
      <c r="S21" s="224"/>
      <c r="T21" s="224"/>
    </row>
    <row r="22" spans="1:20" s="5" customFormat="1" ht="18" customHeight="1" thickBot="1">
      <c r="A22" s="260"/>
      <c r="B22" s="254" t="s">
        <v>36</v>
      </c>
      <c r="C22" s="255"/>
      <c r="D22" s="245"/>
      <c r="E22" s="245"/>
      <c r="F22" s="246"/>
      <c r="G22" s="228"/>
      <c r="H22" s="228"/>
      <c r="I22" s="12" t="s">
        <v>37</v>
      </c>
      <c r="J22" s="13"/>
      <c r="K22" s="14" t="str">
        <f>IF(J22&gt;0,VLOOKUP(J22,男子登録情報!$J$2:$K$21,2,0),"")</f>
        <v/>
      </c>
      <c r="L22" s="15" t="s">
        <v>38</v>
      </c>
      <c r="M22" s="43"/>
      <c r="N22" s="9" t="str">
        <f t="shared" si="2"/>
        <v/>
      </c>
      <c r="O22" s="16"/>
      <c r="P22" s="235"/>
      <c r="Q22" s="236"/>
      <c r="R22" s="237"/>
      <c r="S22" s="225"/>
      <c r="T22" s="225"/>
    </row>
    <row r="23" spans="1:20" s="5" customFormat="1" ht="18" customHeight="1" thickTop="1" thickBot="1">
      <c r="A23" s="258">
        <v>4</v>
      </c>
      <c r="B23" s="252" t="s">
        <v>1317</v>
      </c>
      <c r="C23" s="238"/>
      <c r="D23" s="238" t="str">
        <f>IF(C23&gt;0,VLOOKUP(C23,男子登録情報!$A$1:$H$1688,3,0),"")</f>
        <v/>
      </c>
      <c r="E23" s="238" t="str">
        <f>IF(C23&gt;0,VLOOKUP(C23,男子登録情報!$A$1:$H$1688,4,0),"")</f>
        <v/>
      </c>
      <c r="F23" s="45" t="str">
        <f>IF(C23&gt;0,VLOOKUP(C23,男子登録情報!$A$1:$H$1688,8,0),"")</f>
        <v/>
      </c>
      <c r="G23" s="226" t="e">
        <f>IF(F24&gt;0,VLOOKUP(F24,男子登録情報!$N$2:$O$48,2,0),"")</f>
        <v>#N/A</v>
      </c>
      <c r="H23" s="226" t="str">
        <f t="shared" ref="H23" si="4">IF(C23&gt;0,TEXT(C23,"100000000"),"")</f>
        <v/>
      </c>
      <c r="I23" s="6" t="s">
        <v>30</v>
      </c>
      <c r="J23" s="7"/>
      <c r="K23" s="8" t="str">
        <f>IF(J23&gt;0,VLOOKUP(J23,男子登録情報!$J$1:$K$21,2,0),"")</f>
        <v/>
      </c>
      <c r="L23" s="6" t="s">
        <v>33</v>
      </c>
      <c r="M23" s="41"/>
      <c r="N23" s="9" t="str">
        <f t="shared" si="2"/>
        <v/>
      </c>
      <c r="O23" s="10"/>
      <c r="P23" s="229"/>
      <c r="Q23" s="230"/>
      <c r="R23" s="231"/>
      <c r="S23" s="223"/>
      <c r="T23" s="223"/>
    </row>
    <row r="24" spans="1:20" s="5" customFormat="1" ht="18" customHeight="1" thickBot="1">
      <c r="A24" s="259"/>
      <c r="B24" s="253"/>
      <c r="C24" s="239"/>
      <c r="D24" s="239"/>
      <c r="E24" s="239"/>
      <c r="F24" s="46" t="str">
        <f>IF(C23&gt;0,VLOOKUP(C23,男子登録情報!$A$1:$H$1688,5,0),"")</f>
        <v/>
      </c>
      <c r="G24" s="227"/>
      <c r="H24" s="227"/>
      <c r="I24" s="11" t="s">
        <v>34</v>
      </c>
      <c r="J24" s="7"/>
      <c r="K24" s="8" t="str">
        <f>IF(J24&gt;0,VLOOKUP(J24,男子登録情報!$J$2:$K$21,2,0),"")</f>
        <v/>
      </c>
      <c r="L24" s="11" t="s">
        <v>35</v>
      </c>
      <c r="M24" s="42"/>
      <c r="N24" s="9" t="str">
        <f t="shared" si="2"/>
        <v/>
      </c>
      <c r="O24" s="10"/>
      <c r="P24" s="232"/>
      <c r="Q24" s="233"/>
      <c r="R24" s="234"/>
      <c r="S24" s="224"/>
      <c r="T24" s="224"/>
    </row>
    <row r="25" spans="1:20" s="5" customFormat="1" ht="18" customHeight="1" thickBot="1">
      <c r="A25" s="260"/>
      <c r="B25" s="254" t="s">
        <v>36</v>
      </c>
      <c r="C25" s="255"/>
      <c r="D25" s="245"/>
      <c r="E25" s="245"/>
      <c r="F25" s="246"/>
      <c r="G25" s="228"/>
      <c r="H25" s="228"/>
      <c r="I25" s="12" t="s">
        <v>37</v>
      </c>
      <c r="J25" s="13"/>
      <c r="K25" s="14" t="str">
        <f>IF(J25&gt;0,VLOOKUP(J25,男子登録情報!$J$2:$K$21,2,0),"")</f>
        <v/>
      </c>
      <c r="L25" s="15" t="s">
        <v>38</v>
      </c>
      <c r="M25" s="43"/>
      <c r="N25" s="9" t="str">
        <f t="shared" si="2"/>
        <v/>
      </c>
      <c r="O25" s="16"/>
      <c r="P25" s="235"/>
      <c r="Q25" s="236"/>
      <c r="R25" s="237"/>
      <c r="S25" s="225"/>
      <c r="T25" s="225"/>
    </row>
    <row r="26" spans="1:20" s="5" customFormat="1" ht="18" customHeight="1" thickTop="1" thickBot="1">
      <c r="A26" s="258">
        <v>5</v>
      </c>
      <c r="B26" s="252" t="s">
        <v>1317</v>
      </c>
      <c r="C26" s="238"/>
      <c r="D26" s="238" t="str">
        <f>IF(C26&gt;0,VLOOKUP(C26,男子登録情報!$A$1:$H$1688,3,0),"")</f>
        <v/>
      </c>
      <c r="E26" s="238" t="str">
        <f>IF(C26&gt;0,VLOOKUP(C26,男子登録情報!$A$1:$H$1688,4,0),"")</f>
        <v/>
      </c>
      <c r="F26" s="45" t="str">
        <f>IF(C26&gt;0,VLOOKUP(C26,男子登録情報!$A$1:$H$1688,8,0),"")</f>
        <v/>
      </c>
      <c r="G26" s="226" t="e">
        <f>IF(F27&gt;0,VLOOKUP(F27,男子登録情報!$N$2:$O$48,2,0),"")</f>
        <v>#N/A</v>
      </c>
      <c r="H26" s="226" t="str">
        <f t="shared" ref="H26" si="5">IF(C26&gt;0,TEXT(C26,"100000000"),"")</f>
        <v/>
      </c>
      <c r="I26" s="6" t="s">
        <v>30</v>
      </c>
      <c r="J26" s="7"/>
      <c r="K26" s="8" t="str">
        <f>IF(J26&gt;0,VLOOKUP(J26,男子登録情報!$J$1:$K$21,2,0),"")</f>
        <v/>
      </c>
      <c r="L26" s="6" t="s">
        <v>33</v>
      </c>
      <c r="M26" s="41"/>
      <c r="N26" s="9" t="str">
        <f t="shared" si="2"/>
        <v/>
      </c>
      <c r="O26" s="10"/>
      <c r="P26" s="229"/>
      <c r="Q26" s="230"/>
      <c r="R26" s="231"/>
      <c r="S26" s="223"/>
      <c r="T26" s="223"/>
    </row>
    <row r="27" spans="1:20" s="5" customFormat="1" ht="18" customHeight="1" thickBot="1">
      <c r="A27" s="259"/>
      <c r="B27" s="253"/>
      <c r="C27" s="239"/>
      <c r="D27" s="239"/>
      <c r="E27" s="239"/>
      <c r="F27" s="46" t="str">
        <f>IF(C26&gt;0,VLOOKUP(C26,男子登録情報!$A$1:$H$1688,5,0),"")</f>
        <v/>
      </c>
      <c r="G27" s="227"/>
      <c r="H27" s="227"/>
      <c r="I27" s="11" t="s">
        <v>34</v>
      </c>
      <c r="J27" s="7"/>
      <c r="K27" s="8" t="str">
        <f>IF(J27&gt;0,VLOOKUP(J27,男子登録情報!$J$2:$K$21,2,0),"")</f>
        <v/>
      </c>
      <c r="L27" s="11" t="s">
        <v>35</v>
      </c>
      <c r="M27" s="42"/>
      <c r="N27" s="9" t="str">
        <f t="shared" si="2"/>
        <v/>
      </c>
      <c r="O27" s="10"/>
      <c r="P27" s="232"/>
      <c r="Q27" s="233"/>
      <c r="R27" s="234"/>
      <c r="S27" s="224"/>
      <c r="T27" s="224"/>
    </row>
    <row r="28" spans="1:20" s="5" customFormat="1" ht="18" customHeight="1" thickBot="1">
      <c r="A28" s="260"/>
      <c r="B28" s="254" t="s">
        <v>36</v>
      </c>
      <c r="C28" s="255"/>
      <c r="D28" s="245"/>
      <c r="E28" s="245"/>
      <c r="F28" s="246"/>
      <c r="G28" s="228"/>
      <c r="H28" s="228"/>
      <c r="I28" s="12" t="s">
        <v>37</v>
      </c>
      <c r="J28" s="13"/>
      <c r="K28" s="14" t="str">
        <f>IF(J28&gt;0,VLOOKUP(J28,男子登録情報!$J$2:$K$21,2,0),"")</f>
        <v/>
      </c>
      <c r="L28" s="15" t="s">
        <v>38</v>
      </c>
      <c r="M28" s="43"/>
      <c r="N28" s="9" t="str">
        <f t="shared" si="2"/>
        <v/>
      </c>
      <c r="O28" s="16"/>
      <c r="P28" s="235"/>
      <c r="Q28" s="236"/>
      <c r="R28" s="237"/>
      <c r="S28" s="225"/>
      <c r="T28" s="225"/>
    </row>
    <row r="29" spans="1:20" s="5" customFormat="1" ht="18" hidden="1" customHeight="1" thickTop="1" thickBot="1">
      <c r="A29" s="258">
        <v>6</v>
      </c>
      <c r="B29" s="252" t="s">
        <v>1317</v>
      </c>
      <c r="C29" s="238"/>
      <c r="D29" s="238" t="str">
        <f>IF(C29&gt;0,VLOOKUP(C29,男子登録情報!$A$1:$H$1688,3,0),"")</f>
        <v/>
      </c>
      <c r="E29" s="238" t="str">
        <f>IF(C29&gt;0,VLOOKUP(C29,男子登録情報!$A$1:$H$1688,4,0),"")</f>
        <v/>
      </c>
      <c r="F29" s="45" t="str">
        <f>IF(C29&gt;0,VLOOKUP(C29,男子登録情報!$A$1:$H$1688,8,0),"")</f>
        <v/>
      </c>
      <c r="G29" s="226" t="e">
        <f>IF(F30&gt;0,VLOOKUP(F30,男子登録情報!$N$2:$O$48,2,0),"")</f>
        <v>#N/A</v>
      </c>
      <c r="H29" s="226" t="str">
        <f t="shared" ref="H29" si="6">IF(C29&gt;0,TEXT(C29,"100000000"),"")</f>
        <v/>
      </c>
      <c r="I29" s="6" t="s">
        <v>30</v>
      </c>
      <c r="J29" s="7"/>
      <c r="K29" s="8" t="str">
        <f>IF(J29&gt;0,VLOOKUP(J29,男子登録情報!$J$1:$K$21,2,0),"")</f>
        <v/>
      </c>
      <c r="L29" s="6" t="s">
        <v>33</v>
      </c>
      <c r="M29" s="41"/>
      <c r="N29" s="9" t="str">
        <f t="shared" si="2"/>
        <v/>
      </c>
      <c r="O29" s="10"/>
      <c r="P29" s="229"/>
      <c r="Q29" s="230"/>
      <c r="R29" s="231"/>
      <c r="S29" s="223"/>
      <c r="T29" s="223"/>
    </row>
    <row r="30" spans="1:20" s="5" customFormat="1" ht="18" hidden="1" customHeight="1" thickBot="1">
      <c r="A30" s="259"/>
      <c r="B30" s="253"/>
      <c r="C30" s="239"/>
      <c r="D30" s="239"/>
      <c r="E30" s="239"/>
      <c r="F30" s="46" t="str">
        <f>IF(C29&gt;0,VLOOKUP(C29,男子登録情報!$A$1:$H$1688,5,0),"")</f>
        <v/>
      </c>
      <c r="G30" s="227"/>
      <c r="H30" s="227"/>
      <c r="I30" s="11" t="s">
        <v>34</v>
      </c>
      <c r="J30" s="7"/>
      <c r="K30" s="8" t="str">
        <f>IF(J30&gt;0,VLOOKUP(J30,男子登録情報!$J$2:$K$21,2,0),"")</f>
        <v/>
      </c>
      <c r="L30" s="11" t="s">
        <v>35</v>
      </c>
      <c r="M30" s="42"/>
      <c r="N30" s="9" t="str">
        <f t="shared" si="2"/>
        <v/>
      </c>
      <c r="O30" s="10"/>
      <c r="P30" s="232"/>
      <c r="Q30" s="233"/>
      <c r="R30" s="234"/>
      <c r="S30" s="224"/>
      <c r="T30" s="224"/>
    </row>
    <row r="31" spans="1:20" s="5" customFormat="1" ht="18" hidden="1" customHeight="1" thickBot="1">
      <c r="A31" s="260"/>
      <c r="B31" s="254" t="s">
        <v>36</v>
      </c>
      <c r="C31" s="255"/>
      <c r="D31" s="245"/>
      <c r="E31" s="245"/>
      <c r="F31" s="246"/>
      <c r="G31" s="228"/>
      <c r="H31" s="228"/>
      <c r="I31" s="12" t="s">
        <v>37</v>
      </c>
      <c r="J31" s="13"/>
      <c r="K31" s="14" t="str">
        <f>IF(J31&gt;0,VLOOKUP(J31,男子登録情報!$J$2:$K$21,2,0),"")</f>
        <v/>
      </c>
      <c r="L31" s="15" t="s">
        <v>38</v>
      </c>
      <c r="M31" s="43"/>
      <c r="N31" s="9" t="str">
        <f t="shared" si="2"/>
        <v/>
      </c>
      <c r="O31" s="16"/>
      <c r="P31" s="235"/>
      <c r="Q31" s="236"/>
      <c r="R31" s="237"/>
      <c r="S31" s="225"/>
      <c r="T31" s="225"/>
    </row>
    <row r="32" spans="1:20" s="5" customFormat="1" ht="18" hidden="1" customHeight="1" thickTop="1" thickBot="1">
      <c r="A32" s="258">
        <v>7</v>
      </c>
      <c r="B32" s="252" t="s">
        <v>1317</v>
      </c>
      <c r="C32" s="238"/>
      <c r="D32" s="238" t="str">
        <f>IF(C32&gt;0,VLOOKUP(C32,男子登録情報!$A$1:$H$1688,3,0),"")</f>
        <v/>
      </c>
      <c r="E32" s="238" t="str">
        <f>IF(C32&gt;0,VLOOKUP(C32,男子登録情報!$A$1:$H$1688,4,0),"")</f>
        <v/>
      </c>
      <c r="F32" s="45" t="str">
        <f>IF(C32&gt;0,VLOOKUP(C32,男子登録情報!$A$1:$H$1688,8,0),"")</f>
        <v/>
      </c>
      <c r="G32" s="226" t="e">
        <f>IF(F33&gt;0,VLOOKUP(F33,男子登録情報!$N$2:$O$48,2,0),"")</f>
        <v>#N/A</v>
      </c>
      <c r="H32" s="226" t="str">
        <f t="shared" ref="H32" si="7">IF(C32&gt;0,TEXT(C32,"100000000"),"")</f>
        <v/>
      </c>
      <c r="I32" s="6" t="s">
        <v>30</v>
      </c>
      <c r="J32" s="7"/>
      <c r="K32" s="8" t="str">
        <f>IF(J32&gt;0,VLOOKUP(J32,男子登録情報!$J$1:$K$21,2,0),"")</f>
        <v/>
      </c>
      <c r="L32" s="6" t="s">
        <v>33</v>
      </c>
      <c r="M32" s="41"/>
      <c r="N32" s="9" t="str">
        <f t="shared" si="2"/>
        <v/>
      </c>
      <c r="O32" s="10"/>
      <c r="P32" s="229"/>
      <c r="Q32" s="230"/>
      <c r="R32" s="231"/>
      <c r="S32" s="223"/>
      <c r="T32" s="223"/>
    </row>
    <row r="33" spans="1:20" s="5" customFormat="1" ht="18" hidden="1" customHeight="1" thickBot="1">
      <c r="A33" s="259"/>
      <c r="B33" s="253"/>
      <c r="C33" s="239"/>
      <c r="D33" s="239"/>
      <c r="E33" s="239"/>
      <c r="F33" s="46" t="str">
        <f>IF(C32&gt;0,VLOOKUP(C32,男子登録情報!$A$1:$H$1688,5,0),"")</f>
        <v/>
      </c>
      <c r="G33" s="227"/>
      <c r="H33" s="227"/>
      <c r="I33" s="11" t="s">
        <v>34</v>
      </c>
      <c r="J33" s="7"/>
      <c r="K33" s="8" t="str">
        <f>IF(J33&gt;0,VLOOKUP(J33,男子登録情報!$J$2:$K$21,2,0),"")</f>
        <v/>
      </c>
      <c r="L33" s="11" t="s">
        <v>35</v>
      </c>
      <c r="M33" s="42"/>
      <c r="N33" s="9" t="str">
        <f t="shared" si="2"/>
        <v/>
      </c>
      <c r="O33" s="10"/>
      <c r="P33" s="232"/>
      <c r="Q33" s="233"/>
      <c r="R33" s="234"/>
      <c r="S33" s="224"/>
      <c r="T33" s="224"/>
    </row>
    <row r="34" spans="1:20" s="5" customFormat="1" ht="18" hidden="1" customHeight="1" thickBot="1">
      <c r="A34" s="260"/>
      <c r="B34" s="254" t="s">
        <v>36</v>
      </c>
      <c r="C34" s="255"/>
      <c r="D34" s="245"/>
      <c r="E34" s="245"/>
      <c r="F34" s="246"/>
      <c r="G34" s="228"/>
      <c r="H34" s="228"/>
      <c r="I34" s="12" t="s">
        <v>37</v>
      </c>
      <c r="J34" s="13"/>
      <c r="K34" s="14" t="str">
        <f>IF(J34&gt;0,VLOOKUP(J34,男子登録情報!$J$2:$K$21,2,0),"")</f>
        <v/>
      </c>
      <c r="L34" s="15" t="s">
        <v>38</v>
      </c>
      <c r="M34" s="43"/>
      <c r="N34" s="9" t="str">
        <f t="shared" si="2"/>
        <v/>
      </c>
      <c r="O34" s="16"/>
      <c r="P34" s="235"/>
      <c r="Q34" s="236"/>
      <c r="R34" s="237"/>
      <c r="S34" s="225"/>
      <c r="T34" s="225"/>
    </row>
    <row r="35" spans="1:20" s="5" customFormat="1" ht="18" hidden="1" customHeight="1" thickTop="1" thickBot="1">
      <c r="A35" s="258">
        <v>8</v>
      </c>
      <c r="B35" s="252" t="s">
        <v>1317</v>
      </c>
      <c r="C35" s="238"/>
      <c r="D35" s="238" t="str">
        <f>IF(C35&gt;0,VLOOKUP(C35,男子登録情報!$A$1:$H$1688,3,0),"")</f>
        <v/>
      </c>
      <c r="E35" s="238" t="str">
        <f>IF(C35&gt;0,VLOOKUP(C35,男子登録情報!$A$1:$H$1688,4,0),"")</f>
        <v/>
      </c>
      <c r="F35" s="45" t="str">
        <f>IF(C35&gt;0,VLOOKUP(C35,男子登録情報!$A$1:$H$1688,8,0),"")</f>
        <v/>
      </c>
      <c r="G35" s="226" t="e">
        <f>IF(F36&gt;0,VLOOKUP(F36,男子登録情報!$N$2:$O$48,2,0),"")</f>
        <v>#N/A</v>
      </c>
      <c r="H35" s="226" t="str">
        <f t="shared" ref="H35" si="8">IF(C35&gt;0,TEXT(C35,"100000000"),"")</f>
        <v/>
      </c>
      <c r="I35" s="6" t="s">
        <v>30</v>
      </c>
      <c r="J35" s="7"/>
      <c r="K35" s="8" t="str">
        <f>IF(J35&gt;0,VLOOKUP(J35,男子登録情報!$J$1:$K$21,2,0),"")</f>
        <v/>
      </c>
      <c r="L35" s="6" t="s">
        <v>33</v>
      </c>
      <c r="M35" s="41"/>
      <c r="N35" s="9" t="str">
        <f t="shared" si="2"/>
        <v/>
      </c>
      <c r="O35" s="10"/>
      <c r="P35" s="229"/>
      <c r="Q35" s="230"/>
      <c r="R35" s="231"/>
      <c r="S35" s="223"/>
      <c r="T35" s="223"/>
    </row>
    <row r="36" spans="1:20" s="5" customFormat="1" ht="18" hidden="1" customHeight="1" thickBot="1">
      <c r="A36" s="259"/>
      <c r="B36" s="253"/>
      <c r="C36" s="239"/>
      <c r="D36" s="239"/>
      <c r="E36" s="239"/>
      <c r="F36" s="46" t="str">
        <f>IF(C35&gt;0,VLOOKUP(C35,男子登録情報!$A$1:$H$1688,5,0),"")</f>
        <v/>
      </c>
      <c r="G36" s="227"/>
      <c r="H36" s="227"/>
      <c r="I36" s="11" t="s">
        <v>34</v>
      </c>
      <c r="J36" s="7"/>
      <c r="K36" s="8" t="str">
        <f>IF(J36&gt;0,VLOOKUP(J36,男子登録情報!$J$2:$K$21,2,0),"")</f>
        <v/>
      </c>
      <c r="L36" s="11" t="s">
        <v>35</v>
      </c>
      <c r="M36" s="42"/>
      <c r="N36" s="9" t="str">
        <f t="shared" si="2"/>
        <v/>
      </c>
      <c r="O36" s="10"/>
      <c r="P36" s="232"/>
      <c r="Q36" s="233"/>
      <c r="R36" s="234"/>
      <c r="S36" s="224"/>
      <c r="T36" s="224"/>
    </row>
    <row r="37" spans="1:20" s="5" customFormat="1" ht="18" hidden="1" customHeight="1" thickBot="1">
      <c r="A37" s="260"/>
      <c r="B37" s="254" t="s">
        <v>36</v>
      </c>
      <c r="C37" s="255"/>
      <c r="D37" s="245"/>
      <c r="E37" s="245"/>
      <c r="F37" s="246"/>
      <c r="G37" s="228"/>
      <c r="H37" s="228"/>
      <c r="I37" s="12" t="s">
        <v>37</v>
      </c>
      <c r="J37" s="13"/>
      <c r="K37" s="14" t="str">
        <f>IF(J37&gt;0,VLOOKUP(J37,男子登録情報!$J$2:$K$21,2,0),"")</f>
        <v/>
      </c>
      <c r="L37" s="15" t="s">
        <v>38</v>
      </c>
      <c r="M37" s="43"/>
      <c r="N37" s="9" t="str">
        <f t="shared" si="2"/>
        <v/>
      </c>
      <c r="O37" s="16"/>
      <c r="P37" s="235"/>
      <c r="Q37" s="236"/>
      <c r="R37" s="237"/>
      <c r="S37" s="225"/>
      <c r="T37" s="225"/>
    </row>
    <row r="38" spans="1:20" s="5" customFormat="1" ht="18" hidden="1" customHeight="1" thickTop="1" thickBot="1">
      <c r="A38" s="258">
        <v>9</v>
      </c>
      <c r="B38" s="252" t="s">
        <v>1317</v>
      </c>
      <c r="C38" s="238"/>
      <c r="D38" s="238" t="str">
        <f>IF(C38&gt;0,VLOOKUP(C38,男子登録情報!$A$1:$H$1688,3,0),"")</f>
        <v/>
      </c>
      <c r="E38" s="238" t="str">
        <f>IF(C38&gt;0,VLOOKUP(C38,男子登録情報!$A$1:$H$1688,4,0),"")</f>
        <v/>
      </c>
      <c r="F38" s="45" t="str">
        <f>IF(C38&gt;0,VLOOKUP(C38,男子登録情報!$A$1:$H$1688,8,0),"")</f>
        <v/>
      </c>
      <c r="G38" s="226" t="e">
        <f>IF(F39&gt;0,VLOOKUP(F39,男子登録情報!$N$2:$O$48,2,0),"")</f>
        <v>#N/A</v>
      </c>
      <c r="H38" s="226" t="str">
        <f t="shared" ref="H38" si="9">IF(C38&gt;0,TEXT(C38,"100000000"),"")</f>
        <v/>
      </c>
      <c r="I38" s="6" t="s">
        <v>30</v>
      </c>
      <c r="J38" s="7"/>
      <c r="K38" s="8" t="str">
        <f>IF(J38&gt;0,VLOOKUP(J38,男子登録情報!$J$1:$K$21,2,0),"")</f>
        <v/>
      </c>
      <c r="L38" s="6" t="s">
        <v>33</v>
      </c>
      <c r="M38" s="41"/>
      <c r="N38" s="9" t="str">
        <f t="shared" si="2"/>
        <v/>
      </c>
      <c r="O38" s="10"/>
      <c r="P38" s="229"/>
      <c r="Q38" s="230"/>
      <c r="R38" s="231"/>
      <c r="S38" s="223"/>
      <c r="T38" s="223"/>
    </row>
    <row r="39" spans="1:20" s="5" customFormat="1" ht="18" hidden="1" customHeight="1" thickBot="1">
      <c r="A39" s="259"/>
      <c r="B39" s="253"/>
      <c r="C39" s="239"/>
      <c r="D39" s="239"/>
      <c r="E39" s="239"/>
      <c r="F39" s="46" t="str">
        <f>IF(C38&gt;0,VLOOKUP(C38,男子登録情報!$A$1:$H$1688,5,0),"")</f>
        <v/>
      </c>
      <c r="G39" s="227"/>
      <c r="H39" s="227"/>
      <c r="I39" s="11" t="s">
        <v>34</v>
      </c>
      <c r="J39" s="7"/>
      <c r="K39" s="8" t="str">
        <f>IF(J39&gt;0,VLOOKUP(J39,男子登録情報!$J$2:$K$21,2,0),"")</f>
        <v/>
      </c>
      <c r="L39" s="11" t="s">
        <v>35</v>
      </c>
      <c r="M39" s="42"/>
      <c r="N39" s="9" t="str">
        <f t="shared" si="2"/>
        <v/>
      </c>
      <c r="O39" s="10"/>
      <c r="P39" s="232"/>
      <c r="Q39" s="233"/>
      <c r="R39" s="234"/>
      <c r="S39" s="224"/>
      <c r="T39" s="224"/>
    </row>
    <row r="40" spans="1:20" s="5" customFormat="1" ht="18" hidden="1" customHeight="1" thickBot="1">
      <c r="A40" s="260"/>
      <c r="B40" s="254" t="s">
        <v>36</v>
      </c>
      <c r="C40" s="255"/>
      <c r="D40" s="245"/>
      <c r="E40" s="245"/>
      <c r="F40" s="246"/>
      <c r="G40" s="228"/>
      <c r="H40" s="228"/>
      <c r="I40" s="12" t="s">
        <v>37</v>
      </c>
      <c r="J40" s="13"/>
      <c r="K40" s="14" t="str">
        <f>IF(J40&gt;0,VLOOKUP(J40,男子登録情報!$J$2:$K$21,2,0),"")</f>
        <v/>
      </c>
      <c r="L40" s="15" t="s">
        <v>38</v>
      </c>
      <c r="M40" s="43"/>
      <c r="N40" s="9" t="str">
        <f t="shared" si="2"/>
        <v/>
      </c>
      <c r="O40" s="16"/>
      <c r="P40" s="235"/>
      <c r="Q40" s="236"/>
      <c r="R40" s="237"/>
      <c r="S40" s="225"/>
      <c r="T40" s="225"/>
    </row>
    <row r="41" spans="1:20" s="5" customFormat="1" ht="18" hidden="1" customHeight="1" thickTop="1" thickBot="1">
      <c r="A41" s="258">
        <v>10</v>
      </c>
      <c r="B41" s="252" t="s">
        <v>1317</v>
      </c>
      <c r="C41" s="238"/>
      <c r="D41" s="238" t="str">
        <f>IF(C41&gt;0,VLOOKUP(C41,男子登録情報!$A$1:$H$1688,3,0),"")</f>
        <v/>
      </c>
      <c r="E41" s="238" t="str">
        <f>IF(C41&gt;0,VLOOKUP(C41,男子登録情報!$A$1:$H$1688,4,0),"")</f>
        <v/>
      </c>
      <c r="F41" s="45" t="str">
        <f>IF(C41&gt;0,VLOOKUP(C41,男子登録情報!$A$1:$H$1688,8,0),"")</f>
        <v/>
      </c>
      <c r="G41" s="226" t="e">
        <f>IF(F42&gt;0,VLOOKUP(F42,男子登録情報!$N$2:$O$48,2,0),"")</f>
        <v>#N/A</v>
      </c>
      <c r="H41" s="226" t="str">
        <f t="shared" ref="H41" si="10">IF(C41&gt;0,TEXT(C41,"100000000"),"")</f>
        <v/>
      </c>
      <c r="I41" s="6" t="s">
        <v>30</v>
      </c>
      <c r="J41" s="7"/>
      <c r="K41" s="8" t="str">
        <f>IF(J41&gt;0,VLOOKUP(J41,男子登録情報!$J$1:$K$21,2,0),"")</f>
        <v/>
      </c>
      <c r="L41" s="6" t="s">
        <v>33</v>
      </c>
      <c r="M41" s="41"/>
      <c r="N41" s="9" t="str">
        <f t="shared" si="2"/>
        <v/>
      </c>
      <c r="O41" s="10"/>
      <c r="P41" s="229"/>
      <c r="Q41" s="230"/>
      <c r="R41" s="231"/>
      <c r="S41" s="223"/>
      <c r="T41" s="223"/>
    </row>
    <row r="42" spans="1:20" s="5" customFormat="1" ht="18" hidden="1" customHeight="1" thickBot="1">
      <c r="A42" s="259"/>
      <c r="B42" s="253"/>
      <c r="C42" s="239"/>
      <c r="D42" s="239"/>
      <c r="E42" s="239"/>
      <c r="F42" s="46" t="str">
        <f>IF(C41&gt;0,VLOOKUP(C41,男子登録情報!$A$1:$H$1688,5,0),"")</f>
        <v/>
      </c>
      <c r="G42" s="227"/>
      <c r="H42" s="227"/>
      <c r="I42" s="11" t="s">
        <v>34</v>
      </c>
      <c r="J42" s="7"/>
      <c r="K42" s="8" t="str">
        <f>IF(J42&gt;0,VLOOKUP(J42,男子登録情報!$J$2:$K$21,2,0),"")</f>
        <v/>
      </c>
      <c r="L42" s="11" t="s">
        <v>35</v>
      </c>
      <c r="M42" s="42"/>
      <c r="N42" s="9" t="str">
        <f t="shared" si="2"/>
        <v/>
      </c>
      <c r="O42" s="10"/>
      <c r="P42" s="232"/>
      <c r="Q42" s="233"/>
      <c r="R42" s="234"/>
      <c r="S42" s="224"/>
      <c r="T42" s="224"/>
    </row>
    <row r="43" spans="1:20" s="5" customFormat="1" ht="18" hidden="1" customHeight="1" thickBot="1">
      <c r="A43" s="260"/>
      <c r="B43" s="254" t="s">
        <v>36</v>
      </c>
      <c r="C43" s="255"/>
      <c r="D43" s="245"/>
      <c r="E43" s="245"/>
      <c r="F43" s="246"/>
      <c r="G43" s="228"/>
      <c r="H43" s="228"/>
      <c r="I43" s="12" t="s">
        <v>37</v>
      </c>
      <c r="J43" s="13"/>
      <c r="K43" s="14" t="str">
        <f>IF(J43&gt;0,VLOOKUP(J43,男子登録情報!$J$2:$K$21,2,0),"")</f>
        <v/>
      </c>
      <c r="L43" s="15" t="s">
        <v>38</v>
      </c>
      <c r="M43" s="43"/>
      <c r="N43" s="9" t="str">
        <f t="shared" si="2"/>
        <v/>
      </c>
      <c r="O43" s="16"/>
      <c r="P43" s="235"/>
      <c r="Q43" s="236"/>
      <c r="R43" s="237"/>
      <c r="S43" s="225"/>
      <c r="T43" s="225"/>
    </row>
    <row r="44" spans="1:20" s="21" customFormat="1" ht="18" hidden="1" customHeight="1" thickTop="1" thickBot="1">
      <c r="A44" s="258">
        <v>11</v>
      </c>
      <c r="B44" s="252" t="s">
        <v>1317</v>
      </c>
      <c r="C44" s="238"/>
      <c r="D44" s="238" t="str">
        <f>IF(C44&gt;0,VLOOKUP(C44,男子登録情報!$A$1:$H$1688,3,0),"")</f>
        <v/>
      </c>
      <c r="E44" s="238" t="str">
        <f>IF(C44&gt;0,VLOOKUP(C44,男子登録情報!$A$1:$H$1688,4,0),"")</f>
        <v/>
      </c>
      <c r="F44" s="45" t="str">
        <f>IF(C44&gt;0,VLOOKUP(C44,男子登録情報!$A$1:$H$1688,8,0),"")</f>
        <v/>
      </c>
      <c r="G44" s="226" t="e">
        <f>IF(F45&gt;0,VLOOKUP(F45,男子登録情報!$N$2:$O$48,2,0),"")</f>
        <v>#N/A</v>
      </c>
      <c r="H44" s="226" t="str">
        <f t="shared" ref="H44" si="11">IF(C44&gt;0,TEXT(C44,"100000000"),"")</f>
        <v/>
      </c>
      <c r="I44" s="6" t="s">
        <v>30</v>
      </c>
      <c r="J44" s="7"/>
      <c r="K44" s="8" t="str">
        <f>IF(J44&gt;0,VLOOKUP(J44,男子登録情報!$J$1:$K$21,2,0),"")</f>
        <v/>
      </c>
      <c r="L44" s="6" t="s">
        <v>33</v>
      </c>
      <c r="M44" s="41"/>
      <c r="N44" s="9" t="str">
        <f t="shared" si="0"/>
        <v/>
      </c>
      <c r="O44" s="10"/>
      <c r="P44" s="229"/>
      <c r="Q44" s="230"/>
      <c r="R44" s="231"/>
      <c r="S44" s="223"/>
      <c r="T44" s="223"/>
    </row>
    <row r="45" spans="1:20" s="21" customFormat="1" ht="18" hidden="1" customHeight="1" thickBot="1">
      <c r="A45" s="259"/>
      <c r="B45" s="253"/>
      <c r="C45" s="239"/>
      <c r="D45" s="239"/>
      <c r="E45" s="239"/>
      <c r="F45" s="46" t="str">
        <f>IF(C44&gt;0,VLOOKUP(C44,男子登録情報!$A$1:$H$1688,5,0),"")</f>
        <v/>
      </c>
      <c r="G45" s="227"/>
      <c r="H45" s="227"/>
      <c r="I45" s="11" t="s">
        <v>34</v>
      </c>
      <c r="J45" s="7"/>
      <c r="K45" s="8" t="str">
        <f>IF(J45&gt;0,VLOOKUP(J45,男子登録情報!$J$2:$K$21,2,0),"")</f>
        <v/>
      </c>
      <c r="L45" s="11" t="s">
        <v>35</v>
      </c>
      <c r="M45" s="42"/>
      <c r="N45" s="9" t="str">
        <f t="shared" si="0"/>
        <v/>
      </c>
      <c r="O45" s="10"/>
      <c r="P45" s="232"/>
      <c r="Q45" s="233"/>
      <c r="R45" s="234"/>
      <c r="S45" s="224"/>
      <c r="T45" s="224"/>
    </row>
    <row r="46" spans="1:20" s="21" customFormat="1" ht="18" hidden="1" customHeight="1" thickBot="1">
      <c r="A46" s="260"/>
      <c r="B46" s="251" t="s">
        <v>36</v>
      </c>
      <c r="C46" s="245"/>
      <c r="D46" s="47"/>
      <c r="E46" s="47"/>
      <c r="F46" s="48"/>
      <c r="G46" s="228"/>
      <c r="H46" s="228"/>
      <c r="I46" s="12" t="s">
        <v>37</v>
      </c>
      <c r="J46" s="13"/>
      <c r="K46" s="14" t="str">
        <f>IF(J46&gt;0,VLOOKUP(J46,男子登録情報!$J$2:$K$21,2,0),"")</f>
        <v/>
      </c>
      <c r="L46" s="15" t="s">
        <v>38</v>
      </c>
      <c r="M46" s="43"/>
      <c r="N46" s="9" t="str">
        <f t="shared" si="0"/>
        <v/>
      </c>
      <c r="O46" s="16"/>
      <c r="P46" s="235"/>
      <c r="Q46" s="236"/>
      <c r="R46" s="237"/>
      <c r="S46" s="225"/>
      <c r="T46" s="225"/>
    </row>
    <row r="47" spans="1:20" s="21" customFormat="1" ht="18" hidden="1" customHeight="1" thickTop="1" thickBot="1">
      <c r="A47" s="258">
        <v>12</v>
      </c>
      <c r="B47" s="252" t="s">
        <v>1317</v>
      </c>
      <c r="C47" s="238"/>
      <c r="D47" s="238" t="str">
        <f>IF(C47&gt;0,VLOOKUP(C47,男子登録情報!$A$1:$H$1688,3,0),"")</f>
        <v/>
      </c>
      <c r="E47" s="238" t="str">
        <f>IF(C47&gt;0,VLOOKUP(C47,男子登録情報!$A$1:$H$1688,4,0),"")</f>
        <v/>
      </c>
      <c r="F47" s="45" t="str">
        <f>IF(C47&gt;0,VLOOKUP(C47,男子登録情報!$A$1:$H$1688,8,0),"")</f>
        <v/>
      </c>
      <c r="G47" s="226" t="e">
        <f>IF(F48&gt;0,VLOOKUP(F48,男子登録情報!$N$2:$O$48,2,0),"")</f>
        <v>#N/A</v>
      </c>
      <c r="H47" s="226" t="str">
        <f t="shared" ref="H47" si="12">IF(C47&gt;0,TEXT(C47,"100000000"),"")</f>
        <v/>
      </c>
      <c r="I47" s="6" t="s">
        <v>30</v>
      </c>
      <c r="J47" s="7"/>
      <c r="K47" s="8" t="str">
        <f>IF(J47&gt;0,VLOOKUP(J47,男子登録情報!$J$1:$K$21,2,0),"")</f>
        <v/>
      </c>
      <c r="L47" s="6" t="s">
        <v>33</v>
      </c>
      <c r="M47" s="41"/>
      <c r="N47" s="9" t="str">
        <f t="shared" si="0"/>
        <v/>
      </c>
      <c r="O47" s="10"/>
      <c r="P47" s="229"/>
      <c r="Q47" s="230"/>
      <c r="R47" s="231"/>
      <c r="S47" s="223"/>
      <c r="T47" s="223"/>
    </row>
    <row r="48" spans="1:20" s="21" customFormat="1" ht="18" hidden="1" customHeight="1" thickBot="1">
      <c r="A48" s="259"/>
      <c r="B48" s="253"/>
      <c r="C48" s="239"/>
      <c r="D48" s="239"/>
      <c r="E48" s="239"/>
      <c r="F48" s="46" t="str">
        <f>IF(C47&gt;0,VLOOKUP(C47,男子登録情報!$A$1:$H$1688,5,0),"")</f>
        <v/>
      </c>
      <c r="G48" s="227"/>
      <c r="H48" s="227"/>
      <c r="I48" s="11" t="s">
        <v>34</v>
      </c>
      <c r="J48" s="7"/>
      <c r="K48" s="8" t="str">
        <f>IF(J48&gt;0,VLOOKUP(J48,男子登録情報!$J$2:$K$21,2,0),"")</f>
        <v/>
      </c>
      <c r="L48" s="11" t="s">
        <v>35</v>
      </c>
      <c r="M48" s="42"/>
      <c r="N48" s="9" t="str">
        <f t="shared" si="0"/>
        <v/>
      </c>
      <c r="O48" s="10"/>
      <c r="P48" s="232"/>
      <c r="Q48" s="233"/>
      <c r="R48" s="234"/>
      <c r="S48" s="224"/>
      <c r="T48" s="224"/>
    </row>
    <row r="49" spans="1:20" s="21" customFormat="1" ht="18" hidden="1" customHeight="1" thickBot="1">
      <c r="A49" s="260"/>
      <c r="B49" s="251" t="s">
        <v>36</v>
      </c>
      <c r="C49" s="245"/>
      <c r="D49" s="47"/>
      <c r="E49" s="47"/>
      <c r="F49" s="48"/>
      <c r="G49" s="228"/>
      <c r="H49" s="228"/>
      <c r="I49" s="12" t="s">
        <v>37</v>
      </c>
      <c r="J49" s="13"/>
      <c r="K49" s="14" t="str">
        <f>IF(J49&gt;0,VLOOKUP(J49,男子登録情報!$J$2:$K$21,2,0),"")</f>
        <v/>
      </c>
      <c r="L49" s="15" t="s">
        <v>38</v>
      </c>
      <c r="M49" s="43"/>
      <c r="N49" s="9" t="str">
        <f t="shared" si="0"/>
        <v/>
      </c>
      <c r="O49" s="16"/>
      <c r="P49" s="235"/>
      <c r="Q49" s="236"/>
      <c r="R49" s="237"/>
      <c r="S49" s="225"/>
      <c r="T49" s="225"/>
    </row>
    <row r="50" spans="1:20" s="21" customFormat="1" ht="18" hidden="1" customHeight="1" thickTop="1" thickBot="1">
      <c r="A50" s="258">
        <v>13</v>
      </c>
      <c r="B50" s="252" t="s">
        <v>1317</v>
      </c>
      <c r="C50" s="238"/>
      <c r="D50" s="238" t="str">
        <f>IF(C50&gt;0,VLOOKUP(C50,男子登録情報!$A$1:$H$1688,3,0),"")</f>
        <v/>
      </c>
      <c r="E50" s="238" t="str">
        <f>IF(C50&gt;0,VLOOKUP(C50,男子登録情報!$A$1:$H$1688,4,0),"")</f>
        <v/>
      </c>
      <c r="F50" s="45" t="str">
        <f>IF(C50&gt;0,VLOOKUP(C50,男子登録情報!$A$1:$H$1688,8,0),"")</f>
        <v/>
      </c>
      <c r="G50" s="226" t="e">
        <f>IF(F51&gt;0,VLOOKUP(F51,男子登録情報!$N$2:$O$48,2,0),"")</f>
        <v>#N/A</v>
      </c>
      <c r="H50" s="226" t="str">
        <f t="shared" ref="H50" si="13">IF(C50&gt;0,TEXT(C50,"100000000"),"")</f>
        <v/>
      </c>
      <c r="I50" s="6" t="s">
        <v>30</v>
      </c>
      <c r="J50" s="7"/>
      <c r="K50" s="8" t="str">
        <f>IF(J50&gt;0,VLOOKUP(J50,男子登録情報!$J$1:$K$21,2,0),"")</f>
        <v/>
      </c>
      <c r="L50" s="6" t="s">
        <v>33</v>
      </c>
      <c r="M50" s="41"/>
      <c r="N50" s="9" t="str">
        <f t="shared" si="0"/>
        <v/>
      </c>
      <c r="O50" s="10"/>
      <c r="P50" s="229"/>
      <c r="Q50" s="230"/>
      <c r="R50" s="231"/>
      <c r="S50" s="223"/>
      <c r="T50" s="223"/>
    </row>
    <row r="51" spans="1:20" s="21" customFormat="1" ht="18" hidden="1" customHeight="1" thickBot="1">
      <c r="A51" s="259"/>
      <c r="B51" s="253"/>
      <c r="C51" s="239"/>
      <c r="D51" s="239"/>
      <c r="E51" s="239"/>
      <c r="F51" s="46" t="str">
        <f>IF(C50&gt;0,VLOOKUP(C50,男子登録情報!$A$1:$H$1688,5,0),"")</f>
        <v/>
      </c>
      <c r="G51" s="227"/>
      <c r="H51" s="227"/>
      <c r="I51" s="11" t="s">
        <v>34</v>
      </c>
      <c r="J51" s="7"/>
      <c r="K51" s="8" t="str">
        <f>IF(J51&gt;0,VLOOKUP(J51,男子登録情報!$J$2:$K$21,2,0),"")</f>
        <v/>
      </c>
      <c r="L51" s="11" t="s">
        <v>35</v>
      </c>
      <c r="M51" s="42"/>
      <c r="N51" s="9" t="str">
        <f t="shared" si="0"/>
        <v/>
      </c>
      <c r="O51" s="10"/>
      <c r="P51" s="232"/>
      <c r="Q51" s="233"/>
      <c r="R51" s="234"/>
      <c r="S51" s="224"/>
      <c r="T51" s="224"/>
    </row>
    <row r="52" spans="1:20" s="21" customFormat="1" ht="18" hidden="1" customHeight="1" thickBot="1">
      <c r="A52" s="260"/>
      <c r="B52" s="251" t="s">
        <v>36</v>
      </c>
      <c r="C52" s="245"/>
      <c r="D52" s="47"/>
      <c r="E52" s="47"/>
      <c r="F52" s="48"/>
      <c r="G52" s="228"/>
      <c r="H52" s="228"/>
      <c r="I52" s="12" t="s">
        <v>37</v>
      </c>
      <c r="J52" s="13"/>
      <c r="K52" s="14" t="str">
        <f>IF(J52&gt;0,VLOOKUP(J52,男子登録情報!$J$2:$K$21,2,0),"")</f>
        <v/>
      </c>
      <c r="L52" s="15" t="s">
        <v>38</v>
      </c>
      <c r="M52" s="43"/>
      <c r="N52" s="9" t="str">
        <f t="shared" si="0"/>
        <v/>
      </c>
      <c r="O52" s="16"/>
      <c r="P52" s="235"/>
      <c r="Q52" s="236"/>
      <c r="R52" s="237"/>
      <c r="S52" s="225"/>
      <c r="T52" s="225"/>
    </row>
    <row r="53" spans="1:20" s="21" customFormat="1" ht="18" hidden="1" customHeight="1" thickTop="1" thickBot="1">
      <c r="A53" s="258">
        <v>14</v>
      </c>
      <c r="B53" s="252" t="s">
        <v>1317</v>
      </c>
      <c r="C53" s="238"/>
      <c r="D53" s="238" t="str">
        <f>IF(C53&gt;0,VLOOKUP(C53,男子登録情報!$A$1:$H$1688,3,0),"")</f>
        <v/>
      </c>
      <c r="E53" s="238" t="str">
        <f>IF(C53&gt;0,VLOOKUP(C53,男子登録情報!$A$1:$H$1688,4,0),"")</f>
        <v/>
      </c>
      <c r="F53" s="45" t="str">
        <f>IF(C53&gt;0,VLOOKUP(C53,男子登録情報!$A$1:$H$1688,8,0),"")</f>
        <v/>
      </c>
      <c r="G53" s="226" t="e">
        <f>IF(F54&gt;0,VLOOKUP(F54,男子登録情報!$N$2:$O$48,2,0),"")</f>
        <v>#N/A</v>
      </c>
      <c r="H53" s="226" t="str">
        <f t="shared" ref="H53" si="14">IF(C53&gt;0,TEXT(C53,"100000000"),"")</f>
        <v/>
      </c>
      <c r="I53" s="6" t="s">
        <v>30</v>
      </c>
      <c r="J53" s="7"/>
      <c r="K53" s="8" t="str">
        <f>IF(J53&gt;0,VLOOKUP(J53,男子登録情報!$J$1:$K$21,2,0),"")</f>
        <v/>
      </c>
      <c r="L53" s="6" t="s">
        <v>33</v>
      </c>
      <c r="M53" s="41"/>
      <c r="N53" s="9" t="str">
        <f t="shared" si="0"/>
        <v/>
      </c>
      <c r="O53" s="10"/>
      <c r="P53" s="229"/>
      <c r="Q53" s="230"/>
      <c r="R53" s="231"/>
      <c r="S53" s="223"/>
      <c r="T53" s="223"/>
    </row>
    <row r="54" spans="1:20" s="21" customFormat="1" ht="18" hidden="1" customHeight="1" thickBot="1">
      <c r="A54" s="259"/>
      <c r="B54" s="253"/>
      <c r="C54" s="239"/>
      <c r="D54" s="239"/>
      <c r="E54" s="239"/>
      <c r="F54" s="46" t="str">
        <f>IF(C53&gt;0,VLOOKUP(C53,男子登録情報!$A$1:$H$1688,5,0),"")</f>
        <v/>
      </c>
      <c r="G54" s="227"/>
      <c r="H54" s="227"/>
      <c r="I54" s="11" t="s">
        <v>34</v>
      </c>
      <c r="J54" s="7"/>
      <c r="K54" s="8" t="str">
        <f>IF(J54&gt;0,VLOOKUP(J54,男子登録情報!$J$2:$K$21,2,0),"")</f>
        <v/>
      </c>
      <c r="L54" s="11" t="s">
        <v>35</v>
      </c>
      <c r="M54" s="42"/>
      <c r="N54" s="9" t="str">
        <f t="shared" si="0"/>
        <v/>
      </c>
      <c r="O54" s="10"/>
      <c r="P54" s="232"/>
      <c r="Q54" s="233"/>
      <c r="R54" s="234"/>
      <c r="S54" s="224"/>
      <c r="T54" s="224"/>
    </row>
    <row r="55" spans="1:20" s="21" customFormat="1" ht="18" hidden="1" customHeight="1" thickBot="1">
      <c r="A55" s="260"/>
      <c r="B55" s="251" t="s">
        <v>36</v>
      </c>
      <c r="C55" s="245"/>
      <c r="D55" s="47"/>
      <c r="E55" s="47"/>
      <c r="F55" s="48"/>
      <c r="G55" s="228"/>
      <c r="H55" s="228"/>
      <c r="I55" s="12" t="s">
        <v>37</v>
      </c>
      <c r="J55" s="13"/>
      <c r="K55" s="14" t="str">
        <f>IF(J55&gt;0,VLOOKUP(J55,男子登録情報!$J$2:$K$21,2,0),"")</f>
        <v/>
      </c>
      <c r="L55" s="15" t="s">
        <v>38</v>
      </c>
      <c r="M55" s="43"/>
      <c r="N55" s="9" t="str">
        <f t="shared" si="0"/>
        <v/>
      </c>
      <c r="O55" s="16"/>
      <c r="P55" s="235"/>
      <c r="Q55" s="236"/>
      <c r="R55" s="237"/>
      <c r="S55" s="225"/>
      <c r="T55" s="225"/>
    </row>
    <row r="56" spans="1:20" s="21" customFormat="1" ht="18" hidden="1" customHeight="1" thickTop="1" thickBot="1">
      <c r="A56" s="258">
        <v>15</v>
      </c>
      <c r="B56" s="252" t="s">
        <v>1317</v>
      </c>
      <c r="C56" s="238"/>
      <c r="D56" s="238" t="str">
        <f>IF(C56&gt;0,VLOOKUP(C56,男子登録情報!$A$1:$H$1688,3,0),"")</f>
        <v/>
      </c>
      <c r="E56" s="238" t="str">
        <f>IF(C56&gt;0,VLOOKUP(C56,男子登録情報!$A$1:$H$1688,4,0),"")</f>
        <v/>
      </c>
      <c r="F56" s="45" t="str">
        <f>IF(C56&gt;0,VLOOKUP(C56,男子登録情報!$A$1:$H$1688,8,0),"")</f>
        <v/>
      </c>
      <c r="G56" s="226" t="e">
        <f>IF(F57&gt;0,VLOOKUP(F57,男子登録情報!$N$2:$O$48,2,0),"")</f>
        <v>#N/A</v>
      </c>
      <c r="H56" s="226" t="str">
        <f t="shared" ref="H56" si="15">IF(C56&gt;0,TEXT(C56,"100000000"),"")</f>
        <v/>
      </c>
      <c r="I56" s="6" t="s">
        <v>30</v>
      </c>
      <c r="J56" s="7"/>
      <c r="K56" s="8" t="str">
        <f>IF(J56&gt;0,VLOOKUP(J56,男子登録情報!$J$1:$K$21,2,0),"")</f>
        <v/>
      </c>
      <c r="L56" s="6" t="s">
        <v>33</v>
      </c>
      <c r="M56" s="41"/>
      <c r="N56" s="9" t="str">
        <f t="shared" si="0"/>
        <v/>
      </c>
      <c r="O56" s="10"/>
      <c r="P56" s="229"/>
      <c r="Q56" s="230"/>
      <c r="R56" s="231"/>
      <c r="S56" s="223"/>
      <c r="T56" s="223"/>
    </row>
    <row r="57" spans="1:20" s="21" customFormat="1" ht="18" hidden="1" customHeight="1" thickBot="1">
      <c r="A57" s="259"/>
      <c r="B57" s="253"/>
      <c r="C57" s="239"/>
      <c r="D57" s="239"/>
      <c r="E57" s="239"/>
      <c r="F57" s="46" t="str">
        <f>IF(C56&gt;0,VLOOKUP(C56,男子登録情報!$A$1:$H$1688,5,0),"")</f>
        <v/>
      </c>
      <c r="G57" s="227"/>
      <c r="H57" s="227"/>
      <c r="I57" s="11" t="s">
        <v>34</v>
      </c>
      <c r="J57" s="7"/>
      <c r="K57" s="8" t="str">
        <f>IF(J57&gt;0,VLOOKUP(J57,男子登録情報!$J$2:$K$21,2,0),"")</f>
        <v/>
      </c>
      <c r="L57" s="11" t="s">
        <v>35</v>
      </c>
      <c r="M57" s="42"/>
      <c r="N57" s="9" t="str">
        <f t="shared" si="0"/>
        <v/>
      </c>
      <c r="O57" s="10"/>
      <c r="P57" s="232"/>
      <c r="Q57" s="233"/>
      <c r="R57" s="234"/>
      <c r="S57" s="224"/>
      <c r="T57" s="224"/>
    </row>
    <row r="58" spans="1:20" s="21" customFormat="1" ht="18" hidden="1" customHeight="1" thickBot="1">
      <c r="A58" s="260"/>
      <c r="B58" s="251" t="s">
        <v>36</v>
      </c>
      <c r="C58" s="245"/>
      <c r="D58" s="47"/>
      <c r="E58" s="47"/>
      <c r="F58" s="48"/>
      <c r="G58" s="228"/>
      <c r="H58" s="228"/>
      <c r="I58" s="12" t="s">
        <v>37</v>
      </c>
      <c r="J58" s="13"/>
      <c r="K58" s="14" t="str">
        <f>IF(J58&gt;0,VLOOKUP(J58,男子登録情報!$J$2:$K$21,2,0),"")</f>
        <v/>
      </c>
      <c r="L58" s="15" t="s">
        <v>38</v>
      </c>
      <c r="M58" s="43"/>
      <c r="N58" s="9" t="str">
        <f t="shared" si="0"/>
        <v/>
      </c>
      <c r="O58" s="16"/>
      <c r="P58" s="235"/>
      <c r="Q58" s="236"/>
      <c r="R58" s="237"/>
      <c r="S58" s="225"/>
      <c r="T58" s="225"/>
    </row>
    <row r="59" spans="1:20" s="21" customFormat="1" ht="18" hidden="1" customHeight="1" thickTop="1" thickBot="1">
      <c r="A59" s="258">
        <v>16</v>
      </c>
      <c r="B59" s="252" t="s">
        <v>1317</v>
      </c>
      <c r="C59" s="238"/>
      <c r="D59" s="238" t="str">
        <f>IF(C59&gt;0,VLOOKUP(C59,男子登録情報!$A$1:$H$1688,3,0),"")</f>
        <v/>
      </c>
      <c r="E59" s="238" t="str">
        <f>IF(C59&gt;0,VLOOKUP(C59,男子登録情報!$A$1:$H$1688,4,0),"")</f>
        <v/>
      </c>
      <c r="F59" s="45" t="str">
        <f>IF(C59&gt;0,VLOOKUP(C59,男子登録情報!$A$1:$H$1688,8,0),"")</f>
        <v/>
      </c>
      <c r="G59" s="226" t="e">
        <f>IF(F60&gt;0,VLOOKUP(F60,男子登録情報!$N$2:$O$48,2,0),"")</f>
        <v>#N/A</v>
      </c>
      <c r="H59" s="226" t="str">
        <f t="shared" ref="H59" si="16">IF(C59&gt;0,TEXT(C59,"100000000"),"")</f>
        <v/>
      </c>
      <c r="I59" s="6" t="s">
        <v>30</v>
      </c>
      <c r="J59" s="7"/>
      <c r="K59" s="8" t="str">
        <f>IF(J59&gt;0,VLOOKUP(J59,男子登録情報!$J$1:$K$21,2,0),"")</f>
        <v/>
      </c>
      <c r="L59" s="6" t="s">
        <v>33</v>
      </c>
      <c r="M59" s="41"/>
      <c r="N59" s="9" t="str">
        <f t="shared" si="0"/>
        <v/>
      </c>
      <c r="O59" s="10"/>
      <c r="P59" s="229"/>
      <c r="Q59" s="230"/>
      <c r="R59" s="231"/>
      <c r="S59" s="223"/>
      <c r="T59" s="223"/>
    </row>
    <row r="60" spans="1:20" s="21" customFormat="1" ht="18" hidden="1" customHeight="1" thickBot="1">
      <c r="A60" s="259"/>
      <c r="B60" s="253"/>
      <c r="C60" s="239"/>
      <c r="D60" s="239"/>
      <c r="E60" s="239"/>
      <c r="F60" s="46" t="str">
        <f>IF(C59&gt;0,VLOOKUP(C59,男子登録情報!$A$1:$H$1688,5,0),"")</f>
        <v/>
      </c>
      <c r="G60" s="227"/>
      <c r="H60" s="227"/>
      <c r="I60" s="11" t="s">
        <v>34</v>
      </c>
      <c r="J60" s="7"/>
      <c r="K60" s="8" t="str">
        <f>IF(J60&gt;0,VLOOKUP(J60,男子登録情報!$J$2:$K$21,2,0),"")</f>
        <v/>
      </c>
      <c r="L60" s="11" t="s">
        <v>35</v>
      </c>
      <c r="M60" s="42"/>
      <c r="N60" s="9" t="str">
        <f t="shared" si="0"/>
        <v/>
      </c>
      <c r="O60" s="10"/>
      <c r="P60" s="232"/>
      <c r="Q60" s="233"/>
      <c r="R60" s="234"/>
      <c r="S60" s="224"/>
      <c r="T60" s="224"/>
    </row>
    <row r="61" spans="1:20" s="21" customFormat="1" ht="18" hidden="1" customHeight="1" thickBot="1">
      <c r="A61" s="260"/>
      <c r="B61" s="251" t="s">
        <v>36</v>
      </c>
      <c r="C61" s="245"/>
      <c r="D61" s="47"/>
      <c r="E61" s="47"/>
      <c r="F61" s="48"/>
      <c r="G61" s="228"/>
      <c r="H61" s="228"/>
      <c r="I61" s="12" t="s">
        <v>37</v>
      </c>
      <c r="J61" s="13"/>
      <c r="K61" s="14" t="str">
        <f>IF(J61&gt;0,VLOOKUP(J61,男子登録情報!$J$2:$K$21,2,0),"")</f>
        <v/>
      </c>
      <c r="L61" s="15" t="s">
        <v>38</v>
      </c>
      <c r="M61" s="43"/>
      <c r="N61" s="9" t="str">
        <f t="shared" si="0"/>
        <v/>
      </c>
      <c r="O61" s="16"/>
      <c r="P61" s="235"/>
      <c r="Q61" s="236"/>
      <c r="R61" s="237"/>
      <c r="S61" s="225"/>
      <c r="T61" s="225"/>
    </row>
    <row r="62" spans="1:20" s="21" customFormat="1" ht="18" hidden="1" customHeight="1" thickTop="1" thickBot="1">
      <c r="A62" s="258">
        <v>17</v>
      </c>
      <c r="B62" s="252" t="s">
        <v>1317</v>
      </c>
      <c r="C62" s="238"/>
      <c r="D62" s="238" t="str">
        <f>IF(C62&gt;0,VLOOKUP(C62,男子登録情報!$A$1:$H$1688,3,0),"")</f>
        <v/>
      </c>
      <c r="E62" s="238" t="str">
        <f>IF(C62&gt;0,VLOOKUP(C62,男子登録情報!$A$1:$H$1688,4,0),"")</f>
        <v/>
      </c>
      <c r="F62" s="45" t="str">
        <f>IF(C62&gt;0,VLOOKUP(C62,男子登録情報!$A$1:$H$1688,8,0),"")</f>
        <v/>
      </c>
      <c r="G62" s="226" t="e">
        <f>IF(F63&gt;0,VLOOKUP(F63,男子登録情報!$N$2:$O$48,2,0),"")</f>
        <v>#N/A</v>
      </c>
      <c r="H62" s="226" t="str">
        <f t="shared" ref="H62" si="17">IF(C62&gt;0,TEXT(C62,"100000000"),"")</f>
        <v/>
      </c>
      <c r="I62" s="6" t="s">
        <v>30</v>
      </c>
      <c r="J62" s="7"/>
      <c r="K62" s="8" t="str">
        <f>IF(J62&gt;0,VLOOKUP(J62,男子登録情報!$J$1:$K$21,2,0),"")</f>
        <v/>
      </c>
      <c r="L62" s="6" t="s">
        <v>33</v>
      </c>
      <c r="M62" s="41"/>
      <c r="N62" s="9" t="str">
        <f t="shared" si="0"/>
        <v/>
      </c>
      <c r="O62" s="10"/>
      <c r="P62" s="229"/>
      <c r="Q62" s="230"/>
      <c r="R62" s="231"/>
      <c r="S62" s="223"/>
      <c r="T62" s="223"/>
    </row>
    <row r="63" spans="1:20" s="21" customFormat="1" ht="18" hidden="1" customHeight="1" thickBot="1">
      <c r="A63" s="259"/>
      <c r="B63" s="253"/>
      <c r="C63" s="239"/>
      <c r="D63" s="239"/>
      <c r="E63" s="239"/>
      <c r="F63" s="46" t="str">
        <f>IF(C62&gt;0,VLOOKUP(C62,男子登録情報!$A$1:$H$1688,5,0),"")</f>
        <v/>
      </c>
      <c r="G63" s="227"/>
      <c r="H63" s="227"/>
      <c r="I63" s="11" t="s">
        <v>34</v>
      </c>
      <c r="J63" s="7"/>
      <c r="K63" s="8" t="str">
        <f>IF(J63&gt;0,VLOOKUP(J63,男子登録情報!$J$2:$K$21,2,0),"")</f>
        <v/>
      </c>
      <c r="L63" s="11" t="s">
        <v>35</v>
      </c>
      <c r="M63" s="42"/>
      <c r="N63" s="9" t="str">
        <f t="shared" si="0"/>
        <v/>
      </c>
      <c r="O63" s="10"/>
      <c r="P63" s="232"/>
      <c r="Q63" s="233"/>
      <c r="R63" s="234"/>
      <c r="S63" s="224"/>
      <c r="T63" s="224"/>
    </row>
    <row r="64" spans="1:20" s="21" customFormat="1" ht="18" hidden="1" customHeight="1" thickBot="1">
      <c r="A64" s="260"/>
      <c r="B64" s="251" t="s">
        <v>36</v>
      </c>
      <c r="C64" s="245"/>
      <c r="D64" s="47"/>
      <c r="E64" s="47"/>
      <c r="F64" s="48"/>
      <c r="G64" s="228"/>
      <c r="H64" s="228"/>
      <c r="I64" s="12" t="s">
        <v>37</v>
      </c>
      <c r="J64" s="13"/>
      <c r="K64" s="14" t="str">
        <f>IF(J64&gt;0,VLOOKUP(J64,男子登録情報!$J$2:$K$21,2,0),"")</f>
        <v/>
      </c>
      <c r="L64" s="15" t="s">
        <v>38</v>
      </c>
      <c r="M64" s="43"/>
      <c r="N64" s="9" t="str">
        <f t="shared" si="0"/>
        <v/>
      </c>
      <c r="O64" s="16"/>
      <c r="P64" s="235"/>
      <c r="Q64" s="236"/>
      <c r="R64" s="237"/>
      <c r="S64" s="225"/>
      <c r="T64" s="225"/>
    </row>
    <row r="65" spans="1:20" s="21" customFormat="1" ht="18" hidden="1" customHeight="1" thickTop="1" thickBot="1">
      <c r="A65" s="258">
        <v>18</v>
      </c>
      <c r="B65" s="252" t="s">
        <v>1317</v>
      </c>
      <c r="C65" s="238"/>
      <c r="D65" s="238" t="str">
        <f>IF(C65&gt;0,VLOOKUP(C65,男子登録情報!$A$1:$H$1688,3,0),"")</f>
        <v/>
      </c>
      <c r="E65" s="238" t="str">
        <f>IF(C65&gt;0,VLOOKUP(C65,男子登録情報!$A$1:$H$1688,4,0),"")</f>
        <v/>
      </c>
      <c r="F65" s="45" t="str">
        <f>IF(C65&gt;0,VLOOKUP(C65,男子登録情報!$A$1:$H$1688,8,0),"")</f>
        <v/>
      </c>
      <c r="G65" s="226" t="e">
        <f>IF(F66&gt;0,VLOOKUP(F66,男子登録情報!$N$2:$O$48,2,0),"")</f>
        <v>#N/A</v>
      </c>
      <c r="H65" s="226" t="str">
        <f t="shared" ref="H65" si="18">IF(C65&gt;0,TEXT(C65,"100000000"),"")</f>
        <v/>
      </c>
      <c r="I65" s="6" t="s">
        <v>30</v>
      </c>
      <c r="J65" s="7"/>
      <c r="K65" s="8" t="str">
        <f>IF(J65&gt;0,VLOOKUP(J65,男子登録情報!$J$1:$K$21,2,0),"")</f>
        <v/>
      </c>
      <c r="L65" s="6" t="s">
        <v>33</v>
      </c>
      <c r="M65" s="41"/>
      <c r="N65" s="9" t="str">
        <f t="shared" si="0"/>
        <v/>
      </c>
      <c r="O65" s="10"/>
      <c r="P65" s="229"/>
      <c r="Q65" s="230"/>
      <c r="R65" s="231"/>
      <c r="S65" s="223"/>
      <c r="T65" s="223"/>
    </row>
    <row r="66" spans="1:20" s="21" customFormat="1" ht="18" hidden="1" customHeight="1" thickBot="1">
      <c r="A66" s="259"/>
      <c r="B66" s="253"/>
      <c r="C66" s="239"/>
      <c r="D66" s="239"/>
      <c r="E66" s="239"/>
      <c r="F66" s="46" t="str">
        <f>IF(C65&gt;0,VLOOKUP(C65,男子登録情報!$A$1:$H$1688,5,0),"")</f>
        <v/>
      </c>
      <c r="G66" s="227"/>
      <c r="H66" s="227"/>
      <c r="I66" s="11" t="s">
        <v>34</v>
      </c>
      <c r="J66" s="7"/>
      <c r="K66" s="8" t="str">
        <f>IF(J66&gt;0,VLOOKUP(J66,男子登録情報!$J$2:$K$21,2,0),"")</f>
        <v/>
      </c>
      <c r="L66" s="11" t="s">
        <v>35</v>
      </c>
      <c r="M66" s="42"/>
      <c r="N66" s="9" t="str">
        <f t="shared" si="0"/>
        <v/>
      </c>
      <c r="O66" s="10"/>
      <c r="P66" s="232"/>
      <c r="Q66" s="233"/>
      <c r="R66" s="234"/>
      <c r="S66" s="224"/>
      <c r="T66" s="224"/>
    </row>
    <row r="67" spans="1:20" s="21" customFormat="1" ht="18" hidden="1" customHeight="1" thickBot="1">
      <c r="A67" s="260"/>
      <c r="B67" s="251" t="s">
        <v>36</v>
      </c>
      <c r="C67" s="245"/>
      <c r="D67" s="47"/>
      <c r="E67" s="47"/>
      <c r="F67" s="48"/>
      <c r="G67" s="228"/>
      <c r="H67" s="228"/>
      <c r="I67" s="12" t="s">
        <v>37</v>
      </c>
      <c r="J67" s="13"/>
      <c r="K67" s="14" t="str">
        <f>IF(J67&gt;0,VLOOKUP(J67,男子登録情報!$J$2:$K$21,2,0),"")</f>
        <v/>
      </c>
      <c r="L67" s="15" t="s">
        <v>38</v>
      </c>
      <c r="M67" s="43"/>
      <c r="N67" s="9" t="str">
        <f t="shared" si="0"/>
        <v/>
      </c>
      <c r="O67" s="16"/>
      <c r="P67" s="235"/>
      <c r="Q67" s="236"/>
      <c r="R67" s="237"/>
      <c r="S67" s="225"/>
      <c r="T67" s="225"/>
    </row>
    <row r="68" spans="1:20" s="21" customFormat="1" ht="18" hidden="1" customHeight="1" thickTop="1" thickBot="1">
      <c r="A68" s="258">
        <v>19</v>
      </c>
      <c r="B68" s="252" t="s">
        <v>1317</v>
      </c>
      <c r="C68" s="238"/>
      <c r="D68" s="238" t="str">
        <f>IF(C68&gt;0,VLOOKUP(C68,男子登録情報!$A$1:$H$1688,3,0),"")</f>
        <v/>
      </c>
      <c r="E68" s="238" t="str">
        <f>IF(C68&gt;0,VLOOKUP(C68,男子登録情報!$A$1:$H$1688,4,0),"")</f>
        <v/>
      </c>
      <c r="F68" s="45" t="str">
        <f>IF(C68&gt;0,VLOOKUP(C68,男子登録情報!$A$1:$H$1688,8,0),"")</f>
        <v/>
      </c>
      <c r="G68" s="226" t="e">
        <f>IF(F69&gt;0,VLOOKUP(F69,男子登録情報!$N$2:$O$48,2,0),"")</f>
        <v>#N/A</v>
      </c>
      <c r="H68" s="226" t="str">
        <f t="shared" ref="H68" si="19">IF(C68&gt;0,TEXT(C68,"100000000"),"")</f>
        <v/>
      </c>
      <c r="I68" s="6" t="s">
        <v>30</v>
      </c>
      <c r="J68" s="7"/>
      <c r="K68" s="8" t="str">
        <f>IF(J68&gt;0,VLOOKUP(J68,男子登録情報!$J$1:$K$21,2,0),"")</f>
        <v/>
      </c>
      <c r="L68" s="6" t="s">
        <v>33</v>
      </c>
      <c r="M68" s="41"/>
      <c r="N68" s="9" t="str">
        <f t="shared" si="0"/>
        <v/>
      </c>
      <c r="O68" s="10"/>
      <c r="P68" s="229"/>
      <c r="Q68" s="230"/>
      <c r="R68" s="231"/>
      <c r="S68" s="223"/>
      <c r="T68" s="223"/>
    </row>
    <row r="69" spans="1:20" s="21" customFormat="1" ht="18" hidden="1" customHeight="1" thickBot="1">
      <c r="A69" s="259"/>
      <c r="B69" s="253"/>
      <c r="C69" s="239"/>
      <c r="D69" s="239"/>
      <c r="E69" s="239"/>
      <c r="F69" s="46" t="str">
        <f>IF(C68&gt;0,VLOOKUP(C68,男子登録情報!$A$1:$H$1688,5,0),"")</f>
        <v/>
      </c>
      <c r="G69" s="227"/>
      <c r="H69" s="227"/>
      <c r="I69" s="11" t="s">
        <v>34</v>
      </c>
      <c r="J69" s="7"/>
      <c r="K69" s="8" t="str">
        <f>IF(J69&gt;0,VLOOKUP(J69,男子登録情報!$J$2:$K$21,2,0),"")</f>
        <v/>
      </c>
      <c r="L69" s="11" t="s">
        <v>35</v>
      </c>
      <c r="M69" s="42"/>
      <c r="N69" s="9" t="str">
        <f t="shared" si="0"/>
        <v/>
      </c>
      <c r="O69" s="10"/>
      <c r="P69" s="232"/>
      <c r="Q69" s="233"/>
      <c r="R69" s="234"/>
      <c r="S69" s="224"/>
      <c r="T69" s="224"/>
    </row>
    <row r="70" spans="1:20" s="21" customFormat="1" ht="18" hidden="1" customHeight="1" thickBot="1">
      <c r="A70" s="260"/>
      <c r="B70" s="251" t="s">
        <v>36</v>
      </c>
      <c r="C70" s="245"/>
      <c r="D70" s="47"/>
      <c r="E70" s="47"/>
      <c r="F70" s="48"/>
      <c r="G70" s="228"/>
      <c r="H70" s="228"/>
      <c r="I70" s="12" t="s">
        <v>37</v>
      </c>
      <c r="J70" s="13"/>
      <c r="K70" s="14" t="str">
        <f>IF(J70&gt;0,VLOOKUP(J70,男子登録情報!$J$2:$K$21,2,0),"")</f>
        <v/>
      </c>
      <c r="L70" s="15" t="s">
        <v>38</v>
      </c>
      <c r="M70" s="43"/>
      <c r="N70" s="9" t="str">
        <f t="shared" si="0"/>
        <v/>
      </c>
      <c r="O70" s="16"/>
      <c r="P70" s="235"/>
      <c r="Q70" s="236"/>
      <c r="R70" s="237"/>
      <c r="S70" s="225"/>
      <c r="T70" s="225"/>
    </row>
    <row r="71" spans="1:20" s="21" customFormat="1" ht="18" hidden="1" customHeight="1" thickTop="1" thickBot="1">
      <c r="A71" s="258">
        <v>20</v>
      </c>
      <c r="B71" s="252" t="s">
        <v>1317</v>
      </c>
      <c r="C71" s="238"/>
      <c r="D71" s="238" t="str">
        <f>IF(C71&gt;0,VLOOKUP(C71,男子登録情報!$A$1:$H$1688,3,0),"")</f>
        <v/>
      </c>
      <c r="E71" s="238" t="str">
        <f>IF(C71&gt;0,VLOOKUP(C71,男子登録情報!$A$1:$H$1688,4,0),"")</f>
        <v/>
      </c>
      <c r="F71" s="45" t="str">
        <f>IF(C71&gt;0,VLOOKUP(C71,男子登録情報!$A$1:$H$1688,8,0),"")</f>
        <v/>
      </c>
      <c r="G71" s="226" t="e">
        <f>IF(F72&gt;0,VLOOKUP(F72,男子登録情報!$N$2:$O$48,2,0),"")</f>
        <v>#N/A</v>
      </c>
      <c r="H71" s="226" t="str">
        <f t="shared" ref="H71" si="20">IF(C71&gt;0,TEXT(C71,"100000000"),"")</f>
        <v/>
      </c>
      <c r="I71" s="6" t="s">
        <v>30</v>
      </c>
      <c r="J71" s="7"/>
      <c r="K71" s="8" t="str">
        <f>IF(J71&gt;0,VLOOKUP(J71,男子登録情報!$J$1:$K$21,2,0),"")</f>
        <v/>
      </c>
      <c r="L71" s="6" t="s">
        <v>33</v>
      </c>
      <c r="M71" s="41"/>
      <c r="N71" s="9" t="str">
        <f t="shared" si="0"/>
        <v/>
      </c>
      <c r="O71" s="10"/>
      <c r="P71" s="229"/>
      <c r="Q71" s="230"/>
      <c r="R71" s="231"/>
      <c r="S71" s="223"/>
      <c r="T71" s="223"/>
    </row>
    <row r="72" spans="1:20" s="21" customFormat="1" ht="18" hidden="1" customHeight="1" thickBot="1">
      <c r="A72" s="259"/>
      <c r="B72" s="253"/>
      <c r="C72" s="239"/>
      <c r="D72" s="239"/>
      <c r="E72" s="239"/>
      <c r="F72" s="46" t="str">
        <f>IF(C71&gt;0,VLOOKUP(C71,男子登録情報!$A$1:$H$1688,5,0),"")</f>
        <v/>
      </c>
      <c r="G72" s="227"/>
      <c r="H72" s="227"/>
      <c r="I72" s="11" t="s">
        <v>34</v>
      </c>
      <c r="J72" s="7"/>
      <c r="K72" s="8" t="str">
        <f>IF(J72&gt;0,VLOOKUP(J72,男子登録情報!$J$2:$K$21,2,0),"")</f>
        <v/>
      </c>
      <c r="L72" s="11" t="s">
        <v>35</v>
      </c>
      <c r="M72" s="42"/>
      <c r="N72" s="9" t="str">
        <f t="shared" si="0"/>
        <v/>
      </c>
      <c r="O72" s="10"/>
      <c r="P72" s="232"/>
      <c r="Q72" s="233"/>
      <c r="R72" s="234"/>
      <c r="S72" s="224"/>
      <c r="T72" s="224"/>
    </row>
    <row r="73" spans="1:20" s="21" customFormat="1" ht="18" hidden="1" customHeight="1" thickBot="1">
      <c r="A73" s="260"/>
      <c r="B73" s="251" t="s">
        <v>36</v>
      </c>
      <c r="C73" s="245"/>
      <c r="D73" s="47"/>
      <c r="E73" s="47"/>
      <c r="F73" s="48"/>
      <c r="G73" s="228"/>
      <c r="H73" s="228"/>
      <c r="I73" s="12" t="s">
        <v>37</v>
      </c>
      <c r="J73" s="13"/>
      <c r="K73" s="14" t="str">
        <f>IF(J73&gt;0,VLOOKUP(J73,男子登録情報!$J$2:$K$21,2,0),"")</f>
        <v/>
      </c>
      <c r="L73" s="15" t="s">
        <v>38</v>
      </c>
      <c r="M73" s="43"/>
      <c r="N73" s="9" t="str">
        <f t="shared" si="0"/>
        <v/>
      </c>
      <c r="O73" s="16"/>
      <c r="P73" s="235"/>
      <c r="Q73" s="236"/>
      <c r="R73" s="237"/>
      <c r="S73" s="225"/>
      <c r="T73" s="225"/>
    </row>
    <row r="74" spans="1:20" s="21" customFormat="1" ht="18" hidden="1" customHeight="1" thickTop="1" thickBot="1">
      <c r="A74" s="258">
        <v>21</v>
      </c>
      <c r="B74" s="252" t="s">
        <v>1317</v>
      </c>
      <c r="C74" s="238"/>
      <c r="D74" s="238" t="str">
        <f>IF(C74&gt;0,VLOOKUP(C74,男子登録情報!$A$1:$H$1688,3,0),"")</f>
        <v/>
      </c>
      <c r="E74" s="238" t="str">
        <f>IF(C74&gt;0,VLOOKUP(C74,男子登録情報!$A$1:$H$1688,4,0),"")</f>
        <v/>
      </c>
      <c r="F74" s="45" t="str">
        <f>IF(C74&gt;0,VLOOKUP(C74,男子登録情報!$A$1:$H$1688,8,0),"")</f>
        <v/>
      </c>
      <c r="G74" s="226" t="e">
        <f>IF(F75&gt;0,VLOOKUP(F75,男子登録情報!$N$2:$O$48,2,0),"")</f>
        <v>#N/A</v>
      </c>
      <c r="H74" s="226" t="str">
        <f t="shared" ref="H74" si="21">IF(C74&gt;0,TEXT(C74,"100000000"),"")</f>
        <v/>
      </c>
      <c r="I74" s="6" t="s">
        <v>30</v>
      </c>
      <c r="J74" s="7"/>
      <c r="K74" s="8" t="str">
        <f>IF(J74&gt;0,VLOOKUP(J74,男子登録情報!$J$1:$K$21,2,0),"")</f>
        <v/>
      </c>
      <c r="L74" s="6" t="s">
        <v>33</v>
      </c>
      <c r="M74" s="41"/>
      <c r="N74" s="9" t="str">
        <f t="shared" si="0"/>
        <v/>
      </c>
      <c r="O74" s="10"/>
      <c r="P74" s="229"/>
      <c r="Q74" s="230"/>
      <c r="R74" s="231"/>
      <c r="S74" s="223"/>
      <c r="T74" s="223"/>
    </row>
    <row r="75" spans="1:20" s="21" customFormat="1" ht="18" hidden="1" customHeight="1" thickBot="1">
      <c r="A75" s="259"/>
      <c r="B75" s="253"/>
      <c r="C75" s="239"/>
      <c r="D75" s="239"/>
      <c r="E75" s="239"/>
      <c r="F75" s="46" t="str">
        <f>IF(C74&gt;0,VLOOKUP(C74,男子登録情報!$A$1:$H$1688,5,0),"")</f>
        <v/>
      </c>
      <c r="G75" s="227"/>
      <c r="H75" s="227"/>
      <c r="I75" s="11" t="s">
        <v>34</v>
      </c>
      <c r="J75" s="7"/>
      <c r="K75" s="8" t="str">
        <f>IF(J75&gt;0,VLOOKUP(J75,男子登録情報!$J$2:$K$21,2,0),"")</f>
        <v/>
      </c>
      <c r="L75" s="11" t="s">
        <v>35</v>
      </c>
      <c r="M75" s="42"/>
      <c r="N75" s="9" t="str">
        <f t="shared" si="0"/>
        <v/>
      </c>
      <c r="O75" s="10"/>
      <c r="P75" s="232"/>
      <c r="Q75" s="233"/>
      <c r="R75" s="234"/>
      <c r="S75" s="224"/>
      <c r="T75" s="224"/>
    </row>
    <row r="76" spans="1:20" s="21" customFormat="1" ht="18" hidden="1" customHeight="1" thickBot="1">
      <c r="A76" s="260"/>
      <c r="B76" s="251" t="s">
        <v>36</v>
      </c>
      <c r="C76" s="245"/>
      <c r="D76" s="47"/>
      <c r="E76" s="47"/>
      <c r="F76" s="48"/>
      <c r="G76" s="228"/>
      <c r="H76" s="228"/>
      <c r="I76" s="12" t="s">
        <v>37</v>
      </c>
      <c r="J76" s="13"/>
      <c r="K76" s="14" t="str">
        <f>IF(J76&gt;0,VLOOKUP(J76,男子登録情報!$J$2:$K$21,2,0),"")</f>
        <v/>
      </c>
      <c r="L76" s="15" t="s">
        <v>38</v>
      </c>
      <c r="M76" s="43"/>
      <c r="N76" s="9" t="str">
        <f t="shared" si="0"/>
        <v/>
      </c>
      <c r="O76" s="16"/>
      <c r="P76" s="235"/>
      <c r="Q76" s="236"/>
      <c r="R76" s="237"/>
      <c r="S76" s="225"/>
      <c r="T76" s="225"/>
    </row>
    <row r="77" spans="1:20" s="21" customFormat="1" ht="18" hidden="1" customHeight="1" thickTop="1" thickBot="1">
      <c r="A77" s="258">
        <v>22</v>
      </c>
      <c r="B77" s="252" t="s">
        <v>1317</v>
      </c>
      <c r="C77" s="238"/>
      <c r="D77" s="238" t="str">
        <f>IF(C77&gt;0,VLOOKUP(C77,男子登録情報!$A$1:$H$1688,3,0),"")</f>
        <v/>
      </c>
      <c r="E77" s="238" t="str">
        <f>IF(C77&gt;0,VLOOKUP(C77,男子登録情報!$A$1:$H$1688,4,0),"")</f>
        <v/>
      </c>
      <c r="F77" s="45" t="str">
        <f>IF(C77&gt;0,VLOOKUP(C77,男子登録情報!$A$1:$H$1688,8,0),"")</f>
        <v/>
      </c>
      <c r="G77" s="226" t="e">
        <f>IF(F78&gt;0,VLOOKUP(F78,男子登録情報!$N$2:$O$48,2,0),"")</f>
        <v>#N/A</v>
      </c>
      <c r="H77" s="226" t="str">
        <f t="shared" ref="H77" si="22">IF(C77&gt;0,TEXT(C77,"100000000"),"")</f>
        <v/>
      </c>
      <c r="I77" s="6" t="s">
        <v>30</v>
      </c>
      <c r="J77" s="7"/>
      <c r="K77" s="8" t="str">
        <f>IF(J77&gt;0,VLOOKUP(J77,男子登録情報!$J$1:$K$21,2,0),"")</f>
        <v/>
      </c>
      <c r="L77" s="6" t="s">
        <v>33</v>
      </c>
      <c r="M77" s="41"/>
      <c r="N77" s="9" t="str">
        <f t="shared" si="0"/>
        <v/>
      </c>
      <c r="O77" s="10"/>
      <c r="P77" s="229"/>
      <c r="Q77" s="230"/>
      <c r="R77" s="231"/>
      <c r="S77" s="223"/>
      <c r="T77" s="223"/>
    </row>
    <row r="78" spans="1:20" s="21" customFormat="1" ht="18" hidden="1" customHeight="1" thickBot="1">
      <c r="A78" s="259"/>
      <c r="B78" s="253"/>
      <c r="C78" s="239"/>
      <c r="D78" s="239"/>
      <c r="E78" s="239"/>
      <c r="F78" s="46" t="str">
        <f>IF(C77&gt;0,VLOOKUP(C77,男子登録情報!$A$1:$H$1688,5,0),"")</f>
        <v/>
      </c>
      <c r="G78" s="227"/>
      <c r="H78" s="227"/>
      <c r="I78" s="11" t="s">
        <v>34</v>
      </c>
      <c r="J78" s="7"/>
      <c r="K78" s="8" t="str">
        <f>IF(J78&gt;0,VLOOKUP(J78,男子登録情報!$J$2:$K$21,2,0),"")</f>
        <v/>
      </c>
      <c r="L78" s="11" t="s">
        <v>35</v>
      </c>
      <c r="M78" s="42"/>
      <c r="N78" s="9" t="str">
        <f t="shared" ref="N78:N141" si="23">IF(K78="","",LEFT(K78,5)&amp;" "&amp;IF(OR(LEFT(K78,3)*1&lt;70,LEFT(K78,3)*1&gt;100),REPT(0,7-LEN(M78)),REPT(0,5-LEN(M78)))&amp;M78)</f>
        <v/>
      </c>
      <c r="O78" s="10"/>
      <c r="P78" s="232"/>
      <c r="Q78" s="233"/>
      <c r="R78" s="234"/>
      <c r="S78" s="224"/>
      <c r="T78" s="224"/>
    </row>
    <row r="79" spans="1:20" s="21" customFormat="1" ht="18" hidden="1" customHeight="1" thickBot="1">
      <c r="A79" s="260"/>
      <c r="B79" s="251" t="s">
        <v>36</v>
      </c>
      <c r="C79" s="245"/>
      <c r="D79" s="47"/>
      <c r="E79" s="47"/>
      <c r="F79" s="48"/>
      <c r="G79" s="228"/>
      <c r="H79" s="228"/>
      <c r="I79" s="12" t="s">
        <v>37</v>
      </c>
      <c r="J79" s="13"/>
      <c r="K79" s="14" t="str">
        <f>IF(J79&gt;0,VLOOKUP(J79,男子登録情報!$J$2:$K$21,2,0),"")</f>
        <v/>
      </c>
      <c r="L79" s="15" t="s">
        <v>38</v>
      </c>
      <c r="M79" s="43"/>
      <c r="N79" s="9" t="str">
        <f t="shared" si="23"/>
        <v/>
      </c>
      <c r="O79" s="16"/>
      <c r="P79" s="235"/>
      <c r="Q79" s="236"/>
      <c r="R79" s="237"/>
      <c r="S79" s="225"/>
      <c r="T79" s="225"/>
    </row>
    <row r="80" spans="1:20" s="21" customFormat="1" ht="18" hidden="1" customHeight="1" thickTop="1" thickBot="1">
      <c r="A80" s="258">
        <v>23</v>
      </c>
      <c r="B80" s="252" t="s">
        <v>1317</v>
      </c>
      <c r="C80" s="238"/>
      <c r="D80" s="238" t="str">
        <f>IF(C80&gt;0,VLOOKUP(C80,男子登録情報!$A$1:$H$1688,3,0),"")</f>
        <v/>
      </c>
      <c r="E80" s="238" t="str">
        <f>IF(C80&gt;0,VLOOKUP(C80,男子登録情報!$A$1:$H$1688,4,0),"")</f>
        <v/>
      </c>
      <c r="F80" s="45" t="str">
        <f>IF(C80&gt;0,VLOOKUP(C80,男子登録情報!$A$1:$H$1688,8,0),"")</f>
        <v/>
      </c>
      <c r="G80" s="226" t="e">
        <f>IF(F81&gt;0,VLOOKUP(F81,男子登録情報!$N$2:$O$48,2,0),"")</f>
        <v>#N/A</v>
      </c>
      <c r="H80" s="226" t="str">
        <f t="shared" ref="H80" si="24">IF(C80&gt;0,TEXT(C80,"100000000"),"")</f>
        <v/>
      </c>
      <c r="I80" s="6" t="s">
        <v>30</v>
      </c>
      <c r="J80" s="7"/>
      <c r="K80" s="8" t="str">
        <f>IF(J80&gt;0,VLOOKUP(J80,男子登録情報!$J$1:$K$21,2,0),"")</f>
        <v/>
      </c>
      <c r="L80" s="6" t="s">
        <v>33</v>
      </c>
      <c r="M80" s="41"/>
      <c r="N80" s="9" t="str">
        <f t="shared" si="23"/>
        <v/>
      </c>
      <c r="O80" s="10"/>
      <c r="P80" s="229"/>
      <c r="Q80" s="230"/>
      <c r="R80" s="231"/>
      <c r="S80" s="223"/>
      <c r="T80" s="223"/>
    </row>
    <row r="81" spans="1:20" s="21" customFormat="1" ht="18" hidden="1" customHeight="1" thickBot="1">
      <c r="A81" s="259"/>
      <c r="B81" s="253"/>
      <c r="C81" s="239"/>
      <c r="D81" s="239"/>
      <c r="E81" s="239"/>
      <c r="F81" s="46" t="str">
        <f>IF(C80&gt;0,VLOOKUP(C80,男子登録情報!$A$1:$H$1688,5,0),"")</f>
        <v/>
      </c>
      <c r="G81" s="227"/>
      <c r="H81" s="227"/>
      <c r="I81" s="11" t="s">
        <v>34</v>
      </c>
      <c r="J81" s="7"/>
      <c r="K81" s="8" t="str">
        <f>IF(J81&gt;0,VLOOKUP(J81,男子登録情報!$J$2:$K$21,2,0),"")</f>
        <v/>
      </c>
      <c r="L81" s="11" t="s">
        <v>35</v>
      </c>
      <c r="M81" s="42"/>
      <c r="N81" s="9" t="str">
        <f t="shared" si="23"/>
        <v/>
      </c>
      <c r="O81" s="10"/>
      <c r="P81" s="232"/>
      <c r="Q81" s="233"/>
      <c r="R81" s="234"/>
      <c r="S81" s="224"/>
      <c r="T81" s="224"/>
    </row>
    <row r="82" spans="1:20" s="21" customFormat="1" ht="18" hidden="1" customHeight="1" thickBot="1">
      <c r="A82" s="260"/>
      <c r="B82" s="251" t="s">
        <v>36</v>
      </c>
      <c r="C82" s="245"/>
      <c r="D82" s="47"/>
      <c r="E82" s="47"/>
      <c r="F82" s="48"/>
      <c r="G82" s="228"/>
      <c r="H82" s="228"/>
      <c r="I82" s="12" t="s">
        <v>37</v>
      </c>
      <c r="J82" s="13"/>
      <c r="K82" s="14" t="str">
        <f>IF(J82&gt;0,VLOOKUP(J82,男子登録情報!$J$2:$K$21,2,0),"")</f>
        <v/>
      </c>
      <c r="L82" s="15" t="s">
        <v>38</v>
      </c>
      <c r="M82" s="43"/>
      <c r="N82" s="9" t="str">
        <f t="shared" si="23"/>
        <v/>
      </c>
      <c r="O82" s="16"/>
      <c r="P82" s="235"/>
      <c r="Q82" s="236"/>
      <c r="R82" s="237"/>
      <c r="S82" s="225"/>
      <c r="T82" s="225"/>
    </row>
    <row r="83" spans="1:20" s="21" customFormat="1" ht="18" hidden="1" customHeight="1" thickTop="1" thickBot="1">
      <c r="A83" s="258">
        <v>24</v>
      </c>
      <c r="B83" s="252" t="s">
        <v>1317</v>
      </c>
      <c r="C83" s="238"/>
      <c r="D83" s="238" t="str">
        <f>IF(C83&gt;0,VLOOKUP(C83,男子登録情報!$A$1:$H$1688,3,0),"")</f>
        <v/>
      </c>
      <c r="E83" s="238" t="str">
        <f>IF(C83&gt;0,VLOOKUP(C83,男子登録情報!$A$1:$H$1688,4,0),"")</f>
        <v/>
      </c>
      <c r="F83" s="45" t="str">
        <f>IF(C83&gt;0,VLOOKUP(C83,男子登録情報!$A$1:$H$1688,8,0),"")</f>
        <v/>
      </c>
      <c r="G83" s="226" t="e">
        <f>IF(F84&gt;0,VLOOKUP(F84,男子登録情報!$N$2:$O$48,2,0),"")</f>
        <v>#N/A</v>
      </c>
      <c r="H83" s="226" t="str">
        <f t="shared" ref="H83" si="25">IF(C83&gt;0,TEXT(C83,"100000000"),"")</f>
        <v/>
      </c>
      <c r="I83" s="6" t="s">
        <v>30</v>
      </c>
      <c r="J83" s="7"/>
      <c r="K83" s="8" t="str">
        <f>IF(J83&gt;0,VLOOKUP(J83,男子登録情報!$J$1:$K$21,2,0),"")</f>
        <v/>
      </c>
      <c r="L83" s="6" t="s">
        <v>33</v>
      </c>
      <c r="M83" s="41"/>
      <c r="N83" s="9" t="str">
        <f t="shared" si="23"/>
        <v/>
      </c>
      <c r="O83" s="10"/>
      <c r="P83" s="229"/>
      <c r="Q83" s="230"/>
      <c r="R83" s="231"/>
      <c r="S83" s="223"/>
      <c r="T83" s="223"/>
    </row>
    <row r="84" spans="1:20" s="21" customFormat="1" ht="18" hidden="1" customHeight="1" thickBot="1">
      <c r="A84" s="259"/>
      <c r="B84" s="253"/>
      <c r="C84" s="239"/>
      <c r="D84" s="239"/>
      <c r="E84" s="239"/>
      <c r="F84" s="46" t="str">
        <f>IF(C83&gt;0,VLOOKUP(C83,男子登録情報!$A$1:$H$1688,5,0),"")</f>
        <v/>
      </c>
      <c r="G84" s="227"/>
      <c r="H84" s="227"/>
      <c r="I84" s="11" t="s">
        <v>34</v>
      </c>
      <c r="J84" s="7"/>
      <c r="K84" s="8" t="str">
        <f>IF(J84&gt;0,VLOOKUP(J84,男子登録情報!$J$2:$K$21,2,0),"")</f>
        <v/>
      </c>
      <c r="L84" s="11" t="s">
        <v>35</v>
      </c>
      <c r="M84" s="42"/>
      <c r="N84" s="9" t="str">
        <f t="shared" si="23"/>
        <v/>
      </c>
      <c r="O84" s="10"/>
      <c r="P84" s="232"/>
      <c r="Q84" s="233"/>
      <c r="R84" s="234"/>
      <c r="S84" s="224"/>
      <c r="T84" s="224"/>
    </row>
    <row r="85" spans="1:20" s="21" customFormat="1" ht="18" hidden="1" customHeight="1" thickBot="1">
      <c r="A85" s="260"/>
      <c r="B85" s="251" t="s">
        <v>36</v>
      </c>
      <c r="C85" s="245"/>
      <c r="D85" s="49"/>
      <c r="E85" s="47"/>
      <c r="F85" s="48"/>
      <c r="G85" s="228"/>
      <c r="H85" s="228"/>
      <c r="I85" s="12" t="s">
        <v>37</v>
      </c>
      <c r="J85" s="13"/>
      <c r="K85" s="14" t="str">
        <f>IF(J85&gt;0,VLOOKUP(J85,男子登録情報!$J$2:$K$21,2,0),"")</f>
        <v/>
      </c>
      <c r="L85" s="15" t="s">
        <v>38</v>
      </c>
      <c r="M85" s="43"/>
      <c r="N85" s="9" t="str">
        <f t="shared" si="23"/>
        <v/>
      </c>
      <c r="O85" s="16"/>
      <c r="P85" s="235"/>
      <c r="Q85" s="236"/>
      <c r="R85" s="237"/>
      <c r="S85" s="225"/>
      <c r="T85" s="225"/>
    </row>
    <row r="86" spans="1:20" s="21" customFormat="1" ht="18" hidden="1" customHeight="1" thickTop="1" thickBot="1">
      <c r="A86" s="258">
        <v>25</v>
      </c>
      <c r="B86" s="252" t="s">
        <v>1317</v>
      </c>
      <c r="C86" s="238"/>
      <c r="D86" s="238" t="str">
        <f>IF(C86&gt;0,VLOOKUP(C86,男子登録情報!$A$1:$H$1688,3,0),"")</f>
        <v/>
      </c>
      <c r="E86" s="238" t="str">
        <f>IF(C86&gt;0,VLOOKUP(C86,男子登録情報!$A$1:$H$1688,4,0),"")</f>
        <v/>
      </c>
      <c r="F86" s="45" t="str">
        <f>IF(C86&gt;0,VLOOKUP(C86,男子登録情報!$A$1:$H$1688,8,0),"")</f>
        <v/>
      </c>
      <c r="G86" s="226" t="e">
        <f>IF(F87&gt;0,VLOOKUP(F87,男子登録情報!$N$2:$O$48,2,0),"")</f>
        <v>#N/A</v>
      </c>
      <c r="H86" s="226" t="str">
        <f t="shared" ref="H86" si="26">IF(C86&gt;0,TEXT(C86,"100000000"),"")</f>
        <v/>
      </c>
      <c r="I86" s="6" t="s">
        <v>30</v>
      </c>
      <c r="J86" s="7"/>
      <c r="K86" s="8" t="str">
        <f>IF(J86&gt;0,VLOOKUP(J86,男子登録情報!$J$1:$K$21,2,0),"")</f>
        <v/>
      </c>
      <c r="L86" s="6" t="s">
        <v>33</v>
      </c>
      <c r="M86" s="41"/>
      <c r="N86" s="9" t="str">
        <f t="shared" si="23"/>
        <v/>
      </c>
      <c r="O86" s="10"/>
      <c r="P86" s="229"/>
      <c r="Q86" s="230"/>
      <c r="R86" s="231"/>
      <c r="S86" s="223"/>
      <c r="T86" s="223"/>
    </row>
    <row r="87" spans="1:20" s="21" customFormat="1" ht="18" hidden="1" customHeight="1" thickBot="1">
      <c r="A87" s="259"/>
      <c r="B87" s="253"/>
      <c r="C87" s="239"/>
      <c r="D87" s="239"/>
      <c r="E87" s="239"/>
      <c r="F87" s="46" t="str">
        <f>IF(C86&gt;0,VLOOKUP(C86,男子登録情報!$A$1:$H$1688,5,0),"")</f>
        <v/>
      </c>
      <c r="G87" s="227"/>
      <c r="H87" s="227"/>
      <c r="I87" s="11" t="s">
        <v>34</v>
      </c>
      <c r="J87" s="7"/>
      <c r="K87" s="8" t="str">
        <f>IF(J87&gt;0,VLOOKUP(J87,男子登録情報!$J$2:$K$21,2,0),"")</f>
        <v/>
      </c>
      <c r="L87" s="11" t="s">
        <v>35</v>
      </c>
      <c r="M87" s="42"/>
      <c r="N87" s="9" t="str">
        <f t="shared" si="23"/>
        <v/>
      </c>
      <c r="O87" s="10"/>
      <c r="P87" s="232"/>
      <c r="Q87" s="233"/>
      <c r="R87" s="234"/>
      <c r="S87" s="224"/>
      <c r="T87" s="224"/>
    </row>
    <row r="88" spans="1:20" s="21" customFormat="1" ht="18" hidden="1" customHeight="1" thickBot="1">
      <c r="A88" s="260"/>
      <c r="B88" s="251" t="s">
        <v>36</v>
      </c>
      <c r="C88" s="245"/>
      <c r="D88" s="47"/>
      <c r="E88" s="47"/>
      <c r="F88" s="48"/>
      <c r="G88" s="228"/>
      <c r="H88" s="228"/>
      <c r="I88" s="12" t="s">
        <v>37</v>
      </c>
      <c r="J88" s="13"/>
      <c r="K88" s="14" t="str">
        <f>IF(J88&gt;0,VLOOKUP(J88,男子登録情報!$J$2:$K$21,2,0),"")</f>
        <v/>
      </c>
      <c r="L88" s="15" t="s">
        <v>38</v>
      </c>
      <c r="M88" s="43"/>
      <c r="N88" s="9" t="str">
        <f t="shared" si="23"/>
        <v/>
      </c>
      <c r="O88" s="16"/>
      <c r="P88" s="235"/>
      <c r="Q88" s="236"/>
      <c r="R88" s="237"/>
      <c r="S88" s="225"/>
      <c r="T88" s="225"/>
    </row>
    <row r="89" spans="1:20" s="21" customFormat="1" ht="18" hidden="1" customHeight="1" thickTop="1" thickBot="1">
      <c r="A89" s="258">
        <v>26</v>
      </c>
      <c r="B89" s="252" t="s">
        <v>1317</v>
      </c>
      <c r="C89" s="238"/>
      <c r="D89" s="238" t="str">
        <f>IF(C89&gt;0,VLOOKUP(C89,男子登録情報!$A$1:$H$1688,3,0),"")</f>
        <v/>
      </c>
      <c r="E89" s="238" t="str">
        <f>IF(C89&gt;0,VLOOKUP(C89,男子登録情報!$A$1:$H$1688,4,0),"")</f>
        <v/>
      </c>
      <c r="F89" s="45" t="str">
        <f>IF(C89&gt;0,VLOOKUP(C89,男子登録情報!$A$1:$H$1688,8,0),"")</f>
        <v/>
      </c>
      <c r="G89" s="226" t="e">
        <f>IF(F90&gt;0,VLOOKUP(F90,男子登録情報!$N$2:$O$48,2,0),"")</f>
        <v>#N/A</v>
      </c>
      <c r="H89" s="226" t="str">
        <f t="shared" ref="H89" si="27">IF(C89&gt;0,TEXT(C89,"100000000"),"")</f>
        <v/>
      </c>
      <c r="I89" s="6" t="s">
        <v>30</v>
      </c>
      <c r="J89" s="7"/>
      <c r="K89" s="8" t="str">
        <f>IF(J89&gt;0,VLOOKUP(J89,男子登録情報!$J$1:$K$21,2,0),"")</f>
        <v/>
      </c>
      <c r="L89" s="6" t="s">
        <v>33</v>
      </c>
      <c r="M89" s="41"/>
      <c r="N89" s="9" t="str">
        <f t="shared" si="23"/>
        <v/>
      </c>
      <c r="O89" s="10"/>
      <c r="P89" s="229"/>
      <c r="Q89" s="230"/>
      <c r="R89" s="231"/>
      <c r="S89" s="223"/>
      <c r="T89" s="223"/>
    </row>
    <row r="90" spans="1:20" s="21" customFormat="1" ht="18" hidden="1" customHeight="1" thickBot="1">
      <c r="A90" s="259"/>
      <c r="B90" s="253"/>
      <c r="C90" s="239"/>
      <c r="D90" s="239"/>
      <c r="E90" s="239"/>
      <c r="F90" s="46" t="str">
        <f>IF(C89&gt;0,VLOOKUP(C89,男子登録情報!$A$1:$H$1688,5,0),"")</f>
        <v/>
      </c>
      <c r="G90" s="227"/>
      <c r="H90" s="227"/>
      <c r="I90" s="11" t="s">
        <v>34</v>
      </c>
      <c r="J90" s="7"/>
      <c r="K90" s="8" t="str">
        <f>IF(J90&gt;0,VLOOKUP(J90,男子登録情報!$J$2:$K$21,2,0),"")</f>
        <v/>
      </c>
      <c r="L90" s="11" t="s">
        <v>35</v>
      </c>
      <c r="M90" s="42"/>
      <c r="N90" s="9" t="str">
        <f t="shared" si="23"/>
        <v/>
      </c>
      <c r="O90" s="10"/>
      <c r="P90" s="232"/>
      <c r="Q90" s="233"/>
      <c r="R90" s="234"/>
      <c r="S90" s="224"/>
      <c r="T90" s="224"/>
    </row>
    <row r="91" spans="1:20" s="21" customFormat="1" ht="18" hidden="1" customHeight="1" thickBot="1">
      <c r="A91" s="260"/>
      <c r="B91" s="251" t="s">
        <v>36</v>
      </c>
      <c r="C91" s="245"/>
      <c r="D91" s="47"/>
      <c r="E91" s="47"/>
      <c r="F91" s="48"/>
      <c r="G91" s="228"/>
      <c r="H91" s="228"/>
      <c r="I91" s="12" t="s">
        <v>37</v>
      </c>
      <c r="J91" s="13"/>
      <c r="K91" s="14" t="str">
        <f>IF(J91&gt;0,VLOOKUP(J91,男子登録情報!$J$2:$K$21,2,0),"")</f>
        <v/>
      </c>
      <c r="L91" s="15" t="s">
        <v>38</v>
      </c>
      <c r="M91" s="43"/>
      <c r="N91" s="9" t="str">
        <f t="shared" si="23"/>
        <v/>
      </c>
      <c r="O91" s="16"/>
      <c r="P91" s="235"/>
      <c r="Q91" s="236"/>
      <c r="R91" s="237"/>
      <c r="S91" s="225"/>
      <c r="T91" s="225"/>
    </row>
    <row r="92" spans="1:20" s="21" customFormat="1" ht="18" hidden="1" customHeight="1" thickTop="1" thickBot="1">
      <c r="A92" s="258">
        <v>27</v>
      </c>
      <c r="B92" s="252" t="s">
        <v>1317</v>
      </c>
      <c r="C92" s="238"/>
      <c r="D92" s="238" t="str">
        <f>IF(C92&gt;0,VLOOKUP(C92,男子登録情報!$A$1:$H$1688,3,0),"")</f>
        <v/>
      </c>
      <c r="E92" s="238" t="str">
        <f>IF(C92&gt;0,VLOOKUP(C92,男子登録情報!$A$1:$H$1688,4,0),"")</f>
        <v/>
      </c>
      <c r="F92" s="45" t="str">
        <f>IF(C92&gt;0,VLOOKUP(C92,男子登録情報!$A$1:$H$1688,8,0),"")</f>
        <v/>
      </c>
      <c r="G92" s="226" t="e">
        <f>IF(F93&gt;0,VLOOKUP(F93,男子登録情報!$N$2:$O$48,2,0),"")</f>
        <v>#N/A</v>
      </c>
      <c r="H92" s="226" t="str">
        <f t="shared" ref="H92" si="28">IF(C92&gt;0,TEXT(C92,"100000000"),"")</f>
        <v/>
      </c>
      <c r="I92" s="6" t="s">
        <v>30</v>
      </c>
      <c r="J92" s="7"/>
      <c r="K92" s="8" t="str">
        <f>IF(J92&gt;0,VLOOKUP(J92,男子登録情報!$J$1:$K$21,2,0),"")</f>
        <v/>
      </c>
      <c r="L92" s="6" t="s">
        <v>33</v>
      </c>
      <c r="M92" s="41"/>
      <c r="N92" s="9" t="str">
        <f t="shared" si="23"/>
        <v/>
      </c>
      <c r="O92" s="10"/>
      <c r="P92" s="229"/>
      <c r="Q92" s="230"/>
      <c r="R92" s="231"/>
      <c r="S92" s="223"/>
      <c r="T92" s="223"/>
    </row>
    <row r="93" spans="1:20" s="21" customFormat="1" ht="18" hidden="1" customHeight="1" thickBot="1">
      <c r="A93" s="259"/>
      <c r="B93" s="253"/>
      <c r="C93" s="239"/>
      <c r="D93" s="239"/>
      <c r="E93" s="239"/>
      <c r="F93" s="46" t="str">
        <f>IF(C92&gt;0,VLOOKUP(C92,男子登録情報!$A$1:$H$1688,5,0),"")</f>
        <v/>
      </c>
      <c r="G93" s="227"/>
      <c r="H93" s="227"/>
      <c r="I93" s="11" t="s">
        <v>34</v>
      </c>
      <c r="J93" s="7"/>
      <c r="K93" s="8" t="str">
        <f>IF(J93&gt;0,VLOOKUP(J93,男子登録情報!$J$2:$K$21,2,0),"")</f>
        <v/>
      </c>
      <c r="L93" s="11" t="s">
        <v>35</v>
      </c>
      <c r="M93" s="42"/>
      <c r="N93" s="9" t="str">
        <f t="shared" si="23"/>
        <v/>
      </c>
      <c r="O93" s="10"/>
      <c r="P93" s="232"/>
      <c r="Q93" s="233"/>
      <c r="R93" s="234"/>
      <c r="S93" s="224"/>
      <c r="T93" s="224"/>
    </row>
    <row r="94" spans="1:20" s="21" customFormat="1" ht="18" hidden="1" customHeight="1" thickBot="1">
      <c r="A94" s="260"/>
      <c r="B94" s="251" t="s">
        <v>36</v>
      </c>
      <c r="C94" s="245"/>
      <c r="D94" s="47"/>
      <c r="E94" s="47"/>
      <c r="F94" s="48"/>
      <c r="G94" s="228"/>
      <c r="H94" s="228"/>
      <c r="I94" s="12" t="s">
        <v>37</v>
      </c>
      <c r="J94" s="13"/>
      <c r="K94" s="14" t="str">
        <f>IF(J94&gt;0,VLOOKUP(J94,男子登録情報!$J$2:$K$21,2,0),"")</f>
        <v/>
      </c>
      <c r="L94" s="15" t="s">
        <v>38</v>
      </c>
      <c r="M94" s="43"/>
      <c r="N94" s="9" t="str">
        <f t="shared" si="23"/>
        <v/>
      </c>
      <c r="O94" s="16"/>
      <c r="P94" s="235"/>
      <c r="Q94" s="236"/>
      <c r="R94" s="237"/>
      <c r="S94" s="225"/>
      <c r="T94" s="225"/>
    </row>
    <row r="95" spans="1:20" s="21" customFormat="1" ht="18" hidden="1" customHeight="1" thickTop="1" thickBot="1">
      <c r="A95" s="258">
        <v>28</v>
      </c>
      <c r="B95" s="252" t="s">
        <v>1317</v>
      </c>
      <c r="C95" s="238"/>
      <c r="D95" s="238" t="str">
        <f>IF(C95&gt;0,VLOOKUP(C95,男子登録情報!$A$1:$H$1688,3,0),"")</f>
        <v/>
      </c>
      <c r="E95" s="238" t="str">
        <f>IF(C95&gt;0,VLOOKUP(C95,男子登録情報!$A$1:$H$1688,4,0),"")</f>
        <v/>
      </c>
      <c r="F95" s="45" t="str">
        <f>IF(C95&gt;0,VLOOKUP(C95,男子登録情報!$A$1:$H$1688,8,0),"")</f>
        <v/>
      </c>
      <c r="G95" s="226" t="e">
        <f>IF(F96&gt;0,VLOOKUP(F96,男子登録情報!$N$2:$O$48,2,0),"")</f>
        <v>#N/A</v>
      </c>
      <c r="H95" s="226" t="str">
        <f t="shared" ref="H95" si="29">IF(C95&gt;0,TEXT(C95,"100000000"),"")</f>
        <v/>
      </c>
      <c r="I95" s="6" t="s">
        <v>30</v>
      </c>
      <c r="J95" s="7"/>
      <c r="K95" s="8" t="str">
        <f>IF(J95&gt;0,VLOOKUP(J95,男子登録情報!$J$1:$K$21,2,0),"")</f>
        <v/>
      </c>
      <c r="L95" s="6" t="s">
        <v>33</v>
      </c>
      <c r="M95" s="41"/>
      <c r="N95" s="9" t="str">
        <f t="shared" si="23"/>
        <v/>
      </c>
      <c r="O95" s="10"/>
      <c r="P95" s="229"/>
      <c r="Q95" s="230"/>
      <c r="R95" s="231"/>
      <c r="S95" s="223"/>
      <c r="T95" s="223"/>
    </row>
    <row r="96" spans="1:20" s="21" customFormat="1" ht="18" hidden="1" customHeight="1" thickBot="1">
      <c r="A96" s="259"/>
      <c r="B96" s="253"/>
      <c r="C96" s="239"/>
      <c r="D96" s="239"/>
      <c r="E96" s="239"/>
      <c r="F96" s="46" t="str">
        <f>IF(C95&gt;0,VLOOKUP(C95,男子登録情報!$A$1:$H$1688,5,0),"")</f>
        <v/>
      </c>
      <c r="G96" s="227"/>
      <c r="H96" s="227"/>
      <c r="I96" s="11" t="s">
        <v>34</v>
      </c>
      <c r="J96" s="7"/>
      <c r="K96" s="8" t="str">
        <f>IF(J96&gt;0,VLOOKUP(J96,男子登録情報!$J$2:$K$21,2,0),"")</f>
        <v/>
      </c>
      <c r="L96" s="11" t="s">
        <v>35</v>
      </c>
      <c r="M96" s="42"/>
      <c r="N96" s="9" t="str">
        <f t="shared" si="23"/>
        <v/>
      </c>
      <c r="O96" s="10"/>
      <c r="P96" s="232"/>
      <c r="Q96" s="233"/>
      <c r="R96" s="234"/>
      <c r="S96" s="224"/>
      <c r="T96" s="224"/>
    </row>
    <row r="97" spans="1:20" s="21" customFormat="1" ht="18" hidden="1" customHeight="1" thickBot="1">
      <c r="A97" s="260"/>
      <c r="B97" s="251" t="s">
        <v>36</v>
      </c>
      <c r="C97" s="245"/>
      <c r="D97" s="47"/>
      <c r="E97" s="47"/>
      <c r="F97" s="48"/>
      <c r="G97" s="228"/>
      <c r="H97" s="228"/>
      <c r="I97" s="12" t="s">
        <v>37</v>
      </c>
      <c r="J97" s="13"/>
      <c r="K97" s="14" t="str">
        <f>IF(J97&gt;0,VLOOKUP(J97,男子登録情報!$J$2:$K$21,2,0),"")</f>
        <v/>
      </c>
      <c r="L97" s="15" t="s">
        <v>38</v>
      </c>
      <c r="M97" s="43"/>
      <c r="N97" s="9" t="str">
        <f t="shared" si="23"/>
        <v/>
      </c>
      <c r="O97" s="16"/>
      <c r="P97" s="235"/>
      <c r="Q97" s="236"/>
      <c r="R97" s="237"/>
      <c r="S97" s="225"/>
      <c r="T97" s="225"/>
    </row>
    <row r="98" spans="1:20" s="21" customFormat="1" ht="18" hidden="1" customHeight="1" thickTop="1" thickBot="1">
      <c r="A98" s="258">
        <v>29</v>
      </c>
      <c r="B98" s="252" t="s">
        <v>1317</v>
      </c>
      <c r="C98" s="238"/>
      <c r="D98" s="238" t="str">
        <f>IF(C98&gt;0,VLOOKUP(C98,男子登録情報!$A$1:$H$1688,3,0),"")</f>
        <v/>
      </c>
      <c r="E98" s="238" t="str">
        <f>IF(C98&gt;0,VLOOKUP(C98,男子登録情報!$A$1:$H$1688,4,0),"")</f>
        <v/>
      </c>
      <c r="F98" s="45" t="str">
        <f>IF(C98&gt;0,VLOOKUP(C98,男子登録情報!$A$1:$H$1688,8,0),"")</f>
        <v/>
      </c>
      <c r="G98" s="226" t="e">
        <f>IF(F99&gt;0,VLOOKUP(F99,男子登録情報!$N$2:$O$48,2,0),"")</f>
        <v>#N/A</v>
      </c>
      <c r="H98" s="226" t="str">
        <f t="shared" ref="H98" si="30">IF(C98&gt;0,TEXT(C98,"100000000"),"")</f>
        <v/>
      </c>
      <c r="I98" s="6" t="s">
        <v>30</v>
      </c>
      <c r="J98" s="7"/>
      <c r="K98" s="8" t="str">
        <f>IF(J98&gt;0,VLOOKUP(J98,男子登録情報!$J$1:$K$21,2,0),"")</f>
        <v/>
      </c>
      <c r="L98" s="6" t="s">
        <v>33</v>
      </c>
      <c r="M98" s="41"/>
      <c r="N98" s="9" t="str">
        <f t="shared" si="23"/>
        <v/>
      </c>
      <c r="O98" s="10"/>
      <c r="P98" s="229"/>
      <c r="Q98" s="230"/>
      <c r="R98" s="231"/>
      <c r="S98" s="223"/>
      <c r="T98" s="223"/>
    </row>
    <row r="99" spans="1:20" s="21" customFormat="1" ht="18" hidden="1" customHeight="1" thickBot="1">
      <c r="A99" s="259"/>
      <c r="B99" s="253"/>
      <c r="C99" s="239"/>
      <c r="D99" s="239"/>
      <c r="E99" s="239"/>
      <c r="F99" s="46" t="str">
        <f>IF(C98&gt;0,VLOOKUP(C98,男子登録情報!$A$1:$H$1688,5,0),"")</f>
        <v/>
      </c>
      <c r="G99" s="227"/>
      <c r="H99" s="227"/>
      <c r="I99" s="11" t="s">
        <v>34</v>
      </c>
      <c r="J99" s="7"/>
      <c r="K99" s="8" t="str">
        <f>IF(J99&gt;0,VLOOKUP(J99,男子登録情報!$J$2:$K$21,2,0),"")</f>
        <v/>
      </c>
      <c r="L99" s="11" t="s">
        <v>35</v>
      </c>
      <c r="M99" s="42"/>
      <c r="N99" s="9" t="str">
        <f t="shared" si="23"/>
        <v/>
      </c>
      <c r="O99" s="10"/>
      <c r="P99" s="232"/>
      <c r="Q99" s="233"/>
      <c r="R99" s="234"/>
      <c r="S99" s="224"/>
      <c r="T99" s="224"/>
    </row>
    <row r="100" spans="1:20" s="21" customFormat="1" ht="18" hidden="1" customHeight="1" thickBot="1">
      <c r="A100" s="260"/>
      <c r="B100" s="251" t="s">
        <v>36</v>
      </c>
      <c r="C100" s="245"/>
      <c r="D100" s="47"/>
      <c r="E100" s="47"/>
      <c r="F100" s="48"/>
      <c r="G100" s="228"/>
      <c r="H100" s="228"/>
      <c r="I100" s="12" t="s">
        <v>37</v>
      </c>
      <c r="J100" s="13"/>
      <c r="K100" s="14" t="str">
        <f>IF(J100&gt;0,VLOOKUP(J100,男子登録情報!$J$2:$K$21,2,0),"")</f>
        <v/>
      </c>
      <c r="L100" s="15" t="s">
        <v>38</v>
      </c>
      <c r="M100" s="43"/>
      <c r="N100" s="9" t="str">
        <f t="shared" si="23"/>
        <v/>
      </c>
      <c r="O100" s="16"/>
      <c r="P100" s="235"/>
      <c r="Q100" s="236"/>
      <c r="R100" s="237"/>
      <c r="S100" s="225"/>
      <c r="T100" s="225"/>
    </row>
    <row r="101" spans="1:20" s="21" customFormat="1" ht="18" hidden="1" customHeight="1" thickTop="1" thickBot="1">
      <c r="A101" s="258">
        <v>30</v>
      </c>
      <c r="B101" s="252" t="s">
        <v>1317</v>
      </c>
      <c r="C101" s="238"/>
      <c r="D101" s="238" t="str">
        <f>IF(C101&gt;0,VLOOKUP(C101,男子登録情報!$A$1:$H$1688,3,0),"")</f>
        <v/>
      </c>
      <c r="E101" s="238" t="str">
        <f>IF(C101&gt;0,VLOOKUP(C101,男子登録情報!$A$1:$H$1688,4,0),"")</f>
        <v/>
      </c>
      <c r="F101" s="45" t="str">
        <f>IF(C101&gt;0,VLOOKUP(C101,男子登録情報!$A$1:$H$1688,8,0),"")</f>
        <v/>
      </c>
      <c r="G101" s="226" t="e">
        <f>IF(F102&gt;0,VLOOKUP(F102,男子登録情報!$N$2:$O$48,2,0),"")</f>
        <v>#N/A</v>
      </c>
      <c r="H101" s="226" t="str">
        <f t="shared" ref="H101" si="31">IF(C101&gt;0,TEXT(C101,"100000000"),"")</f>
        <v/>
      </c>
      <c r="I101" s="6" t="s">
        <v>30</v>
      </c>
      <c r="J101" s="7"/>
      <c r="K101" s="8" t="str">
        <f>IF(J101&gt;0,VLOOKUP(J101,男子登録情報!$J$1:$K$21,2,0),"")</f>
        <v/>
      </c>
      <c r="L101" s="6" t="s">
        <v>33</v>
      </c>
      <c r="M101" s="41"/>
      <c r="N101" s="9" t="str">
        <f t="shared" si="23"/>
        <v/>
      </c>
      <c r="O101" s="10"/>
      <c r="P101" s="229"/>
      <c r="Q101" s="230"/>
      <c r="R101" s="231"/>
      <c r="S101" s="223"/>
      <c r="T101" s="223"/>
    </row>
    <row r="102" spans="1:20" s="21" customFormat="1" ht="18" hidden="1" customHeight="1" thickBot="1">
      <c r="A102" s="259"/>
      <c r="B102" s="253"/>
      <c r="C102" s="239"/>
      <c r="D102" s="239"/>
      <c r="E102" s="239"/>
      <c r="F102" s="46" t="str">
        <f>IF(C101&gt;0,VLOOKUP(C101,男子登録情報!$A$1:$H$1688,5,0),"")</f>
        <v/>
      </c>
      <c r="G102" s="227"/>
      <c r="H102" s="227"/>
      <c r="I102" s="11" t="s">
        <v>34</v>
      </c>
      <c r="J102" s="7"/>
      <c r="K102" s="8" t="str">
        <f>IF(J102&gt;0,VLOOKUP(J102,男子登録情報!$J$2:$K$21,2,0),"")</f>
        <v/>
      </c>
      <c r="L102" s="11" t="s">
        <v>35</v>
      </c>
      <c r="M102" s="42"/>
      <c r="N102" s="9" t="str">
        <f t="shared" si="23"/>
        <v/>
      </c>
      <c r="O102" s="10"/>
      <c r="P102" s="232"/>
      <c r="Q102" s="233"/>
      <c r="R102" s="234"/>
      <c r="S102" s="224"/>
      <c r="T102" s="224"/>
    </row>
    <row r="103" spans="1:20" s="21" customFormat="1" ht="18" hidden="1" customHeight="1" thickBot="1">
      <c r="A103" s="260"/>
      <c r="B103" s="251" t="s">
        <v>36</v>
      </c>
      <c r="C103" s="245"/>
      <c r="D103" s="47"/>
      <c r="E103" s="47"/>
      <c r="F103" s="48"/>
      <c r="G103" s="228"/>
      <c r="H103" s="228"/>
      <c r="I103" s="12" t="s">
        <v>37</v>
      </c>
      <c r="J103" s="13"/>
      <c r="K103" s="14" t="str">
        <f>IF(J103&gt;0,VLOOKUP(J103,男子登録情報!$J$2:$K$21,2,0),"")</f>
        <v/>
      </c>
      <c r="L103" s="15" t="s">
        <v>38</v>
      </c>
      <c r="M103" s="43"/>
      <c r="N103" s="9" t="str">
        <f t="shared" si="23"/>
        <v/>
      </c>
      <c r="O103" s="16"/>
      <c r="P103" s="235"/>
      <c r="Q103" s="236"/>
      <c r="R103" s="237"/>
      <c r="S103" s="225"/>
      <c r="T103" s="225"/>
    </row>
    <row r="104" spans="1:20" s="21" customFormat="1" ht="18" hidden="1" customHeight="1" thickTop="1" thickBot="1">
      <c r="A104" s="258">
        <v>31</v>
      </c>
      <c r="B104" s="252" t="s">
        <v>1317</v>
      </c>
      <c r="C104" s="238"/>
      <c r="D104" s="238" t="str">
        <f>IF(C104&gt;0,VLOOKUP(C104,男子登録情報!$A$1:$H$1688,3,0),"")</f>
        <v/>
      </c>
      <c r="E104" s="238" t="str">
        <f>IF(C104&gt;0,VLOOKUP(C104,男子登録情報!$A$1:$H$1688,4,0),"")</f>
        <v/>
      </c>
      <c r="F104" s="45" t="str">
        <f>IF(C104&gt;0,VLOOKUP(C104,男子登録情報!$A$1:$H$1688,8,0),"")</f>
        <v/>
      </c>
      <c r="G104" s="226" t="e">
        <f>IF(F105&gt;0,VLOOKUP(F105,男子登録情報!$N$2:$O$48,2,0),"")</f>
        <v>#N/A</v>
      </c>
      <c r="H104" s="226" t="str">
        <f t="shared" ref="H104" si="32">IF(C104&gt;0,TEXT(C104,"100000000"),"")</f>
        <v/>
      </c>
      <c r="I104" s="6" t="s">
        <v>30</v>
      </c>
      <c r="J104" s="7"/>
      <c r="K104" s="8" t="str">
        <f>IF(J104&gt;0,VLOOKUP(J104,男子登録情報!$J$1:$K$21,2,0),"")</f>
        <v/>
      </c>
      <c r="L104" s="6" t="s">
        <v>33</v>
      </c>
      <c r="M104" s="41"/>
      <c r="N104" s="9" t="str">
        <f t="shared" si="23"/>
        <v/>
      </c>
      <c r="O104" s="10"/>
      <c r="P104" s="229"/>
      <c r="Q104" s="230"/>
      <c r="R104" s="231"/>
      <c r="S104" s="223"/>
      <c r="T104" s="223"/>
    </row>
    <row r="105" spans="1:20" s="21" customFormat="1" ht="18" hidden="1" customHeight="1" thickBot="1">
      <c r="A105" s="259"/>
      <c r="B105" s="253"/>
      <c r="C105" s="239"/>
      <c r="D105" s="239"/>
      <c r="E105" s="239"/>
      <c r="F105" s="46" t="str">
        <f>IF(C104&gt;0,VLOOKUP(C104,男子登録情報!$A$1:$H$1688,5,0),"")</f>
        <v/>
      </c>
      <c r="G105" s="227"/>
      <c r="H105" s="227"/>
      <c r="I105" s="11" t="s">
        <v>34</v>
      </c>
      <c r="J105" s="7"/>
      <c r="K105" s="8" t="str">
        <f>IF(J105&gt;0,VLOOKUP(J105,男子登録情報!$J$2:$K$21,2,0),"")</f>
        <v/>
      </c>
      <c r="L105" s="11" t="s">
        <v>35</v>
      </c>
      <c r="M105" s="42"/>
      <c r="N105" s="9" t="str">
        <f t="shared" si="23"/>
        <v/>
      </c>
      <c r="O105" s="10"/>
      <c r="P105" s="232"/>
      <c r="Q105" s="233"/>
      <c r="R105" s="234"/>
      <c r="S105" s="224"/>
      <c r="T105" s="224"/>
    </row>
    <row r="106" spans="1:20" s="21" customFormat="1" ht="18" hidden="1" customHeight="1" thickBot="1">
      <c r="A106" s="260"/>
      <c r="B106" s="251" t="s">
        <v>36</v>
      </c>
      <c r="C106" s="245"/>
      <c r="D106" s="47"/>
      <c r="E106" s="47"/>
      <c r="F106" s="48"/>
      <c r="G106" s="228"/>
      <c r="H106" s="228"/>
      <c r="I106" s="12" t="s">
        <v>37</v>
      </c>
      <c r="J106" s="13"/>
      <c r="K106" s="14" t="str">
        <f>IF(J106&gt;0,VLOOKUP(J106,男子登録情報!$J$2:$K$21,2,0),"")</f>
        <v/>
      </c>
      <c r="L106" s="15" t="s">
        <v>38</v>
      </c>
      <c r="M106" s="43"/>
      <c r="N106" s="9" t="str">
        <f t="shared" si="23"/>
        <v/>
      </c>
      <c r="O106" s="16"/>
      <c r="P106" s="235"/>
      <c r="Q106" s="236"/>
      <c r="R106" s="237"/>
      <c r="S106" s="225"/>
      <c r="T106" s="225"/>
    </row>
    <row r="107" spans="1:20" s="21" customFormat="1" ht="18" hidden="1" customHeight="1" thickTop="1" thickBot="1">
      <c r="A107" s="258">
        <v>32</v>
      </c>
      <c r="B107" s="252" t="s">
        <v>1317</v>
      </c>
      <c r="C107" s="238"/>
      <c r="D107" s="238" t="str">
        <f>IF(C107&gt;0,VLOOKUP(C107,男子登録情報!$A$1:$H$1688,3,0),"")</f>
        <v/>
      </c>
      <c r="E107" s="238" t="str">
        <f>IF(C107&gt;0,VLOOKUP(C107,男子登録情報!$A$1:$H$1688,4,0),"")</f>
        <v/>
      </c>
      <c r="F107" s="45" t="str">
        <f>IF(C107&gt;0,VLOOKUP(C107,男子登録情報!$A$1:$H$1688,8,0),"")</f>
        <v/>
      </c>
      <c r="G107" s="226" t="e">
        <f>IF(F108&gt;0,VLOOKUP(F108,男子登録情報!$N$2:$O$48,2,0),"")</f>
        <v>#N/A</v>
      </c>
      <c r="H107" s="226" t="str">
        <f t="shared" ref="H107" si="33">IF(C107&gt;0,TEXT(C107,"100000000"),"")</f>
        <v/>
      </c>
      <c r="I107" s="6" t="s">
        <v>30</v>
      </c>
      <c r="J107" s="7"/>
      <c r="K107" s="8" t="str">
        <f>IF(J107&gt;0,VLOOKUP(J107,男子登録情報!$J$1:$K$21,2,0),"")</f>
        <v/>
      </c>
      <c r="L107" s="6" t="s">
        <v>33</v>
      </c>
      <c r="M107" s="41"/>
      <c r="N107" s="9" t="str">
        <f t="shared" si="23"/>
        <v/>
      </c>
      <c r="O107" s="10"/>
      <c r="P107" s="229"/>
      <c r="Q107" s="230"/>
      <c r="R107" s="231"/>
      <c r="S107" s="223"/>
      <c r="T107" s="223"/>
    </row>
    <row r="108" spans="1:20" s="21" customFormat="1" ht="18" hidden="1" customHeight="1" thickBot="1">
      <c r="A108" s="259"/>
      <c r="B108" s="253"/>
      <c r="C108" s="239"/>
      <c r="D108" s="239"/>
      <c r="E108" s="239"/>
      <c r="F108" s="46" t="str">
        <f>IF(C107&gt;0,VLOOKUP(C107,男子登録情報!$A$1:$H$1688,5,0),"")</f>
        <v/>
      </c>
      <c r="G108" s="227"/>
      <c r="H108" s="227"/>
      <c r="I108" s="11" t="s">
        <v>34</v>
      </c>
      <c r="J108" s="7"/>
      <c r="K108" s="8" t="str">
        <f>IF(J108&gt;0,VLOOKUP(J108,男子登録情報!$J$2:$K$21,2,0),"")</f>
        <v/>
      </c>
      <c r="L108" s="11" t="s">
        <v>35</v>
      </c>
      <c r="M108" s="42"/>
      <c r="N108" s="9" t="str">
        <f t="shared" si="23"/>
        <v/>
      </c>
      <c r="O108" s="10"/>
      <c r="P108" s="232"/>
      <c r="Q108" s="233"/>
      <c r="R108" s="234"/>
      <c r="S108" s="224"/>
      <c r="T108" s="224"/>
    </row>
    <row r="109" spans="1:20" s="21" customFormat="1" ht="18" hidden="1" customHeight="1" thickBot="1">
      <c r="A109" s="260"/>
      <c r="B109" s="251" t="s">
        <v>36</v>
      </c>
      <c r="C109" s="245"/>
      <c r="D109" s="47"/>
      <c r="E109" s="47"/>
      <c r="F109" s="48"/>
      <c r="G109" s="228"/>
      <c r="H109" s="228"/>
      <c r="I109" s="12" t="s">
        <v>37</v>
      </c>
      <c r="J109" s="13"/>
      <c r="K109" s="14" t="str">
        <f>IF(J109&gt;0,VLOOKUP(J109,男子登録情報!$J$2:$K$21,2,0),"")</f>
        <v/>
      </c>
      <c r="L109" s="15" t="s">
        <v>38</v>
      </c>
      <c r="M109" s="43"/>
      <c r="N109" s="9" t="str">
        <f t="shared" si="23"/>
        <v/>
      </c>
      <c r="O109" s="16"/>
      <c r="P109" s="235"/>
      <c r="Q109" s="236"/>
      <c r="R109" s="237"/>
      <c r="S109" s="225"/>
      <c r="T109" s="225"/>
    </row>
    <row r="110" spans="1:20" s="21" customFormat="1" ht="18" hidden="1" customHeight="1" thickTop="1" thickBot="1">
      <c r="A110" s="258">
        <v>33</v>
      </c>
      <c r="B110" s="252" t="s">
        <v>1317</v>
      </c>
      <c r="C110" s="238"/>
      <c r="D110" s="238" t="str">
        <f>IF(C110&gt;0,VLOOKUP(C110,男子登録情報!$A$1:$H$1688,3,0),"")</f>
        <v/>
      </c>
      <c r="E110" s="238" t="str">
        <f>IF(C110&gt;0,VLOOKUP(C110,男子登録情報!$A$1:$H$1688,4,0),"")</f>
        <v/>
      </c>
      <c r="F110" s="45" t="str">
        <f>IF(C110&gt;0,VLOOKUP(C110,男子登録情報!$A$1:$H$1688,8,0),"")</f>
        <v/>
      </c>
      <c r="G110" s="226" t="e">
        <f>IF(F111&gt;0,VLOOKUP(F111,男子登録情報!$N$2:$O$48,2,0),"")</f>
        <v>#N/A</v>
      </c>
      <c r="H110" s="226" t="str">
        <f t="shared" ref="H110" si="34">IF(C110&gt;0,TEXT(C110,"100000000"),"")</f>
        <v/>
      </c>
      <c r="I110" s="6" t="s">
        <v>30</v>
      </c>
      <c r="J110" s="7"/>
      <c r="K110" s="8" t="str">
        <f>IF(J110&gt;0,VLOOKUP(J110,男子登録情報!$J$1:$K$21,2,0),"")</f>
        <v/>
      </c>
      <c r="L110" s="6" t="s">
        <v>33</v>
      </c>
      <c r="M110" s="41"/>
      <c r="N110" s="9" t="str">
        <f t="shared" si="23"/>
        <v/>
      </c>
      <c r="O110" s="10"/>
      <c r="P110" s="229"/>
      <c r="Q110" s="230"/>
      <c r="R110" s="231"/>
      <c r="S110" s="223"/>
      <c r="T110" s="223"/>
    </row>
    <row r="111" spans="1:20" s="21" customFormat="1" ht="18" hidden="1" customHeight="1" thickBot="1">
      <c r="A111" s="259"/>
      <c r="B111" s="253"/>
      <c r="C111" s="239"/>
      <c r="D111" s="239"/>
      <c r="E111" s="239"/>
      <c r="F111" s="46" t="str">
        <f>IF(C110&gt;0,VLOOKUP(C110,男子登録情報!$A$1:$H$1688,5,0),"")</f>
        <v/>
      </c>
      <c r="G111" s="227"/>
      <c r="H111" s="227"/>
      <c r="I111" s="11" t="s">
        <v>34</v>
      </c>
      <c r="J111" s="7"/>
      <c r="K111" s="8" t="str">
        <f>IF(J111&gt;0,VLOOKUP(J111,男子登録情報!$J$2:$K$21,2,0),"")</f>
        <v/>
      </c>
      <c r="L111" s="11" t="s">
        <v>35</v>
      </c>
      <c r="M111" s="42"/>
      <c r="N111" s="9" t="str">
        <f t="shared" si="23"/>
        <v/>
      </c>
      <c r="O111" s="10"/>
      <c r="P111" s="232"/>
      <c r="Q111" s="233"/>
      <c r="R111" s="234"/>
      <c r="S111" s="224"/>
      <c r="T111" s="224"/>
    </row>
    <row r="112" spans="1:20" s="21" customFormat="1" ht="18" hidden="1" customHeight="1" thickBot="1">
      <c r="A112" s="260"/>
      <c r="B112" s="251" t="s">
        <v>36</v>
      </c>
      <c r="C112" s="245"/>
      <c r="D112" s="47"/>
      <c r="E112" s="47"/>
      <c r="F112" s="48"/>
      <c r="G112" s="228"/>
      <c r="H112" s="228"/>
      <c r="I112" s="12" t="s">
        <v>37</v>
      </c>
      <c r="J112" s="13"/>
      <c r="K112" s="14" t="str">
        <f>IF(J112&gt;0,VLOOKUP(J112,男子登録情報!$J$2:$K$21,2,0),"")</f>
        <v/>
      </c>
      <c r="L112" s="15" t="s">
        <v>38</v>
      </c>
      <c r="M112" s="43"/>
      <c r="N112" s="9" t="str">
        <f t="shared" si="23"/>
        <v/>
      </c>
      <c r="O112" s="16"/>
      <c r="P112" s="235"/>
      <c r="Q112" s="236"/>
      <c r="R112" s="237"/>
      <c r="S112" s="225"/>
      <c r="T112" s="225"/>
    </row>
    <row r="113" spans="1:20" s="21" customFormat="1" ht="18" hidden="1" customHeight="1" thickTop="1" thickBot="1">
      <c r="A113" s="258">
        <v>34</v>
      </c>
      <c r="B113" s="252" t="s">
        <v>1317</v>
      </c>
      <c r="C113" s="238"/>
      <c r="D113" s="238" t="str">
        <f>IF(C113&gt;0,VLOOKUP(C113,男子登録情報!$A$1:$H$1688,3,0),"")</f>
        <v/>
      </c>
      <c r="E113" s="238" t="str">
        <f>IF(C113&gt;0,VLOOKUP(C113,男子登録情報!$A$1:$H$1688,4,0),"")</f>
        <v/>
      </c>
      <c r="F113" s="45" t="str">
        <f>IF(C113&gt;0,VLOOKUP(C113,男子登録情報!$A$1:$H$1688,8,0),"")</f>
        <v/>
      </c>
      <c r="G113" s="226" t="e">
        <f>IF(F114&gt;0,VLOOKUP(F114,男子登録情報!$N$2:$O$48,2,0),"")</f>
        <v>#N/A</v>
      </c>
      <c r="H113" s="226" t="str">
        <f t="shared" ref="H113" si="35">IF(C113&gt;0,TEXT(C113,"100000000"),"")</f>
        <v/>
      </c>
      <c r="I113" s="6" t="s">
        <v>30</v>
      </c>
      <c r="J113" s="7"/>
      <c r="K113" s="8" t="str">
        <f>IF(J113&gt;0,VLOOKUP(J113,男子登録情報!$J$1:$K$21,2,0),"")</f>
        <v/>
      </c>
      <c r="L113" s="6" t="s">
        <v>33</v>
      </c>
      <c r="M113" s="41"/>
      <c r="N113" s="9" t="str">
        <f t="shared" si="23"/>
        <v/>
      </c>
      <c r="O113" s="10"/>
      <c r="P113" s="229"/>
      <c r="Q113" s="230"/>
      <c r="R113" s="231"/>
      <c r="S113" s="223"/>
      <c r="T113" s="223"/>
    </row>
    <row r="114" spans="1:20" s="21" customFormat="1" ht="18" hidden="1" customHeight="1" thickBot="1">
      <c r="A114" s="259"/>
      <c r="B114" s="253"/>
      <c r="C114" s="239"/>
      <c r="D114" s="239"/>
      <c r="E114" s="239"/>
      <c r="F114" s="46" t="str">
        <f>IF(C113&gt;0,VLOOKUP(C113,男子登録情報!$A$1:$H$1688,5,0),"")</f>
        <v/>
      </c>
      <c r="G114" s="227"/>
      <c r="H114" s="227"/>
      <c r="I114" s="11" t="s">
        <v>34</v>
      </c>
      <c r="J114" s="7"/>
      <c r="K114" s="8" t="str">
        <f>IF(J114&gt;0,VLOOKUP(J114,男子登録情報!$J$2:$K$21,2,0),"")</f>
        <v/>
      </c>
      <c r="L114" s="11" t="s">
        <v>35</v>
      </c>
      <c r="M114" s="42"/>
      <c r="N114" s="9" t="str">
        <f t="shared" si="23"/>
        <v/>
      </c>
      <c r="O114" s="10"/>
      <c r="P114" s="232"/>
      <c r="Q114" s="233"/>
      <c r="R114" s="234"/>
      <c r="S114" s="224"/>
      <c r="T114" s="224"/>
    </row>
    <row r="115" spans="1:20" s="21" customFormat="1" ht="18" hidden="1" customHeight="1" thickBot="1">
      <c r="A115" s="260"/>
      <c r="B115" s="251" t="s">
        <v>36</v>
      </c>
      <c r="C115" s="245"/>
      <c r="D115" s="47"/>
      <c r="E115" s="47"/>
      <c r="F115" s="48"/>
      <c r="G115" s="228"/>
      <c r="H115" s="228"/>
      <c r="I115" s="12" t="s">
        <v>37</v>
      </c>
      <c r="J115" s="13"/>
      <c r="K115" s="14" t="str">
        <f>IF(J115&gt;0,VLOOKUP(J115,男子登録情報!$J$2:$K$21,2,0),"")</f>
        <v/>
      </c>
      <c r="L115" s="15" t="s">
        <v>38</v>
      </c>
      <c r="M115" s="43"/>
      <c r="N115" s="9" t="str">
        <f t="shared" si="23"/>
        <v/>
      </c>
      <c r="O115" s="16"/>
      <c r="P115" s="235"/>
      <c r="Q115" s="236"/>
      <c r="R115" s="237"/>
      <c r="S115" s="225"/>
      <c r="T115" s="225"/>
    </row>
    <row r="116" spans="1:20" s="21" customFormat="1" ht="18" hidden="1" customHeight="1" thickTop="1" thickBot="1">
      <c r="A116" s="258">
        <v>35</v>
      </c>
      <c r="B116" s="252" t="s">
        <v>1317</v>
      </c>
      <c r="C116" s="238"/>
      <c r="D116" s="238" t="str">
        <f>IF(C116&gt;0,VLOOKUP(C116,男子登録情報!$A$1:$H$1688,3,0),"")</f>
        <v/>
      </c>
      <c r="E116" s="238" t="str">
        <f>IF(C116&gt;0,VLOOKUP(C116,男子登録情報!$A$1:$H$1688,4,0),"")</f>
        <v/>
      </c>
      <c r="F116" s="45" t="str">
        <f>IF(C116&gt;0,VLOOKUP(C116,男子登録情報!$A$1:$H$1688,8,0),"")</f>
        <v/>
      </c>
      <c r="G116" s="226" t="e">
        <f>IF(F117&gt;0,VLOOKUP(F117,男子登録情報!$N$2:$O$48,2,0),"")</f>
        <v>#N/A</v>
      </c>
      <c r="H116" s="226" t="str">
        <f t="shared" ref="H116" si="36">IF(C116&gt;0,TEXT(C116,"100000000"),"")</f>
        <v/>
      </c>
      <c r="I116" s="6" t="s">
        <v>30</v>
      </c>
      <c r="J116" s="7"/>
      <c r="K116" s="8" t="str">
        <f>IF(J116&gt;0,VLOOKUP(J116,男子登録情報!$J$1:$K$21,2,0),"")</f>
        <v/>
      </c>
      <c r="L116" s="6" t="s">
        <v>33</v>
      </c>
      <c r="M116" s="41"/>
      <c r="N116" s="9" t="str">
        <f t="shared" si="23"/>
        <v/>
      </c>
      <c r="O116" s="10"/>
      <c r="P116" s="229"/>
      <c r="Q116" s="230"/>
      <c r="R116" s="231"/>
      <c r="S116" s="223"/>
      <c r="T116" s="223"/>
    </row>
    <row r="117" spans="1:20" s="21" customFormat="1" ht="18" hidden="1" customHeight="1" thickBot="1">
      <c r="A117" s="259"/>
      <c r="B117" s="253"/>
      <c r="C117" s="239"/>
      <c r="D117" s="239"/>
      <c r="E117" s="239"/>
      <c r="F117" s="46" t="str">
        <f>IF(C116&gt;0,VLOOKUP(C116,男子登録情報!$A$1:$H$1688,5,0),"")</f>
        <v/>
      </c>
      <c r="G117" s="227"/>
      <c r="H117" s="227"/>
      <c r="I117" s="11" t="s">
        <v>34</v>
      </c>
      <c r="J117" s="7"/>
      <c r="K117" s="8" t="str">
        <f>IF(J117&gt;0,VLOOKUP(J117,男子登録情報!$J$2:$K$21,2,0),"")</f>
        <v/>
      </c>
      <c r="L117" s="11" t="s">
        <v>35</v>
      </c>
      <c r="M117" s="42"/>
      <c r="N117" s="9" t="str">
        <f t="shared" si="23"/>
        <v/>
      </c>
      <c r="O117" s="10"/>
      <c r="P117" s="232"/>
      <c r="Q117" s="233"/>
      <c r="R117" s="234"/>
      <c r="S117" s="224"/>
      <c r="T117" s="224"/>
    </row>
    <row r="118" spans="1:20" s="21" customFormat="1" ht="18" hidden="1" customHeight="1" thickBot="1">
      <c r="A118" s="260"/>
      <c r="B118" s="251" t="s">
        <v>36</v>
      </c>
      <c r="C118" s="245"/>
      <c r="D118" s="47"/>
      <c r="E118" s="47"/>
      <c r="F118" s="48"/>
      <c r="G118" s="228"/>
      <c r="H118" s="228"/>
      <c r="I118" s="12" t="s">
        <v>37</v>
      </c>
      <c r="J118" s="13"/>
      <c r="K118" s="14" t="str">
        <f>IF(J118&gt;0,VLOOKUP(J118,男子登録情報!$J$2:$K$21,2,0),"")</f>
        <v/>
      </c>
      <c r="L118" s="15" t="s">
        <v>38</v>
      </c>
      <c r="M118" s="43"/>
      <c r="N118" s="9" t="str">
        <f t="shared" si="23"/>
        <v/>
      </c>
      <c r="O118" s="16"/>
      <c r="P118" s="235"/>
      <c r="Q118" s="236"/>
      <c r="R118" s="237"/>
      <c r="S118" s="225"/>
      <c r="T118" s="225"/>
    </row>
    <row r="119" spans="1:20" s="21" customFormat="1" ht="18" hidden="1" customHeight="1" thickTop="1" thickBot="1">
      <c r="A119" s="258">
        <v>36</v>
      </c>
      <c r="B119" s="252" t="s">
        <v>1317</v>
      </c>
      <c r="C119" s="238"/>
      <c r="D119" s="238" t="str">
        <f>IF(C119&gt;0,VLOOKUP(C119,男子登録情報!$A$1:$H$1688,3,0),"")</f>
        <v/>
      </c>
      <c r="E119" s="238" t="str">
        <f>IF(C119&gt;0,VLOOKUP(C119,男子登録情報!$A$1:$H$1688,4,0),"")</f>
        <v/>
      </c>
      <c r="F119" s="45" t="str">
        <f>IF(C119&gt;0,VLOOKUP(C119,男子登録情報!$A$1:$H$1688,8,0),"")</f>
        <v/>
      </c>
      <c r="G119" s="226" t="e">
        <f>IF(F120&gt;0,VLOOKUP(F120,男子登録情報!$N$2:$O$48,2,0),"")</f>
        <v>#N/A</v>
      </c>
      <c r="H119" s="226" t="str">
        <f t="shared" ref="H119" si="37">IF(C119&gt;0,TEXT(C119,"100000000"),"")</f>
        <v/>
      </c>
      <c r="I119" s="6" t="s">
        <v>30</v>
      </c>
      <c r="J119" s="7"/>
      <c r="K119" s="8" t="str">
        <f>IF(J119&gt;0,VLOOKUP(J119,男子登録情報!$J$1:$K$21,2,0),"")</f>
        <v/>
      </c>
      <c r="L119" s="6" t="s">
        <v>33</v>
      </c>
      <c r="M119" s="41"/>
      <c r="N119" s="9" t="str">
        <f t="shared" si="23"/>
        <v/>
      </c>
      <c r="O119" s="10"/>
      <c r="P119" s="229"/>
      <c r="Q119" s="230"/>
      <c r="R119" s="231"/>
      <c r="S119" s="223"/>
      <c r="T119" s="223"/>
    </row>
    <row r="120" spans="1:20" s="21" customFormat="1" ht="18" hidden="1" customHeight="1" thickBot="1">
      <c r="A120" s="259"/>
      <c r="B120" s="253"/>
      <c r="C120" s="239"/>
      <c r="D120" s="239"/>
      <c r="E120" s="239"/>
      <c r="F120" s="46" t="str">
        <f>IF(C119&gt;0,VLOOKUP(C119,男子登録情報!$A$1:$H$1688,5,0),"")</f>
        <v/>
      </c>
      <c r="G120" s="227"/>
      <c r="H120" s="227"/>
      <c r="I120" s="11" t="s">
        <v>34</v>
      </c>
      <c r="J120" s="7"/>
      <c r="K120" s="8" t="str">
        <f>IF(J120&gt;0,VLOOKUP(J120,男子登録情報!$J$2:$K$21,2,0),"")</f>
        <v/>
      </c>
      <c r="L120" s="11" t="s">
        <v>35</v>
      </c>
      <c r="M120" s="42"/>
      <c r="N120" s="9" t="str">
        <f t="shared" si="23"/>
        <v/>
      </c>
      <c r="O120" s="10"/>
      <c r="P120" s="232"/>
      <c r="Q120" s="233"/>
      <c r="R120" s="234"/>
      <c r="S120" s="224"/>
      <c r="T120" s="224"/>
    </row>
    <row r="121" spans="1:20" s="21" customFormat="1" ht="18" hidden="1" customHeight="1" thickBot="1">
      <c r="A121" s="260"/>
      <c r="B121" s="251" t="s">
        <v>36</v>
      </c>
      <c r="C121" s="245"/>
      <c r="D121" s="47"/>
      <c r="E121" s="47"/>
      <c r="F121" s="48"/>
      <c r="G121" s="228"/>
      <c r="H121" s="228"/>
      <c r="I121" s="12" t="s">
        <v>37</v>
      </c>
      <c r="J121" s="13"/>
      <c r="K121" s="14" t="str">
        <f>IF(J121&gt;0,VLOOKUP(J121,男子登録情報!$J$2:$K$21,2,0),"")</f>
        <v/>
      </c>
      <c r="L121" s="15" t="s">
        <v>38</v>
      </c>
      <c r="M121" s="43"/>
      <c r="N121" s="9" t="str">
        <f t="shared" si="23"/>
        <v/>
      </c>
      <c r="O121" s="16"/>
      <c r="P121" s="235"/>
      <c r="Q121" s="236"/>
      <c r="R121" s="237"/>
      <c r="S121" s="225"/>
      <c r="T121" s="225"/>
    </row>
    <row r="122" spans="1:20" s="21" customFormat="1" ht="18" hidden="1" customHeight="1" thickTop="1" thickBot="1">
      <c r="A122" s="258">
        <v>37</v>
      </c>
      <c r="B122" s="252" t="s">
        <v>1317</v>
      </c>
      <c r="C122" s="238"/>
      <c r="D122" s="238" t="str">
        <f>IF(C122&gt;0,VLOOKUP(C122,男子登録情報!$A$1:$H$1688,3,0),"")</f>
        <v/>
      </c>
      <c r="E122" s="238" t="str">
        <f>IF(C122&gt;0,VLOOKUP(C122,男子登録情報!$A$1:$H$1688,4,0),"")</f>
        <v/>
      </c>
      <c r="F122" s="45" t="str">
        <f>IF(C122&gt;0,VLOOKUP(C122,男子登録情報!$A$1:$H$1688,8,0),"")</f>
        <v/>
      </c>
      <c r="G122" s="226" t="e">
        <f>IF(F123&gt;0,VLOOKUP(F123,男子登録情報!$N$2:$O$48,2,0),"")</f>
        <v>#N/A</v>
      </c>
      <c r="H122" s="226" t="str">
        <f t="shared" ref="H122" si="38">IF(C122&gt;0,TEXT(C122,"100000000"),"")</f>
        <v/>
      </c>
      <c r="I122" s="6" t="s">
        <v>30</v>
      </c>
      <c r="J122" s="7"/>
      <c r="K122" s="8" t="str">
        <f>IF(J122&gt;0,VLOOKUP(J122,男子登録情報!$J$1:$K$21,2,0),"")</f>
        <v/>
      </c>
      <c r="L122" s="6" t="s">
        <v>33</v>
      </c>
      <c r="M122" s="41"/>
      <c r="N122" s="9" t="str">
        <f t="shared" si="23"/>
        <v/>
      </c>
      <c r="O122" s="10"/>
      <c r="P122" s="229"/>
      <c r="Q122" s="230"/>
      <c r="R122" s="231"/>
      <c r="S122" s="223"/>
      <c r="T122" s="223"/>
    </row>
    <row r="123" spans="1:20" s="21" customFormat="1" ht="18" hidden="1" customHeight="1" thickBot="1">
      <c r="A123" s="259"/>
      <c r="B123" s="253"/>
      <c r="C123" s="239"/>
      <c r="D123" s="239"/>
      <c r="E123" s="239"/>
      <c r="F123" s="46" t="str">
        <f>IF(C122&gt;0,VLOOKUP(C122,男子登録情報!$A$1:$H$1688,5,0),"")</f>
        <v/>
      </c>
      <c r="G123" s="227"/>
      <c r="H123" s="227"/>
      <c r="I123" s="11" t="s">
        <v>34</v>
      </c>
      <c r="J123" s="7"/>
      <c r="K123" s="8" t="str">
        <f>IF(J123&gt;0,VLOOKUP(J123,男子登録情報!$J$2:$K$21,2,0),"")</f>
        <v/>
      </c>
      <c r="L123" s="11" t="s">
        <v>35</v>
      </c>
      <c r="M123" s="42"/>
      <c r="N123" s="9" t="str">
        <f t="shared" si="23"/>
        <v/>
      </c>
      <c r="O123" s="10"/>
      <c r="P123" s="232"/>
      <c r="Q123" s="233"/>
      <c r="R123" s="234"/>
      <c r="S123" s="224"/>
      <c r="T123" s="224"/>
    </row>
    <row r="124" spans="1:20" s="21" customFormat="1" ht="18" hidden="1" customHeight="1" thickBot="1">
      <c r="A124" s="260"/>
      <c r="B124" s="251" t="s">
        <v>36</v>
      </c>
      <c r="C124" s="245"/>
      <c r="D124" s="47"/>
      <c r="E124" s="47"/>
      <c r="F124" s="48"/>
      <c r="G124" s="228"/>
      <c r="H124" s="228"/>
      <c r="I124" s="12" t="s">
        <v>37</v>
      </c>
      <c r="J124" s="13"/>
      <c r="K124" s="14" t="str">
        <f>IF(J124&gt;0,VLOOKUP(J124,男子登録情報!$J$2:$K$21,2,0),"")</f>
        <v/>
      </c>
      <c r="L124" s="15" t="s">
        <v>38</v>
      </c>
      <c r="M124" s="43"/>
      <c r="N124" s="9" t="str">
        <f t="shared" si="23"/>
        <v/>
      </c>
      <c r="O124" s="16"/>
      <c r="P124" s="235"/>
      <c r="Q124" s="236"/>
      <c r="R124" s="237"/>
      <c r="S124" s="225"/>
      <c r="T124" s="225"/>
    </row>
    <row r="125" spans="1:20" s="21" customFormat="1" ht="18" hidden="1" customHeight="1" thickTop="1" thickBot="1">
      <c r="A125" s="258">
        <v>38</v>
      </c>
      <c r="B125" s="252" t="s">
        <v>1317</v>
      </c>
      <c r="C125" s="238"/>
      <c r="D125" s="238" t="str">
        <f>IF(C125&gt;0,VLOOKUP(C125,男子登録情報!$A$1:$H$1688,3,0),"")</f>
        <v/>
      </c>
      <c r="E125" s="238" t="str">
        <f>IF(C125&gt;0,VLOOKUP(C125,男子登録情報!$A$1:$H$1688,4,0),"")</f>
        <v/>
      </c>
      <c r="F125" s="45" t="str">
        <f>IF(C125&gt;0,VLOOKUP(C125,男子登録情報!$A$1:$H$1688,8,0),"")</f>
        <v/>
      </c>
      <c r="G125" s="226" t="e">
        <f>IF(F126&gt;0,VLOOKUP(F126,男子登録情報!$N$2:$O$48,2,0),"")</f>
        <v>#N/A</v>
      </c>
      <c r="H125" s="226" t="str">
        <f t="shared" ref="H125" si="39">IF(C125&gt;0,TEXT(C125,"100000000"),"")</f>
        <v/>
      </c>
      <c r="I125" s="6" t="s">
        <v>30</v>
      </c>
      <c r="J125" s="7"/>
      <c r="K125" s="8" t="str">
        <f>IF(J125&gt;0,VLOOKUP(J125,男子登録情報!$J$1:$K$21,2,0),"")</f>
        <v/>
      </c>
      <c r="L125" s="6" t="s">
        <v>33</v>
      </c>
      <c r="M125" s="41"/>
      <c r="N125" s="9" t="str">
        <f t="shared" si="23"/>
        <v/>
      </c>
      <c r="O125" s="10"/>
      <c r="P125" s="229"/>
      <c r="Q125" s="230"/>
      <c r="R125" s="231"/>
      <c r="S125" s="223"/>
      <c r="T125" s="223"/>
    </row>
    <row r="126" spans="1:20" s="21" customFormat="1" ht="18" hidden="1" customHeight="1" thickBot="1">
      <c r="A126" s="259"/>
      <c r="B126" s="253"/>
      <c r="C126" s="239"/>
      <c r="D126" s="239"/>
      <c r="E126" s="239"/>
      <c r="F126" s="46" t="str">
        <f>IF(C125&gt;0,VLOOKUP(C125,男子登録情報!$A$1:$H$1688,5,0),"")</f>
        <v/>
      </c>
      <c r="G126" s="227"/>
      <c r="H126" s="227"/>
      <c r="I126" s="11" t="s">
        <v>34</v>
      </c>
      <c r="J126" s="7"/>
      <c r="K126" s="8" t="str">
        <f>IF(J126&gt;0,VLOOKUP(J126,男子登録情報!$J$2:$K$21,2,0),"")</f>
        <v/>
      </c>
      <c r="L126" s="11" t="s">
        <v>35</v>
      </c>
      <c r="M126" s="42"/>
      <c r="N126" s="9" t="str">
        <f t="shared" si="23"/>
        <v/>
      </c>
      <c r="O126" s="10"/>
      <c r="P126" s="232"/>
      <c r="Q126" s="233"/>
      <c r="R126" s="234"/>
      <c r="S126" s="224"/>
      <c r="T126" s="224"/>
    </row>
    <row r="127" spans="1:20" s="21" customFormat="1" ht="18" hidden="1" customHeight="1" thickBot="1">
      <c r="A127" s="260"/>
      <c r="B127" s="251" t="s">
        <v>36</v>
      </c>
      <c r="C127" s="245"/>
      <c r="D127" s="47"/>
      <c r="E127" s="47"/>
      <c r="F127" s="48"/>
      <c r="G127" s="228"/>
      <c r="H127" s="228"/>
      <c r="I127" s="12" t="s">
        <v>37</v>
      </c>
      <c r="J127" s="13"/>
      <c r="K127" s="14" t="str">
        <f>IF(J127&gt;0,VLOOKUP(J127,男子登録情報!$J$2:$K$21,2,0),"")</f>
        <v/>
      </c>
      <c r="L127" s="15" t="s">
        <v>38</v>
      </c>
      <c r="M127" s="43"/>
      <c r="N127" s="9" t="str">
        <f t="shared" si="23"/>
        <v/>
      </c>
      <c r="O127" s="16"/>
      <c r="P127" s="235"/>
      <c r="Q127" s="236"/>
      <c r="R127" s="237"/>
      <c r="S127" s="225"/>
      <c r="T127" s="225"/>
    </row>
    <row r="128" spans="1:20" s="21" customFormat="1" ht="18" hidden="1" customHeight="1" thickTop="1" thickBot="1">
      <c r="A128" s="258">
        <v>39</v>
      </c>
      <c r="B128" s="252" t="s">
        <v>1317</v>
      </c>
      <c r="C128" s="238"/>
      <c r="D128" s="238" t="str">
        <f>IF(C128&gt;0,VLOOKUP(C128,男子登録情報!$A$1:$H$1688,3,0),"")</f>
        <v/>
      </c>
      <c r="E128" s="238" t="str">
        <f>IF(C128&gt;0,VLOOKUP(C128,男子登録情報!$A$1:$H$1688,4,0),"")</f>
        <v/>
      </c>
      <c r="F128" s="45" t="str">
        <f>IF(C128&gt;0,VLOOKUP(C128,男子登録情報!$A$1:$H$1688,8,0),"")</f>
        <v/>
      </c>
      <c r="G128" s="226" t="e">
        <f>IF(F129&gt;0,VLOOKUP(F129,男子登録情報!$N$2:$O$48,2,0),"")</f>
        <v>#N/A</v>
      </c>
      <c r="H128" s="226" t="str">
        <f t="shared" ref="H128" si="40">IF(C128&gt;0,TEXT(C128,"100000000"),"")</f>
        <v/>
      </c>
      <c r="I128" s="6" t="s">
        <v>30</v>
      </c>
      <c r="J128" s="7"/>
      <c r="K128" s="8" t="str">
        <f>IF(J128&gt;0,VLOOKUP(J128,男子登録情報!$J$1:$K$21,2,0),"")</f>
        <v/>
      </c>
      <c r="L128" s="6" t="s">
        <v>33</v>
      </c>
      <c r="M128" s="41"/>
      <c r="N128" s="9" t="str">
        <f t="shared" si="23"/>
        <v/>
      </c>
      <c r="O128" s="10"/>
      <c r="P128" s="229"/>
      <c r="Q128" s="230"/>
      <c r="R128" s="231"/>
      <c r="S128" s="223"/>
      <c r="T128" s="223"/>
    </row>
    <row r="129" spans="1:20" s="21" customFormat="1" ht="18" hidden="1" customHeight="1" thickBot="1">
      <c r="A129" s="259"/>
      <c r="B129" s="253"/>
      <c r="C129" s="239"/>
      <c r="D129" s="239"/>
      <c r="E129" s="239"/>
      <c r="F129" s="46" t="str">
        <f>IF(C128&gt;0,VLOOKUP(C128,男子登録情報!$A$1:$H$1688,5,0),"")</f>
        <v/>
      </c>
      <c r="G129" s="227"/>
      <c r="H129" s="227"/>
      <c r="I129" s="11" t="s">
        <v>34</v>
      </c>
      <c r="J129" s="7"/>
      <c r="K129" s="8" t="str">
        <f>IF(J129&gt;0,VLOOKUP(J129,男子登録情報!$J$2:$K$21,2,0),"")</f>
        <v/>
      </c>
      <c r="L129" s="11" t="s">
        <v>35</v>
      </c>
      <c r="M129" s="42"/>
      <c r="N129" s="9" t="str">
        <f t="shared" si="23"/>
        <v/>
      </c>
      <c r="O129" s="10"/>
      <c r="P129" s="232"/>
      <c r="Q129" s="233"/>
      <c r="R129" s="234"/>
      <c r="S129" s="224"/>
      <c r="T129" s="224"/>
    </row>
    <row r="130" spans="1:20" s="21" customFormat="1" ht="18" hidden="1" customHeight="1" thickBot="1">
      <c r="A130" s="260"/>
      <c r="B130" s="251" t="s">
        <v>36</v>
      </c>
      <c r="C130" s="245"/>
      <c r="D130" s="47"/>
      <c r="E130" s="47"/>
      <c r="F130" s="48"/>
      <c r="G130" s="228"/>
      <c r="H130" s="228"/>
      <c r="I130" s="12" t="s">
        <v>37</v>
      </c>
      <c r="J130" s="13"/>
      <c r="K130" s="14" t="str">
        <f>IF(J130&gt;0,VLOOKUP(J130,男子登録情報!$J$2:$K$21,2,0),"")</f>
        <v/>
      </c>
      <c r="L130" s="15" t="s">
        <v>38</v>
      </c>
      <c r="M130" s="43"/>
      <c r="N130" s="9" t="str">
        <f t="shared" si="23"/>
        <v/>
      </c>
      <c r="O130" s="16"/>
      <c r="P130" s="235"/>
      <c r="Q130" s="236"/>
      <c r="R130" s="237"/>
      <c r="S130" s="225"/>
      <c r="T130" s="225"/>
    </row>
    <row r="131" spans="1:20" s="21" customFormat="1" ht="18" hidden="1" customHeight="1" thickTop="1" thickBot="1">
      <c r="A131" s="258">
        <v>40</v>
      </c>
      <c r="B131" s="252" t="s">
        <v>1317</v>
      </c>
      <c r="C131" s="238"/>
      <c r="D131" s="238" t="str">
        <f>IF(C131&gt;0,VLOOKUP(C131,男子登録情報!$A$1:$H$1688,3,0),"")</f>
        <v/>
      </c>
      <c r="E131" s="238" t="str">
        <f>IF(C131&gt;0,VLOOKUP(C131,男子登録情報!$A$1:$H$1688,4,0),"")</f>
        <v/>
      </c>
      <c r="F131" s="45" t="str">
        <f>IF(C131&gt;0,VLOOKUP(C131,男子登録情報!$A$1:$H$1688,8,0),"")</f>
        <v/>
      </c>
      <c r="G131" s="226" t="e">
        <f>IF(F132&gt;0,VLOOKUP(F132,男子登録情報!$N$2:$O$48,2,0),"")</f>
        <v>#N/A</v>
      </c>
      <c r="H131" s="226" t="str">
        <f t="shared" ref="H131" si="41">IF(C131&gt;0,TEXT(C131,"100000000"),"")</f>
        <v/>
      </c>
      <c r="I131" s="6" t="s">
        <v>30</v>
      </c>
      <c r="J131" s="7"/>
      <c r="K131" s="8" t="str">
        <f>IF(J131&gt;0,VLOOKUP(J131,男子登録情報!$J$1:$K$21,2,0),"")</f>
        <v/>
      </c>
      <c r="L131" s="6" t="s">
        <v>33</v>
      </c>
      <c r="M131" s="41"/>
      <c r="N131" s="9" t="str">
        <f t="shared" si="23"/>
        <v/>
      </c>
      <c r="O131" s="10"/>
      <c r="P131" s="229"/>
      <c r="Q131" s="230"/>
      <c r="R131" s="231"/>
      <c r="S131" s="223"/>
      <c r="T131" s="223"/>
    </row>
    <row r="132" spans="1:20" s="21" customFormat="1" ht="18" hidden="1" customHeight="1" thickBot="1">
      <c r="A132" s="259"/>
      <c r="B132" s="253"/>
      <c r="C132" s="239"/>
      <c r="D132" s="239"/>
      <c r="E132" s="239"/>
      <c r="F132" s="46" t="str">
        <f>IF(C131&gt;0,VLOOKUP(C131,男子登録情報!$A$1:$H$1688,5,0),"")</f>
        <v/>
      </c>
      <c r="G132" s="227"/>
      <c r="H132" s="227"/>
      <c r="I132" s="11" t="s">
        <v>34</v>
      </c>
      <c r="J132" s="7"/>
      <c r="K132" s="8" t="str">
        <f>IF(J132&gt;0,VLOOKUP(J132,男子登録情報!$J$2:$K$21,2,0),"")</f>
        <v/>
      </c>
      <c r="L132" s="11" t="s">
        <v>35</v>
      </c>
      <c r="M132" s="42"/>
      <c r="N132" s="9" t="str">
        <f t="shared" si="23"/>
        <v/>
      </c>
      <c r="O132" s="10"/>
      <c r="P132" s="232"/>
      <c r="Q132" s="233"/>
      <c r="R132" s="234"/>
      <c r="S132" s="224"/>
      <c r="T132" s="224"/>
    </row>
    <row r="133" spans="1:20" s="21" customFormat="1" ht="18" hidden="1" customHeight="1" thickBot="1">
      <c r="A133" s="260"/>
      <c r="B133" s="251" t="s">
        <v>36</v>
      </c>
      <c r="C133" s="245"/>
      <c r="D133" s="47"/>
      <c r="E133" s="47"/>
      <c r="F133" s="48"/>
      <c r="G133" s="228"/>
      <c r="H133" s="228"/>
      <c r="I133" s="12" t="s">
        <v>37</v>
      </c>
      <c r="J133" s="13"/>
      <c r="K133" s="14" t="str">
        <f>IF(J133&gt;0,VLOOKUP(J133,男子登録情報!$J$2:$K$21,2,0),"")</f>
        <v/>
      </c>
      <c r="L133" s="15" t="s">
        <v>38</v>
      </c>
      <c r="M133" s="43"/>
      <c r="N133" s="9" t="str">
        <f t="shared" si="23"/>
        <v/>
      </c>
      <c r="O133" s="16"/>
      <c r="P133" s="235"/>
      <c r="Q133" s="236"/>
      <c r="R133" s="237"/>
      <c r="S133" s="225"/>
      <c r="T133" s="225"/>
    </row>
    <row r="134" spans="1:20" s="21" customFormat="1" ht="18" hidden="1" customHeight="1" thickTop="1" thickBot="1">
      <c r="A134" s="258">
        <v>41</v>
      </c>
      <c r="B134" s="252" t="s">
        <v>1317</v>
      </c>
      <c r="C134" s="238"/>
      <c r="D134" s="238" t="str">
        <f>IF(C134&gt;0,VLOOKUP(C134,男子登録情報!$A$1:$H$1688,3,0),"")</f>
        <v/>
      </c>
      <c r="E134" s="238" t="str">
        <f>IF(C134&gt;0,VLOOKUP(C134,男子登録情報!$A$1:$H$1688,4,0),"")</f>
        <v/>
      </c>
      <c r="F134" s="45" t="str">
        <f>IF(C134&gt;0,VLOOKUP(C134,男子登録情報!$A$1:$H$1688,8,0),"")</f>
        <v/>
      </c>
      <c r="G134" s="226" t="e">
        <f>IF(F135&gt;0,VLOOKUP(F135,男子登録情報!$N$2:$O$48,2,0),"")</f>
        <v>#N/A</v>
      </c>
      <c r="H134" s="226" t="str">
        <f t="shared" ref="H134" si="42">IF(C134&gt;0,TEXT(C134,"100000000"),"")</f>
        <v/>
      </c>
      <c r="I134" s="6" t="s">
        <v>30</v>
      </c>
      <c r="J134" s="7"/>
      <c r="K134" s="8" t="str">
        <f>IF(J134&gt;0,VLOOKUP(J134,男子登録情報!$J$1:$K$21,2,0),"")</f>
        <v/>
      </c>
      <c r="L134" s="6" t="s">
        <v>33</v>
      </c>
      <c r="M134" s="41"/>
      <c r="N134" s="9" t="str">
        <f t="shared" si="23"/>
        <v/>
      </c>
      <c r="O134" s="10"/>
      <c r="P134" s="229"/>
      <c r="Q134" s="230"/>
      <c r="R134" s="231"/>
      <c r="S134" s="223"/>
      <c r="T134" s="223"/>
    </row>
    <row r="135" spans="1:20" s="21" customFormat="1" ht="18" hidden="1" customHeight="1" thickBot="1">
      <c r="A135" s="259"/>
      <c r="B135" s="253"/>
      <c r="C135" s="239"/>
      <c r="D135" s="239"/>
      <c r="E135" s="239"/>
      <c r="F135" s="46" t="str">
        <f>IF(C134&gt;0,VLOOKUP(C134,男子登録情報!$A$1:$H$1688,5,0),"")</f>
        <v/>
      </c>
      <c r="G135" s="227"/>
      <c r="H135" s="227"/>
      <c r="I135" s="11" t="s">
        <v>34</v>
      </c>
      <c r="J135" s="7"/>
      <c r="K135" s="8" t="str">
        <f>IF(J135&gt;0,VLOOKUP(J135,男子登録情報!$J$2:$K$21,2,0),"")</f>
        <v/>
      </c>
      <c r="L135" s="11" t="s">
        <v>35</v>
      </c>
      <c r="M135" s="42"/>
      <c r="N135" s="9" t="str">
        <f t="shared" si="23"/>
        <v/>
      </c>
      <c r="O135" s="10"/>
      <c r="P135" s="232"/>
      <c r="Q135" s="233"/>
      <c r="R135" s="234"/>
      <c r="S135" s="224"/>
      <c r="T135" s="224"/>
    </row>
    <row r="136" spans="1:20" s="21" customFormat="1" ht="18" hidden="1" customHeight="1" thickBot="1">
      <c r="A136" s="260"/>
      <c r="B136" s="251" t="s">
        <v>36</v>
      </c>
      <c r="C136" s="245"/>
      <c r="D136" s="47"/>
      <c r="E136" s="47"/>
      <c r="F136" s="48"/>
      <c r="G136" s="228"/>
      <c r="H136" s="228"/>
      <c r="I136" s="12" t="s">
        <v>37</v>
      </c>
      <c r="J136" s="13"/>
      <c r="K136" s="14" t="str">
        <f>IF(J136&gt;0,VLOOKUP(J136,男子登録情報!$J$2:$K$21,2,0),"")</f>
        <v/>
      </c>
      <c r="L136" s="15" t="s">
        <v>38</v>
      </c>
      <c r="M136" s="43"/>
      <c r="N136" s="9" t="str">
        <f t="shared" si="23"/>
        <v/>
      </c>
      <c r="O136" s="16"/>
      <c r="P136" s="235"/>
      <c r="Q136" s="236"/>
      <c r="R136" s="237"/>
      <c r="S136" s="225"/>
      <c r="T136" s="225"/>
    </row>
    <row r="137" spans="1:20" s="21" customFormat="1" ht="18" hidden="1" customHeight="1" thickTop="1" thickBot="1">
      <c r="A137" s="258">
        <v>42</v>
      </c>
      <c r="B137" s="252" t="s">
        <v>1317</v>
      </c>
      <c r="C137" s="238"/>
      <c r="D137" s="238" t="str">
        <f>IF(C137&gt;0,VLOOKUP(C137,男子登録情報!$A$1:$H$1688,3,0),"")</f>
        <v/>
      </c>
      <c r="E137" s="238" t="str">
        <f>IF(C137&gt;0,VLOOKUP(C137,男子登録情報!$A$1:$H$1688,4,0),"")</f>
        <v/>
      </c>
      <c r="F137" s="45" t="str">
        <f>IF(C137&gt;0,VLOOKUP(C137,男子登録情報!$A$1:$H$1688,8,0),"")</f>
        <v/>
      </c>
      <c r="G137" s="226" t="e">
        <f>IF(F138&gt;0,VLOOKUP(F138,男子登録情報!$N$2:$O$48,2,0),"")</f>
        <v>#N/A</v>
      </c>
      <c r="H137" s="226" t="str">
        <f t="shared" ref="H137" si="43">IF(C137&gt;0,TEXT(C137,"100000000"),"")</f>
        <v/>
      </c>
      <c r="I137" s="6" t="s">
        <v>30</v>
      </c>
      <c r="J137" s="7"/>
      <c r="K137" s="8" t="str">
        <f>IF(J137&gt;0,VLOOKUP(J137,男子登録情報!$J$1:$K$21,2,0),"")</f>
        <v/>
      </c>
      <c r="L137" s="6" t="s">
        <v>33</v>
      </c>
      <c r="M137" s="41"/>
      <c r="N137" s="9" t="str">
        <f t="shared" si="23"/>
        <v/>
      </c>
      <c r="O137" s="10"/>
      <c r="P137" s="229"/>
      <c r="Q137" s="230"/>
      <c r="R137" s="231"/>
      <c r="S137" s="223"/>
      <c r="T137" s="223"/>
    </row>
    <row r="138" spans="1:20" s="21" customFormat="1" ht="18" hidden="1" customHeight="1" thickBot="1">
      <c r="A138" s="259"/>
      <c r="B138" s="253"/>
      <c r="C138" s="239"/>
      <c r="D138" s="239"/>
      <c r="E138" s="239"/>
      <c r="F138" s="46" t="str">
        <f>IF(C137&gt;0,VLOOKUP(C137,男子登録情報!$A$1:$H$1688,5,0),"")</f>
        <v/>
      </c>
      <c r="G138" s="227"/>
      <c r="H138" s="227"/>
      <c r="I138" s="11" t="s">
        <v>34</v>
      </c>
      <c r="J138" s="7"/>
      <c r="K138" s="8" t="str">
        <f>IF(J138&gt;0,VLOOKUP(J138,男子登録情報!$J$2:$K$21,2,0),"")</f>
        <v/>
      </c>
      <c r="L138" s="11" t="s">
        <v>35</v>
      </c>
      <c r="M138" s="42"/>
      <c r="N138" s="9" t="str">
        <f t="shared" si="23"/>
        <v/>
      </c>
      <c r="O138" s="10"/>
      <c r="P138" s="232"/>
      <c r="Q138" s="233"/>
      <c r="R138" s="234"/>
      <c r="S138" s="224"/>
      <c r="T138" s="224"/>
    </row>
    <row r="139" spans="1:20" s="21" customFormat="1" ht="18" hidden="1" customHeight="1" thickBot="1">
      <c r="A139" s="260"/>
      <c r="B139" s="251" t="s">
        <v>36</v>
      </c>
      <c r="C139" s="245"/>
      <c r="D139" s="47"/>
      <c r="E139" s="47"/>
      <c r="F139" s="48"/>
      <c r="G139" s="228"/>
      <c r="H139" s="228"/>
      <c r="I139" s="12" t="s">
        <v>37</v>
      </c>
      <c r="J139" s="13"/>
      <c r="K139" s="14" t="str">
        <f>IF(J139&gt;0,VLOOKUP(J139,男子登録情報!$J$2:$K$21,2,0),"")</f>
        <v/>
      </c>
      <c r="L139" s="15" t="s">
        <v>38</v>
      </c>
      <c r="M139" s="43"/>
      <c r="N139" s="9" t="str">
        <f t="shared" si="23"/>
        <v/>
      </c>
      <c r="O139" s="16"/>
      <c r="P139" s="235"/>
      <c r="Q139" s="236"/>
      <c r="R139" s="237"/>
      <c r="S139" s="225"/>
      <c r="T139" s="225"/>
    </row>
    <row r="140" spans="1:20" s="21" customFormat="1" ht="18" hidden="1" customHeight="1" thickTop="1" thickBot="1">
      <c r="A140" s="258">
        <v>43</v>
      </c>
      <c r="B140" s="252" t="s">
        <v>1317</v>
      </c>
      <c r="C140" s="238"/>
      <c r="D140" s="238" t="str">
        <f>IF(C140&gt;0,VLOOKUP(C140,男子登録情報!$A$1:$H$1688,3,0),"")</f>
        <v/>
      </c>
      <c r="E140" s="238" t="str">
        <f>IF(C140&gt;0,VLOOKUP(C140,男子登録情報!$A$1:$H$1688,4,0),"")</f>
        <v/>
      </c>
      <c r="F140" s="45" t="str">
        <f>IF(C140&gt;0,VLOOKUP(C140,男子登録情報!$A$1:$H$1688,8,0),"")</f>
        <v/>
      </c>
      <c r="G140" s="226" t="e">
        <f>IF(F141&gt;0,VLOOKUP(F141,男子登録情報!$N$2:$O$48,2,0),"")</f>
        <v>#N/A</v>
      </c>
      <c r="H140" s="226" t="str">
        <f t="shared" ref="H140" si="44">IF(C140&gt;0,TEXT(C140,"100000000"),"")</f>
        <v/>
      </c>
      <c r="I140" s="6" t="s">
        <v>30</v>
      </c>
      <c r="J140" s="7"/>
      <c r="K140" s="8" t="str">
        <f>IF(J140&gt;0,VLOOKUP(J140,男子登録情報!$J$1:$K$21,2,0),"")</f>
        <v/>
      </c>
      <c r="L140" s="6" t="s">
        <v>33</v>
      </c>
      <c r="M140" s="41"/>
      <c r="N140" s="9" t="str">
        <f t="shared" si="23"/>
        <v/>
      </c>
      <c r="O140" s="10"/>
      <c r="P140" s="229"/>
      <c r="Q140" s="230"/>
      <c r="R140" s="231"/>
      <c r="S140" s="223"/>
      <c r="T140" s="223"/>
    </row>
    <row r="141" spans="1:20" s="21" customFormat="1" ht="18" hidden="1" customHeight="1" thickBot="1">
      <c r="A141" s="259"/>
      <c r="B141" s="253"/>
      <c r="C141" s="239"/>
      <c r="D141" s="239"/>
      <c r="E141" s="239"/>
      <c r="F141" s="46" t="str">
        <f>IF(C140&gt;0,VLOOKUP(C140,男子登録情報!$A$1:$H$1688,5,0),"")</f>
        <v/>
      </c>
      <c r="G141" s="227"/>
      <c r="H141" s="227"/>
      <c r="I141" s="11" t="s">
        <v>34</v>
      </c>
      <c r="J141" s="7"/>
      <c r="K141" s="8" t="str">
        <f>IF(J141&gt;0,VLOOKUP(J141,男子登録情報!$J$2:$K$21,2,0),"")</f>
        <v/>
      </c>
      <c r="L141" s="11" t="s">
        <v>35</v>
      </c>
      <c r="M141" s="42"/>
      <c r="N141" s="9" t="str">
        <f t="shared" si="23"/>
        <v/>
      </c>
      <c r="O141" s="10"/>
      <c r="P141" s="232"/>
      <c r="Q141" s="233"/>
      <c r="R141" s="234"/>
      <c r="S141" s="224"/>
      <c r="T141" s="224"/>
    </row>
    <row r="142" spans="1:20" s="21" customFormat="1" ht="18" hidden="1" customHeight="1" thickBot="1">
      <c r="A142" s="260"/>
      <c r="B142" s="251" t="s">
        <v>36</v>
      </c>
      <c r="C142" s="245"/>
      <c r="D142" s="47"/>
      <c r="E142" s="47"/>
      <c r="F142" s="48"/>
      <c r="G142" s="228"/>
      <c r="H142" s="228"/>
      <c r="I142" s="12" t="s">
        <v>37</v>
      </c>
      <c r="J142" s="13"/>
      <c r="K142" s="14" t="str">
        <f>IF(J142&gt;0,VLOOKUP(J142,男子登録情報!$J$2:$K$21,2,0),"")</f>
        <v/>
      </c>
      <c r="L142" s="15" t="s">
        <v>38</v>
      </c>
      <c r="M142" s="43"/>
      <c r="N142" s="9" t="str">
        <f t="shared" ref="N142:N205" si="45">IF(K142="","",LEFT(K142,5)&amp;" "&amp;IF(OR(LEFT(K142,3)*1&lt;70,LEFT(K142,3)*1&gt;100),REPT(0,7-LEN(M142)),REPT(0,5-LEN(M142)))&amp;M142)</f>
        <v/>
      </c>
      <c r="O142" s="16"/>
      <c r="P142" s="235"/>
      <c r="Q142" s="236"/>
      <c r="R142" s="237"/>
      <c r="S142" s="225"/>
      <c r="T142" s="225"/>
    </row>
    <row r="143" spans="1:20" s="21" customFormat="1" ht="18" hidden="1" customHeight="1" thickTop="1" thickBot="1">
      <c r="A143" s="258">
        <v>44</v>
      </c>
      <c r="B143" s="252" t="s">
        <v>1317</v>
      </c>
      <c r="C143" s="238"/>
      <c r="D143" s="238" t="str">
        <f>IF(C143&gt;0,VLOOKUP(C143,男子登録情報!$A$1:$H$1688,3,0),"")</f>
        <v/>
      </c>
      <c r="E143" s="238" t="str">
        <f>IF(C143&gt;0,VLOOKUP(C143,男子登録情報!$A$1:$H$1688,4,0),"")</f>
        <v/>
      </c>
      <c r="F143" s="45" t="str">
        <f>IF(C143&gt;0,VLOOKUP(C143,男子登録情報!$A$1:$H$1688,8,0),"")</f>
        <v/>
      </c>
      <c r="G143" s="226" t="e">
        <f>IF(F144&gt;0,VLOOKUP(F144,男子登録情報!$N$2:$O$48,2,0),"")</f>
        <v>#N/A</v>
      </c>
      <c r="H143" s="226" t="str">
        <f t="shared" ref="H143" si="46">IF(C143&gt;0,TEXT(C143,"100000000"),"")</f>
        <v/>
      </c>
      <c r="I143" s="6" t="s">
        <v>30</v>
      </c>
      <c r="J143" s="7"/>
      <c r="K143" s="8" t="str">
        <f>IF(J143&gt;0,VLOOKUP(J143,男子登録情報!$J$1:$K$21,2,0),"")</f>
        <v/>
      </c>
      <c r="L143" s="6" t="s">
        <v>33</v>
      </c>
      <c r="M143" s="41"/>
      <c r="N143" s="9" t="str">
        <f t="shared" si="45"/>
        <v/>
      </c>
      <c r="O143" s="10"/>
      <c r="P143" s="229"/>
      <c r="Q143" s="230"/>
      <c r="R143" s="231"/>
      <c r="S143" s="223"/>
      <c r="T143" s="223"/>
    </row>
    <row r="144" spans="1:20" s="21" customFormat="1" ht="18" hidden="1" customHeight="1" thickBot="1">
      <c r="A144" s="259"/>
      <c r="B144" s="253"/>
      <c r="C144" s="239"/>
      <c r="D144" s="239"/>
      <c r="E144" s="239"/>
      <c r="F144" s="46" t="str">
        <f>IF(C143&gt;0,VLOOKUP(C143,男子登録情報!$A$1:$H$1688,5,0),"")</f>
        <v/>
      </c>
      <c r="G144" s="227"/>
      <c r="H144" s="227"/>
      <c r="I144" s="11" t="s">
        <v>34</v>
      </c>
      <c r="J144" s="7"/>
      <c r="K144" s="8" t="str">
        <f>IF(J144&gt;0,VLOOKUP(J144,男子登録情報!$J$2:$K$21,2,0),"")</f>
        <v/>
      </c>
      <c r="L144" s="11" t="s">
        <v>35</v>
      </c>
      <c r="M144" s="42"/>
      <c r="N144" s="9" t="str">
        <f t="shared" si="45"/>
        <v/>
      </c>
      <c r="O144" s="10"/>
      <c r="P144" s="232"/>
      <c r="Q144" s="233"/>
      <c r="R144" s="234"/>
      <c r="S144" s="224"/>
      <c r="T144" s="224"/>
    </row>
    <row r="145" spans="1:20" s="21" customFormat="1" ht="18" hidden="1" customHeight="1" thickBot="1">
      <c r="A145" s="260"/>
      <c r="B145" s="251" t="s">
        <v>36</v>
      </c>
      <c r="C145" s="245"/>
      <c r="D145" s="47"/>
      <c r="E145" s="47"/>
      <c r="F145" s="48"/>
      <c r="G145" s="228"/>
      <c r="H145" s="228"/>
      <c r="I145" s="12" t="s">
        <v>37</v>
      </c>
      <c r="J145" s="13"/>
      <c r="K145" s="14" t="str">
        <f>IF(J145&gt;0,VLOOKUP(J145,男子登録情報!$J$2:$K$21,2,0),"")</f>
        <v/>
      </c>
      <c r="L145" s="15" t="s">
        <v>38</v>
      </c>
      <c r="M145" s="43"/>
      <c r="N145" s="9" t="str">
        <f t="shared" si="45"/>
        <v/>
      </c>
      <c r="O145" s="16"/>
      <c r="P145" s="235"/>
      <c r="Q145" s="236"/>
      <c r="R145" s="237"/>
      <c r="S145" s="225"/>
      <c r="T145" s="225"/>
    </row>
    <row r="146" spans="1:20" s="21" customFormat="1" ht="18" hidden="1" customHeight="1" thickTop="1" thickBot="1">
      <c r="A146" s="258">
        <v>45</v>
      </c>
      <c r="B146" s="252" t="s">
        <v>1317</v>
      </c>
      <c r="C146" s="238"/>
      <c r="D146" s="238" t="str">
        <f>IF(C146&gt;0,VLOOKUP(C146,男子登録情報!$A$1:$H$1688,3,0),"")</f>
        <v/>
      </c>
      <c r="E146" s="238" t="str">
        <f>IF(C146&gt;0,VLOOKUP(C146,男子登録情報!$A$1:$H$1688,4,0),"")</f>
        <v/>
      </c>
      <c r="F146" s="45" t="str">
        <f>IF(C146&gt;0,VLOOKUP(C146,男子登録情報!$A$1:$H$1688,8,0),"")</f>
        <v/>
      </c>
      <c r="G146" s="226" t="e">
        <f>IF(F147&gt;0,VLOOKUP(F147,男子登録情報!$N$2:$O$48,2,0),"")</f>
        <v>#N/A</v>
      </c>
      <c r="H146" s="226" t="str">
        <f t="shared" ref="H146" si="47">IF(C146&gt;0,TEXT(C146,"100000000"),"")</f>
        <v/>
      </c>
      <c r="I146" s="6" t="s">
        <v>30</v>
      </c>
      <c r="J146" s="7"/>
      <c r="K146" s="8" t="str">
        <f>IF(J146&gt;0,VLOOKUP(J146,男子登録情報!$J$1:$K$21,2,0),"")</f>
        <v/>
      </c>
      <c r="L146" s="6" t="s">
        <v>33</v>
      </c>
      <c r="M146" s="41"/>
      <c r="N146" s="9" t="str">
        <f t="shared" si="45"/>
        <v/>
      </c>
      <c r="O146" s="10"/>
      <c r="P146" s="229"/>
      <c r="Q146" s="230"/>
      <c r="R146" s="231"/>
      <c r="S146" s="223"/>
      <c r="T146" s="223"/>
    </row>
    <row r="147" spans="1:20" s="21" customFormat="1" ht="18" hidden="1" customHeight="1" thickBot="1">
      <c r="A147" s="259"/>
      <c r="B147" s="253"/>
      <c r="C147" s="239"/>
      <c r="D147" s="239"/>
      <c r="E147" s="239"/>
      <c r="F147" s="46" t="str">
        <f>IF(C146&gt;0,VLOOKUP(C146,男子登録情報!$A$1:$H$1688,5,0),"")</f>
        <v/>
      </c>
      <c r="G147" s="227"/>
      <c r="H147" s="227"/>
      <c r="I147" s="11" t="s">
        <v>34</v>
      </c>
      <c r="J147" s="7"/>
      <c r="K147" s="8" t="str">
        <f>IF(J147&gt;0,VLOOKUP(J147,男子登録情報!$J$2:$K$21,2,0),"")</f>
        <v/>
      </c>
      <c r="L147" s="11" t="s">
        <v>35</v>
      </c>
      <c r="M147" s="42"/>
      <c r="N147" s="9" t="str">
        <f t="shared" si="45"/>
        <v/>
      </c>
      <c r="O147" s="10"/>
      <c r="P147" s="232"/>
      <c r="Q147" s="233"/>
      <c r="R147" s="234"/>
      <c r="S147" s="224"/>
      <c r="T147" s="224"/>
    </row>
    <row r="148" spans="1:20" s="21" customFormat="1" ht="18" hidden="1" customHeight="1" thickBot="1">
      <c r="A148" s="260"/>
      <c r="B148" s="251" t="s">
        <v>36</v>
      </c>
      <c r="C148" s="245"/>
      <c r="D148" s="47"/>
      <c r="E148" s="47"/>
      <c r="F148" s="48"/>
      <c r="G148" s="228"/>
      <c r="H148" s="228"/>
      <c r="I148" s="12" t="s">
        <v>37</v>
      </c>
      <c r="J148" s="13"/>
      <c r="K148" s="14" t="str">
        <f>IF(J148&gt;0,VLOOKUP(J148,男子登録情報!$J$2:$K$21,2,0),"")</f>
        <v/>
      </c>
      <c r="L148" s="15" t="s">
        <v>38</v>
      </c>
      <c r="M148" s="43"/>
      <c r="N148" s="9" t="str">
        <f t="shared" si="45"/>
        <v/>
      </c>
      <c r="O148" s="16"/>
      <c r="P148" s="235"/>
      <c r="Q148" s="236"/>
      <c r="R148" s="237"/>
      <c r="S148" s="225"/>
      <c r="T148" s="225"/>
    </row>
    <row r="149" spans="1:20" s="21" customFormat="1" ht="18" hidden="1" customHeight="1" thickTop="1" thickBot="1">
      <c r="A149" s="258">
        <v>46</v>
      </c>
      <c r="B149" s="252" t="s">
        <v>1317</v>
      </c>
      <c r="C149" s="238"/>
      <c r="D149" s="238" t="str">
        <f>IF(C149&gt;0,VLOOKUP(C149,男子登録情報!$A$1:$H$1688,3,0),"")</f>
        <v/>
      </c>
      <c r="E149" s="238" t="str">
        <f>IF(C149&gt;0,VLOOKUP(C149,男子登録情報!$A$1:$H$1688,4,0),"")</f>
        <v/>
      </c>
      <c r="F149" s="45" t="str">
        <f>IF(C149&gt;0,VLOOKUP(C149,男子登録情報!$A$1:$H$1688,8,0),"")</f>
        <v/>
      </c>
      <c r="G149" s="226" t="e">
        <f>IF(F150&gt;0,VLOOKUP(F150,男子登録情報!$N$2:$O$48,2,0),"")</f>
        <v>#N/A</v>
      </c>
      <c r="H149" s="226" t="str">
        <f t="shared" ref="H149" si="48">IF(C149&gt;0,TEXT(C149,"100000000"),"")</f>
        <v/>
      </c>
      <c r="I149" s="6" t="s">
        <v>30</v>
      </c>
      <c r="J149" s="7"/>
      <c r="K149" s="8" t="str">
        <f>IF(J149&gt;0,VLOOKUP(J149,男子登録情報!$J$1:$K$21,2,0),"")</f>
        <v/>
      </c>
      <c r="L149" s="6" t="s">
        <v>33</v>
      </c>
      <c r="M149" s="41"/>
      <c r="N149" s="9" t="str">
        <f t="shared" si="45"/>
        <v/>
      </c>
      <c r="O149" s="10"/>
      <c r="P149" s="229"/>
      <c r="Q149" s="230"/>
      <c r="R149" s="231"/>
      <c r="S149" s="223"/>
      <c r="T149" s="223"/>
    </row>
    <row r="150" spans="1:20" s="21" customFormat="1" ht="18" hidden="1" customHeight="1" thickBot="1">
      <c r="A150" s="259"/>
      <c r="B150" s="253"/>
      <c r="C150" s="239"/>
      <c r="D150" s="239"/>
      <c r="E150" s="239"/>
      <c r="F150" s="46" t="str">
        <f>IF(C149&gt;0,VLOOKUP(C149,男子登録情報!$A$1:$H$1688,5,0),"")</f>
        <v/>
      </c>
      <c r="G150" s="227"/>
      <c r="H150" s="227"/>
      <c r="I150" s="11" t="s">
        <v>34</v>
      </c>
      <c r="J150" s="7"/>
      <c r="K150" s="8" t="str">
        <f>IF(J150&gt;0,VLOOKUP(J150,男子登録情報!$J$2:$K$21,2,0),"")</f>
        <v/>
      </c>
      <c r="L150" s="11" t="s">
        <v>35</v>
      </c>
      <c r="M150" s="42"/>
      <c r="N150" s="9" t="str">
        <f t="shared" si="45"/>
        <v/>
      </c>
      <c r="O150" s="10"/>
      <c r="P150" s="232"/>
      <c r="Q150" s="233"/>
      <c r="R150" s="234"/>
      <c r="S150" s="224"/>
      <c r="T150" s="224"/>
    </row>
    <row r="151" spans="1:20" s="21" customFormat="1" ht="18" hidden="1" customHeight="1" thickBot="1">
      <c r="A151" s="260"/>
      <c r="B151" s="251" t="s">
        <v>36</v>
      </c>
      <c r="C151" s="245"/>
      <c r="D151" s="47"/>
      <c r="E151" s="47"/>
      <c r="F151" s="48"/>
      <c r="G151" s="228"/>
      <c r="H151" s="228"/>
      <c r="I151" s="12" t="s">
        <v>37</v>
      </c>
      <c r="J151" s="13"/>
      <c r="K151" s="14" t="str">
        <f>IF(J151&gt;0,VLOOKUP(J151,男子登録情報!$J$2:$K$21,2,0),"")</f>
        <v/>
      </c>
      <c r="L151" s="15" t="s">
        <v>38</v>
      </c>
      <c r="M151" s="43"/>
      <c r="N151" s="9" t="str">
        <f t="shared" si="45"/>
        <v/>
      </c>
      <c r="O151" s="16"/>
      <c r="P151" s="235"/>
      <c r="Q151" s="236"/>
      <c r="R151" s="237"/>
      <c r="S151" s="225"/>
      <c r="T151" s="225"/>
    </row>
    <row r="152" spans="1:20" s="21" customFormat="1" ht="18" hidden="1" customHeight="1" thickTop="1" thickBot="1">
      <c r="A152" s="258">
        <v>47</v>
      </c>
      <c r="B152" s="252" t="s">
        <v>1317</v>
      </c>
      <c r="C152" s="238"/>
      <c r="D152" s="238" t="str">
        <f>IF(C152&gt;0,VLOOKUP(C152,男子登録情報!$A$1:$H$1688,3,0),"")</f>
        <v/>
      </c>
      <c r="E152" s="238" t="str">
        <f>IF(C152&gt;0,VLOOKUP(C152,男子登録情報!$A$1:$H$1688,4,0),"")</f>
        <v/>
      </c>
      <c r="F152" s="45" t="str">
        <f>IF(C152&gt;0,VLOOKUP(C152,男子登録情報!$A$1:$H$1688,8,0),"")</f>
        <v/>
      </c>
      <c r="G152" s="226" t="e">
        <f>IF(F153&gt;0,VLOOKUP(F153,男子登録情報!$N$2:$O$48,2,0),"")</f>
        <v>#N/A</v>
      </c>
      <c r="H152" s="226" t="str">
        <f t="shared" ref="H152" si="49">IF(C152&gt;0,TEXT(C152,"100000000"),"")</f>
        <v/>
      </c>
      <c r="I152" s="6" t="s">
        <v>30</v>
      </c>
      <c r="J152" s="7"/>
      <c r="K152" s="8" t="str">
        <f>IF(J152&gt;0,VLOOKUP(J152,男子登録情報!$J$1:$K$21,2,0),"")</f>
        <v/>
      </c>
      <c r="L152" s="6" t="s">
        <v>33</v>
      </c>
      <c r="M152" s="41"/>
      <c r="N152" s="9" t="str">
        <f t="shared" si="45"/>
        <v/>
      </c>
      <c r="O152" s="10"/>
      <c r="P152" s="229"/>
      <c r="Q152" s="230"/>
      <c r="R152" s="231"/>
      <c r="S152" s="223"/>
      <c r="T152" s="223"/>
    </row>
    <row r="153" spans="1:20" s="21" customFormat="1" ht="18" hidden="1" customHeight="1" thickBot="1">
      <c r="A153" s="259"/>
      <c r="B153" s="253"/>
      <c r="C153" s="239"/>
      <c r="D153" s="239"/>
      <c r="E153" s="239"/>
      <c r="F153" s="46" t="str">
        <f>IF(C152&gt;0,VLOOKUP(C152,男子登録情報!$A$1:$H$1688,5,0),"")</f>
        <v/>
      </c>
      <c r="G153" s="227"/>
      <c r="H153" s="227"/>
      <c r="I153" s="11" t="s">
        <v>34</v>
      </c>
      <c r="J153" s="7"/>
      <c r="K153" s="8" t="str">
        <f>IF(J153&gt;0,VLOOKUP(J153,男子登録情報!$J$2:$K$21,2,0),"")</f>
        <v/>
      </c>
      <c r="L153" s="11" t="s">
        <v>35</v>
      </c>
      <c r="M153" s="42"/>
      <c r="N153" s="9" t="str">
        <f t="shared" si="45"/>
        <v/>
      </c>
      <c r="O153" s="10"/>
      <c r="P153" s="232"/>
      <c r="Q153" s="233"/>
      <c r="R153" s="234"/>
      <c r="S153" s="224"/>
      <c r="T153" s="224"/>
    </row>
    <row r="154" spans="1:20" s="21" customFormat="1" ht="18" hidden="1" customHeight="1" thickBot="1">
      <c r="A154" s="260"/>
      <c r="B154" s="251" t="s">
        <v>36</v>
      </c>
      <c r="C154" s="245"/>
      <c r="D154" s="47"/>
      <c r="E154" s="47"/>
      <c r="F154" s="48"/>
      <c r="G154" s="228"/>
      <c r="H154" s="228"/>
      <c r="I154" s="12" t="s">
        <v>37</v>
      </c>
      <c r="J154" s="13"/>
      <c r="K154" s="14" t="str">
        <f>IF(J154&gt;0,VLOOKUP(J154,男子登録情報!$J$2:$K$21,2,0),"")</f>
        <v/>
      </c>
      <c r="L154" s="15" t="s">
        <v>38</v>
      </c>
      <c r="M154" s="43"/>
      <c r="N154" s="9" t="str">
        <f t="shared" si="45"/>
        <v/>
      </c>
      <c r="O154" s="16"/>
      <c r="P154" s="235"/>
      <c r="Q154" s="236"/>
      <c r="R154" s="237"/>
      <c r="S154" s="225"/>
      <c r="T154" s="225"/>
    </row>
    <row r="155" spans="1:20" s="21" customFormat="1" ht="18" hidden="1" customHeight="1" thickTop="1" thickBot="1">
      <c r="A155" s="258">
        <v>48</v>
      </c>
      <c r="B155" s="252" t="s">
        <v>1317</v>
      </c>
      <c r="C155" s="238"/>
      <c r="D155" s="238" t="str">
        <f>IF(C155&gt;0,VLOOKUP(C155,男子登録情報!$A$1:$H$1688,3,0),"")</f>
        <v/>
      </c>
      <c r="E155" s="238" t="str">
        <f>IF(C155&gt;0,VLOOKUP(C155,男子登録情報!$A$1:$H$1688,4,0),"")</f>
        <v/>
      </c>
      <c r="F155" s="45" t="str">
        <f>IF(C155&gt;0,VLOOKUP(C155,男子登録情報!$A$1:$H$1688,8,0),"")</f>
        <v/>
      </c>
      <c r="G155" s="226" t="e">
        <f>IF(F156&gt;0,VLOOKUP(F156,男子登録情報!$N$2:$O$48,2,0),"")</f>
        <v>#N/A</v>
      </c>
      <c r="H155" s="226" t="str">
        <f t="shared" ref="H155" si="50">IF(C155&gt;0,TEXT(C155,"100000000"),"")</f>
        <v/>
      </c>
      <c r="I155" s="6" t="s">
        <v>30</v>
      </c>
      <c r="J155" s="7"/>
      <c r="K155" s="8" t="str">
        <f>IF(J155&gt;0,VLOOKUP(J155,男子登録情報!$J$1:$K$21,2,0),"")</f>
        <v/>
      </c>
      <c r="L155" s="6" t="s">
        <v>33</v>
      </c>
      <c r="M155" s="41"/>
      <c r="N155" s="9" t="str">
        <f t="shared" si="45"/>
        <v/>
      </c>
      <c r="O155" s="10"/>
      <c r="P155" s="229"/>
      <c r="Q155" s="230"/>
      <c r="R155" s="231"/>
      <c r="S155" s="223"/>
      <c r="T155" s="223"/>
    </row>
    <row r="156" spans="1:20" s="21" customFormat="1" ht="18" hidden="1" customHeight="1" thickBot="1">
      <c r="A156" s="259"/>
      <c r="B156" s="253"/>
      <c r="C156" s="239"/>
      <c r="D156" s="239"/>
      <c r="E156" s="239"/>
      <c r="F156" s="46" t="str">
        <f>IF(C155&gt;0,VLOOKUP(C155,男子登録情報!$A$1:$H$1688,5,0),"")</f>
        <v/>
      </c>
      <c r="G156" s="227"/>
      <c r="H156" s="227"/>
      <c r="I156" s="11" t="s">
        <v>34</v>
      </c>
      <c r="J156" s="7"/>
      <c r="K156" s="8" t="str">
        <f>IF(J156&gt;0,VLOOKUP(J156,男子登録情報!$J$2:$K$21,2,0),"")</f>
        <v/>
      </c>
      <c r="L156" s="11" t="s">
        <v>35</v>
      </c>
      <c r="M156" s="42"/>
      <c r="N156" s="9" t="str">
        <f t="shared" si="45"/>
        <v/>
      </c>
      <c r="O156" s="10"/>
      <c r="P156" s="232"/>
      <c r="Q156" s="233"/>
      <c r="R156" s="234"/>
      <c r="S156" s="224"/>
      <c r="T156" s="224"/>
    </row>
    <row r="157" spans="1:20" s="21" customFormat="1" ht="18" hidden="1" customHeight="1" thickBot="1">
      <c r="A157" s="260"/>
      <c r="B157" s="251" t="s">
        <v>36</v>
      </c>
      <c r="C157" s="245"/>
      <c r="D157" s="49"/>
      <c r="E157" s="47"/>
      <c r="F157" s="48"/>
      <c r="G157" s="228"/>
      <c r="H157" s="228"/>
      <c r="I157" s="12" t="s">
        <v>37</v>
      </c>
      <c r="J157" s="13"/>
      <c r="K157" s="14" t="str">
        <f>IF(J157&gt;0,VLOOKUP(J157,男子登録情報!$J$2:$K$21,2,0),"")</f>
        <v/>
      </c>
      <c r="L157" s="15" t="s">
        <v>38</v>
      </c>
      <c r="M157" s="43"/>
      <c r="N157" s="9" t="str">
        <f t="shared" si="45"/>
        <v/>
      </c>
      <c r="O157" s="16"/>
      <c r="P157" s="235"/>
      <c r="Q157" s="236"/>
      <c r="R157" s="237"/>
      <c r="S157" s="225"/>
      <c r="T157" s="225"/>
    </row>
    <row r="158" spans="1:20" s="21" customFormat="1" ht="18" hidden="1" customHeight="1" thickTop="1" thickBot="1">
      <c r="A158" s="258">
        <v>49</v>
      </c>
      <c r="B158" s="252" t="s">
        <v>1317</v>
      </c>
      <c r="C158" s="238"/>
      <c r="D158" s="238" t="str">
        <f>IF(C158&gt;0,VLOOKUP(C158,男子登録情報!$A$1:$H$1688,3,0),"")</f>
        <v/>
      </c>
      <c r="E158" s="238" t="str">
        <f>IF(C158&gt;0,VLOOKUP(C158,男子登録情報!$A$1:$H$1688,4,0),"")</f>
        <v/>
      </c>
      <c r="F158" s="45" t="str">
        <f>IF(C158&gt;0,VLOOKUP(C158,男子登録情報!$A$1:$H$1688,8,0),"")</f>
        <v/>
      </c>
      <c r="G158" s="226" t="e">
        <f>IF(F159&gt;0,VLOOKUP(F159,男子登録情報!$N$2:$O$48,2,0),"")</f>
        <v>#N/A</v>
      </c>
      <c r="H158" s="226" t="str">
        <f t="shared" ref="H158" si="51">IF(C158&gt;0,TEXT(C158,"100000000"),"")</f>
        <v/>
      </c>
      <c r="I158" s="6" t="s">
        <v>30</v>
      </c>
      <c r="J158" s="7"/>
      <c r="K158" s="8" t="str">
        <f>IF(J158&gt;0,VLOOKUP(J158,男子登録情報!$J$1:$K$21,2,0),"")</f>
        <v/>
      </c>
      <c r="L158" s="6" t="s">
        <v>33</v>
      </c>
      <c r="M158" s="41"/>
      <c r="N158" s="9" t="str">
        <f t="shared" si="45"/>
        <v/>
      </c>
      <c r="O158" s="10"/>
      <c r="P158" s="229"/>
      <c r="Q158" s="230"/>
      <c r="R158" s="231"/>
      <c r="S158" s="223"/>
      <c r="T158" s="223"/>
    </row>
    <row r="159" spans="1:20" s="21" customFormat="1" ht="18" hidden="1" customHeight="1" thickBot="1">
      <c r="A159" s="259"/>
      <c r="B159" s="253"/>
      <c r="C159" s="239"/>
      <c r="D159" s="239"/>
      <c r="E159" s="239"/>
      <c r="F159" s="46" t="str">
        <f>IF(C158&gt;0,VLOOKUP(C158,男子登録情報!$A$1:$H$1688,5,0),"")</f>
        <v/>
      </c>
      <c r="G159" s="227"/>
      <c r="H159" s="227"/>
      <c r="I159" s="11" t="s">
        <v>34</v>
      </c>
      <c r="J159" s="7"/>
      <c r="K159" s="8" t="str">
        <f>IF(J159&gt;0,VLOOKUP(J159,男子登録情報!$J$2:$K$21,2,0),"")</f>
        <v/>
      </c>
      <c r="L159" s="11" t="s">
        <v>35</v>
      </c>
      <c r="M159" s="42"/>
      <c r="N159" s="9" t="str">
        <f t="shared" si="45"/>
        <v/>
      </c>
      <c r="O159" s="10"/>
      <c r="P159" s="232"/>
      <c r="Q159" s="233"/>
      <c r="R159" s="234"/>
      <c r="S159" s="224"/>
      <c r="T159" s="224"/>
    </row>
    <row r="160" spans="1:20" s="21" customFormat="1" ht="18" hidden="1" customHeight="1" thickBot="1">
      <c r="A160" s="260"/>
      <c r="B160" s="251" t="s">
        <v>36</v>
      </c>
      <c r="C160" s="245"/>
      <c r="D160" s="47"/>
      <c r="E160" s="47"/>
      <c r="F160" s="48"/>
      <c r="G160" s="228"/>
      <c r="H160" s="228"/>
      <c r="I160" s="12" t="s">
        <v>37</v>
      </c>
      <c r="J160" s="13"/>
      <c r="K160" s="14" t="str">
        <f>IF(J160&gt;0,VLOOKUP(J160,男子登録情報!$J$2:$K$21,2,0),"")</f>
        <v/>
      </c>
      <c r="L160" s="15" t="s">
        <v>38</v>
      </c>
      <c r="M160" s="43"/>
      <c r="N160" s="9" t="str">
        <f t="shared" si="45"/>
        <v/>
      </c>
      <c r="O160" s="16"/>
      <c r="P160" s="235"/>
      <c r="Q160" s="236"/>
      <c r="R160" s="237"/>
      <c r="S160" s="225"/>
      <c r="T160" s="225"/>
    </row>
    <row r="161" spans="1:20" s="21" customFormat="1" ht="18" hidden="1" customHeight="1" thickTop="1" thickBot="1">
      <c r="A161" s="258">
        <v>50</v>
      </c>
      <c r="B161" s="252" t="s">
        <v>1317</v>
      </c>
      <c r="C161" s="238"/>
      <c r="D161" s="238" t="str">
        <f>IF(C161&gt;0,VLOOKUP(C161,男子登録情報!$A$1:$H$1688,3,0),"")</f>
        <v/>
      </c>
      <c r="E161" s="238" t="str">
        <f>IF(C161&gt;0,VLOOKUP(C161,男子登録情報!$A$1:$H$1688,4,0),"")</f>
        <v/>
      </c>
      <c r="F161" s="45" t="str">
        <f>IF(C161&gt;0,VLOOKUP(C161,男子登録情報!$A$1:$H$1688,8,0),"")</f>
        <v/>
      </c>
      <c r="G161" s="226" t="e">
        <f>IF(F162&gt;0,VLOOKUP(F162,男子登録情報!$N$2:$O$48,2,0),"")</f>
        <v>#N/A</v>
      </c>
      <c r="H161" s="226" t="str">
        <f t="shared" ref="H161" si="52">IF(C161&gt;0,TEXT(C161,"100000000"),"")</f>
        <v/>
      </c>
      <c r="I161" s="6" t="s">
        <v>30</v>
      </c>
      <c r="J161" s="7"/>
      <c r="K161" s="8" t="str">
        <f>IF(J161&gt;0,VLOOKUP(J161,男子登録情報!$J$1:$K$21,2,0),"")</f>
        <v/>
      </c>
      <c r="L161" s="6" t="s">
        <v>33</v>
      </c>
      <c r="M161" s="41"/>
      <c r="N161" s="9" t="str">
        <f t="shared" si="45"/>
        <v/>
      </c>
      <c r="O161" s="10"/>
      <c r="P161" s="229"/>
      <c r="Q161" s="230"/>
      <c r="R161" s="231"/>
      <c r="S161" s="223"/>
      <c r="T161" s="223"/>
    </row>
    <row r="162" spans="1:20" s="21" customFormat="1" ht="18" hidden="1" customHeight="1" thickBot="1">
      <c r="A162" s="259"/>
      <c r="B162" s="253"/>
      <c r="C162" s="239"/>
      <c r="D162" s="239"/>
      <c r="E162" s="239"/>
      <c r="F162" s="46" t="str">
        <f>IF(C161&gt;0,VLOOKUP(C161,男子登録情報!$A$1:$H$1688,5,0),"")</f>
        <v/>
      </c>
      <c r="G162" s="227"/>
      <c r="H162" s="227"/>
      <c r="I162" s="11" t="s">
        <v>34</v>
      </c>
      <c r="J162" s="7"/>
      <c r="K162" s="8" t="str">
        <f>IF(J162&gt;0,VLOOKUP(J162,男子登録情報!$J$2:$K$21,2,0),"")</f>
        <v/>
      </c>
      <c r="L162" s="11" t="s">
        <v>35</v>
      </c>
      <c r="M162" s="42"/>
      <c r="N162" s="9" t="str">
        <f t="shared" si="45"/>
        <v/>
      </c>
      <c r="O162" s="10"/>
      <c r="P162" s="232"/>
      <c r="Q162" s="233"/>
      <c r="R162" s="234"/>
      <c r="S162" s="224"/>
      <c r="T162" s="224"/>
    </row>
    <row r="163" spans="1:20" s="21" customFormat="1" ht="18" hidden="1" customHeight="1" thickBot="1">
      <c r="A163" s="260"/>
      <c r="B163" s="251" t="s">
        <v>36</v>
      </c>
      <c r="C163" s="245"/>
      <c r="D163" s="47"/>
      <c r="E163" s="47"/>
      <c r="F163" s="48"/>
      <c r="G163" s="228"/>
      <c r="H163" s="228"/>
      <c r="I163" s="12" t="s">
        <v>37</v>
      </c>
      <c r="J163" s="13"/>
      <c r="K163" s="14" t="str">
        <f>IF(J163&gt;0,VLOOKUP(J163,男子登録情報!$J$2:$K$21,2,0),"")</f>
        <v/>
      </c>
      <c r="L163" s="15" t="s">
        <v>38</v>
      </c>
      <c r="M163" s="43"/>
      <c r="N163" s="9" t="str">
        <f t="shared" si="45"/>
        <v/>
      </c>
      <c r="O163" s="16"/>
      <c r="P163" s="235"/>
      <c r="Q163" s="236"/>
      <c r="R163" s="237"/>
      <c r="S163" s="225"/>
      <c r="T163" s="225"/>
    </row>
    <row r="164" spans="1:20" s="21" customFormat="1" ht="18" hidden="1" customHeight="1" thickTop="1" thickBot="1">
      <c r="A164" s="258">
        <v>51</v>
      </c>
      <c r="B164" s="252" t="s">
        <v>1317</v>
      </c>
      <c r="C164" s="238"/>
      <c r="D164" s="238" t="str">
        <f>IF(C164&gt;0,VLOOKUP(C164,男子登録情報!$A$1:$H$1688,3,0),"")</f>
        <v/>
      </c>
      <c r="E164" s="238" t="str">
        <f>IF(C164&gt;0,VLOOKUP(C164,男子登録情報!$A$1:$H$1688,4,0),"")</f>
        <v/>
      </c>
      <c r="F164" s="45" t="str">
        <f>IF(C164&gt;0,VLOOKUP(C164,男子登録情報!$A$1:$H$1688,8,0),"")</f>
        <v/>
      </c>
      <c r="G164" s="226" t="e">
        <f>IF(F165&gt;0,VLOOKUP(F165,男子登録情報!$N$2:$O$48,2,0),"")</f>
        <v>#N/A</v>
      </c>
      <c r="H164" s="226" t="str">
        <f t="shared" ref="H164" si="53">IF(C164&gt;0,TEXT(C164,"100000000"),"")</f>
        <v/>
      </c>
      <c r="I164" s="6" t="s">
        <v>30</v>
      </c>
      <c r="J164" s="7"/>
      <c r="K164" s="8" t="str">
        <f>IF(J164&gt;0,VLOOKUP(J164,男子登録情報!$J$1:$K$21,2,0),"")</f>
        <v/>
      </c>
      <c r="L164" s="6" t="s">
        <v>33</v>
      </c>
      <c r="M164" s="41"/>
      <c r="N164" s="9" t="str">
        <f t="shared" si="45"/>
        <v/>
      </c>
      <c r="O164" s="10"/>
      <c r="P164" s="229"/>
      <c r="Q164" s="230"/>
      <c r="R164" s="231"/>
      <c r="S164" s="223"/>
      <c r="T164" s="223"/>
    </row>
    <row r="165" spans="1:20" s="21" customFormat="1" ht="18" hidden="1" customHeight="1" thickBot="1">
      <c r="A165" s="259"/>
      <c r="B165" s="253"/>
      <c r="C165" s="239"/>
      <c r="D165" s="239"/>
      <c r="E165" s="239"/>
      <c r="F165" s="46" t="str">
        <f>IF(C164&gt;0,VLOOKUP(C164,男子登録情報!$A$1:$H$1688,5,0),"")</f>
        <v/>
      </c>
      <c r="G165" s="227"/>
      <c r="H165" s="227"/>
      <c r="I165" s="11" t="s">
        <v>34</v>
      </c>
      <c r="J165" s="7"/>
      <c r="K165" s="8" t="str">
        <f>IF(J165&gt;0,VLOOKUP(J165,男子登録情報!$J$2:$K$21,2,0),"")</f>
        <v/>
      </c>
      <c r="L165" s="11" t="s">
        <v>35</v>
      </c>
      <c r="M165" s="42"/>
      <c r="N165" s="9" t="str">
        <f t="shared" si="45"/>
        <v/>
      </c>
      <c r="O165" s="10"/>
      <c r="P165" s="232"/>
      <c r="Q165" s="233"/>
      <c r="R165" s="234"/>
      <c r="S165" s="224"/>
      <c r="T165" s="224"/>
    </row>
    <row r="166" spans="1:20" s="21" customFormat="1" ht="18" hidden="1" customHeight="1" thickBot="1">
      <c r="A166" s="260"/>
      <c r="B166" s="251" t="s">
        <v>36</v>
      </c>
      <c r="C166" s="245"/>
      <c r="D166" s="47"/>
      <c r="E166" s="47"/>
      <c r="F166" s="48"/>
      <c r="G166" s="228"/>
      <c r="H166" s="228"/>
      <c r="I166" s="12" t="s">
        <v>37</v>
      </c>
      <c r="J166" s="13"/>
      <c r="K166" s="14" t="str">
        <f>IF(J166&gt;0,VLOOKUP(J166,男子登録情報!$J$2:$K$21,2,0),"")</f>
        <v/>
      </c>
      <c r="L166" s="15" t="s">
        <v>38</v>
      </c>
      <c r="M166" s="43"/>
      <c r="N166" s="9" t="str">
        <f t="shared" si="45"/>
        <v/>
      </c>
      <c r="O166" s="16"/>
      <c r="P166" s="235"/>
      <c r="Q166" s="236"/>
      <c r="R166" s="237"/>
      <c r="S166" s="225"/>
      <c r="T166" s="225"/>
    </row>
    <row r="167" spans="1:20" s="21" customFormat="1" ht="18" hidden="1" customHeight="1" thickTop="1" thickBot="1">
      <c r="A167" s="258">
        <v>52</v>
      </c>
      <c r="B167" s="252" t="s">
        <v>1317</v>
      </c>
      <c r="C167" s="238"/>
      <c r="D167" s="238" t="str">
        <f>IF(C167&gt;0,VLOOKUP(C167,男子登録情報!$A$1:$H$1688,3,0),"")</f>
        <v/>
      </c>
      <c r="E167" s="238" t="str">
        <f>IF(C167&gt;0,VLOOKUP(C167,男子登録情報!$A$1:$H$1688,4,0),"")</f>
        <v/>
      </c>
      <c r="F167" s="45" t="str">
        <f>IF(C167&gt;0,VLOOKUP(C167,男子登録情報!$A$1:$H$1688,8,0),"")</f>
        <v/>
      </c>
      <c r="G167" s="226" t="e">
        <f>IF(F168&gt;0,VLOOKUP(F168,男子登録情報!$N$2:$O$48,2,0),"")</f>
        <v>#N/A</v>
      </c>
      <c r="H167" s="226" t="str">
        <f t="shared" ref="H167" si="54">IF(C167&gt;0,TEXT(C167,"100000000"),"")</f>
        <v/>
      </c>
      <c r="I167" s="6" t="s">
        <v>30</v>
      </c>
      <c r="J167" s="7"/>
      <c r="K167" s="8" t="str">
        <f>IF(J167&gt;0,VLOOKUP(J167,男子登録情報!$J$1:$K$21,2,0),"")</f>
        <v/>
      </c>
      <c r="L167" s="6" t="s">
        <v>33</v>
      </c>
      <c r="M167" s="41"/>
      <c r="N167" s="9" t="str">
        <f t="shared" si="45"/>
        <v/>
      </c>
      <c r="O167" s="10"/>
      <c r="P167" s="229"/>
      <c r="Q167" s="230"/>
      <c r="R167" s="231"/>
      <c r="S167" s="223"/>
      <c r="T167" s="223"/>
    </row>
    <row r="168" spans="1:20" s="21" customFormat="1" ht="18" hidden="1" customHeight="1" thickBot="1">
      <c r="A168" s="259"/>
      <c r="B168" s="253"/>
      <c r="C168" s="239"/>
      <c r="D168" s="239"/>
      <c r="E168" s="239"/>
      <c r="F168" s="46" t="str">
        <f>IF(C167&gt;0,VLOOKUP(C167,男子登録情報!$A$1:$H$1688,5,0),"")</f>
        <v/>
      </c>
      <c r="G168" s="227"/>
      <c r="H168" s="227"/>
      <c r="I168" s="11" t="s">
        <v>34</v>
      </c>
      <c r="J168" s="7"/>
      <c r="K168" s="8" t="str">
        <f>IF(J168&gt;0,VLOOKUP(J168,男子登録情報!$J$2:$K$21,2,0),"")</f>
        <v/>
      </c>
      <c r="L168" s="11" t="s">
        <v>35</v>
      </c>
      <c r="M168" s="42"/>
      <c r="N168" s="9" t="str">
        <f t="shared" si="45"/>
        <v/>
      </c>
      <c r="O168" s="10"/>
      <c r="P168" s="232"/>
      <c r="Q168" s="233"/>
      <c r="R168" s="234"/>
      <c r="S168" s="224"/>
      <c r="T168" s="224"/>
    </row>
    <row r="169" spans="1:20" s="21" customFormat="1" ht="18" hidden="1" customHeight="1" thickBot="1">
      <c r="A169" s="260"/>
      <c r="B169" s="251" t="s">
        <v>36</v>
      </c>
      <c r="C169" s="245"/>
      <c r="D169" s="47"/>
      <c r="E169" s="47"/>
      <c r="F169" s="48"/>
      <c r="G169" s="228"/>
      <c r="H169" s="228"/>
      <c r="I169" s="12" t="s">
        <v>37</v>
      </c>
      <c r="J169" s="13"/>
      <c r="K169" s="14" t="str">
        <f>IF(J169&gt;0,VLOOKUP(J169,男子登録情報!$J$2:$K$21,2,0),"")</f>
        <v/>
      </c>
      <c r="L169" s="15" t="s">
        <v>38</v>
      </c>
      <c r="M169" s="43"/>
      <c r="N169" s="9" t="str">
        <f t="shared" si="45"/>
        <v/>
      </c>
      <c r="O169" s="16"/>
      <c r="P169" s="235"/>
      <c r="Q169" s="236"/>
      <c r="R169" s="237"/>
      <c r="S169" s="225"/>
      <c r="T169" s="225"/>
    </row>
    <row r="170" spans="1:20" s="21" customFormat="1" ht="18" hidden="1" customHeight="1" thickTop="1" thickBot="1">
      <c r="A170" s="258">
        <v>53</v>
      </c>
      <c r="B170" s="252" t="s">
        <v>1317</v>
      </c>
      <c r="C170" s="238"/>
      <c r="D170" s="238" t="str">
        <f>IF(C170&gt;0,VLOOKUP(C170,男子登録情報!$A$1:$H$1688,3,0),"")</f>
        <v/>
      </c>
      <c r="E170" s="238" t="str">
        <f>IF(C170&gt;0,VLOOKUP(C170,男子登録情報!$A$1:$H$1688,4,0),"")</f>
        <v/>
      </c>
      <c r="F170" s="45" t="str">
        <f>IF(C170&gt;0,VLOOKUP(C170,男子登録情報!$A$1:$H$1688,8,0),"")</f>
        <v/>
      </c>
      <c r="G170" s="226" t="e">
        <f>IF(F171&gt;0,VLOOKUP(F171,男子登録情報!$N$2:$O$48,2,0),"")</f>
        <v>#N/A</v>
      </c>
      <c r="H170" s="226" t="str">
        <f t="shared" ref="H170" si="55">IF(C170&gt;0,TEXT(C170,"100000000"),"")</f>
        <v/>
      </c>
      <c r="I170" s="6" t="s">
        <v>30</v>
      </c>
      <c r="J170" s="7"/>
      <c r="K170" s="8" t="str">
        <f>IF(J170&gt;0,VLOOKUP(J170,男子登録情報!$J$1:$K$21,2,0),"")</f>
        <v/>
      </c>
      <c r="L170" s="6" t="s">
        <v>33</v>
      </c>
      <c r="M170" s="41"/>
      <c r="N170" s="9" t="str">
        <f t="shared" si="45"/>
        <v/>
      </c>
      <c r="O170" s="10"/>
      <c r="P170" s="229"/>
      <c r="Q170" s="230"/>
      <c r="R170" s="231"/>
      <c r="S170" s="223"/>
      <c r="T170" s="223"/>
    </row>
    <row r="171" spans="1:20" s="21" customFormat="1" ht="18" hidden="1" customHeight="1" thickBot="1">
      <c r="A171" s="259"/>
      <c r="B171" s="253"/>
      <c r="C171" s="239"/>
      <c r="D171" s="239"/>
      <c r="E171" s="239"/>
      <c r="F171" s="46" t="str">
        <f>IF(C170&gt;0,VLOOKUP(C170,男子登録情報!$A$1:$H$1688,5,0),"")</f>
        <v/>
      </c>
      <c r="G171" s="227"/>
      <c r="H171" s="227"/>
      <c r="I171" s="11" t="s">
        <v>34</v>
      </c>
      <c r="J171" s="7"/>
      <c r="K171" s="8" t="str">
        <f>IF(J171&gt;0,VLOOKUP(J171,男子登録情報!$J$2:$K$21,2,0),"")</f>
        <v/>
      </c>
      <c r="L171" s="11" t="s">
        <v>35</v>
      </c>
      <c r="M171" s="42"/>
      <c r="N171" s="9" t="str">
        <f t="shared" si="45"/>
        <v/>
      </c>
      <c r="O171" s="10"/>
      <c r="P171" s="232"/>
      <c r="Q171" s="233"/>
      <c r="R171" s="234"/>
      <c r="S171" s="224"/>
      <c r="T171" s="224"/>
    </row>
    <row r="172" spans="1:20" s="21" customFormat="1" ht="18" hidden="1" customHeight="1" thickBot="1">
      <c r="A172" s="260"/>
      <c r="B172" s="251" t="s">
        <v>36</v>
      </c>
      <c r="C172" s="245"/>
      <c r="D172" s="47"/>
      <c r="E172" s="47"/>
      <c r="F172" s="48"/>
      <c r="G172" s="228"/>
      <c r="H172" s="228"/>
      <c r="I172" s="12" t="s">
        <v>37</v>
      </c>
      <c r="J172" s="13"/>
      <c r="K172" s="14" t="str">
        <f>IF(J172&gt;0,VLOOKUP(J172,男子登録情報!$J$2:$K$21,2,0),"")</f>
        <v/>
      </c>
      <c r="L172" s="15" t="s">
        <v>38</v>
      </c>
      <c r="M172" s="43"/>
      <c r="N172" s="9" t="str">
        <f t="shared" si="45"/>
        <v/>
      </c>
      <c r="O172" s="16"/>
      <c r="P172" s="235"/>
      <c r="Q172" s="236"/>
      <c r="R172" s="237"/>
      <c r="S172" s="225"/>
      <c r="T172" s="225"/>
    </row>
    <row r="173" spans="1:20" s="21" customFormat="1" ht="18" hidden="1" customHeight="1" thickTop="1" thickBot="1">
      <c r="A173" s="258">
        <v>54</v>
      </c>
      <c r="B173" s="252" t="s">
        <v>1317</v>
      </c>
      <c r="C173" s="238"/>
      <c r="D173" s="238" t="str">
        <f>IF(C173&gt;0,VLOOKUP(C173,男子登録情報!$A$1:$H$1688,3,0),"")</f>
        <v/>
      </c>
      <c r="E173" s="238" t="str">
        <f>IF(C173&gt;0,VLOOKUP(C173,男子登録情報!$A$1:$H$1688,4,0),"")</f>
        <v/>
      </c>
      <c r="F173" s="45" t="str">
        <f>IF(C173&gt;0,VLOOKUP(C173,男子登録情報!$A$1:$H$1688,8,0),"")</f>
        <v/>
      </c>
      <c r="G173" s="226" t="e">
        <f>IF(F174&gt;0,VLOOKUP(F174,男子登録情報!$N$2:$O$48,2,0),"")</f>
        <v>#N/A</v>
      </c>
      <c r="H173" s="226" t="str">
        <f t="shared" ref="H173" si="56">IF(C173&gt;0,TEXT(C173,"100000000"),"")</f>
        <v/>
      </c>
      <c r="I173" s="6" t="s">
        <v>30</v>
      </c>
      <c r="J173" s="7"/>
      <c r="K173" s="8" t="str">
        <f>IF(J173&gt;0,VLOOKUP(J173,男子登録情報!$J$1:$K$21,2,0),"")</f>
        <v/>
      </c>
      <c r="L173" s="6" t="s">
        <v>33</v>
      </c>
      <c r="M173" s="41"/>
      <c r="N173" s="9" t="str">
        <f t="shared" si="45"/>
        <v/>
      </c>
      <c r="O173" s="10"/>
      <c r="P173" s="229"/>
      <c r="Q173" s="230"/>
      <c r="R173" s="231"/>
      <c r="S173" s="223"/>
      <c r="T173" s="223"/>
    </row>
    <row r="174" spans="1:20" s="21" customFormat="1" ht="18" hidden="1" customHeight="1" thickBot="1">
      <c r="A174" s="259"/>
      <c r="B174" s="253"/>
      <c r="C174" s="239"/>
      <c r="D174" s="239"/>
      <c r="E174" s="239"/>
      <c r="F174" s="46" t="str">
        <f>IF(C173&gt;0,VLOOKUP(C173,男子登録情報!$A$1:$H$1688,5,0),"")</f>
        <v/>
      </c>
      <c r="G174" s="227"/>
      <c r="H174" s="227"/>
      <c r="I174" s="11" t="s">
        <v>34</v>
      </c>
      <c r="J174" s="7"/>
      <c r="K174" s="8" t="str">
        <f>IF(J174&gt;0,VLOOKUP(J174,男子登録情報!$J$2:$K$21,2,0),"")</f>
        <v/>
      </c>
      <c r="L174" s="11" t="s">
        <v>35</v>
      </c>
      <c r="M174" s="42"/>
      <c r="N174" s="9" t="str">
        <f t="shared" si="45"/>
        <v/>
      </c>
      <c r="O174" s="10"/>
      <c r="P174" s="232"/>
      <c r="Q174" s="233"/>
      <c r="R174" s="234"/>
      <c r="S174" s="224"/>
      <c r="T174" s="224"/>
    </row>
    <row r="175" spans="1:20" s="21" customFormat="1" ht="18" hidden="1" customHeight="1" thickBot="1">
      <c r="A175" s="260"/>
      <c r="B175" s="251" t="s">
        <v>36</v>
      </c>
      <c r="C175" s="245"/>
      <c r="D175" s="47"/>
      <c r="E175" s="47"/>
      <c r="F175" s="48"/>
      <c r="G175" s="228"/>
      <c r="H175" s="228"/>
      <c r="I175" s="12" t="s">
        <v>37</v>
      </c>
      <c r="J175" s="13"/>
      <c r="K175" s="14" t="str">
        <f>IF(J175&gt;0,VLOOKUP(J175,男子登録情報!$J$2:$K$21,2,0),"")</f>
        <v/>
      </c>
      <c r="L175" s="15" t="s">
        <v>38</v>
      </c>
      <c r="M175" s="43"/>
      <c r="N175" s="9" t="str">
        <f t="shared" si="45"/>
        <v/>
      </c>
      <c r="O175" s="16"/>
      <c r="P175" s="235"/>
      <c r="Q175" s="236"/>
      <c r="R175" s="237"/>
      <c r="S175" s="225"/>
      <c r="T175" s="225"/>
    </row>
    <row r="176" spans="1:20" s="21" customFormat="1" ht="18" hidden="1" customHeight="1" thickTop="1" thickBot="1">
      <c r="A176" s="258">
        <v>55</v>
      </c>
      <c r="B176" s="252" t="s">
        <v>1317</v>
      </c>
      <c r="C176" s="238"/>
      <c r="D176" s="238" t="str">
        <f>IF(C176&gt;0,VLOOKUP(C176,男子登録情報!$A$1:$H$1688,3,0),"")</f>
        <v/>
      </c>
      <c r="E176" s="238" t="str">
        <f>IF(C176&gt;0,VLOOKUP(C176,男子登録情報!$A$1:$H$1688,4,0),"")</f>
        <v/>
      </c>
      <c r="F176" s="45" t="str">
        <f>IF(C176&gt;0,VLOOKUP(C176,男子登録情報!$A$1:$H$1688,8,0),"")</f>
        <v/>
      </c>
      <c r="G176" s="226" t="e">
        <f>IF(F177&gt;0,VLOOKUP(F177,男子登録情報!$N$2:$O$48,2,0),"")</f>
        <v>#N/A</v>
      </c>
      <c r="H176" s="226" t="str">
        <f t="shared" ref="H176" si="57">IF(C176&gt;0,TEXT(C176,"100000000"),"")</f>
        <v/>
      </c>
      <c r="I176" s="6" t="s">
        <v>30</v>
      </c>
      <c r="J176" s="7"/>
      <c r="K176" s="8" t="str">
        <f>IF(J176&gt;0,VLOOKUP(J176,男子登録情報!$J$1:$K$21,2,0),"")</f>
        <v/>
      </c>
      <c r="L176" s="6" t="s">
        <v>33</v>
      </c>
      <c r="M176" s="41"/>
      <c r="N176" s="9" t="str">
        <f t="shared" si="45"/>
        <v/>
      </c>
      <c r="O176" s="10"/>
      <c r="P176" s="229"/>
      <c r="Q176" s="230"/>
      <c r="R176" s="231"/>
      <c r="S176" s="223"/>
      <c r="T176" s="223"/>
    </row>
    <row r="177" spans="1:20" s="21" customFormat="1" ht="18" hidden="1" customHeight="1" thickBot="1">
      <c r="A177" s="259"/>
      <c r="B177" s="253"/>
      <c r="C177" s="239"/>
      <c r="D177" s="239"/>
      <c r="E177" s="239"/>
      <c r="F177" s="46" t="str">
        <f>IF(C176&gt;0,VLOOKUP(C176,男子登録情報!$A$1:$H$1688,5,0),"")</f>
        <v/>
      </c>
      <c r="G177" s="227"/>
      <c r="H177" s="227"/>
      <c r="I177" s="11" t="s">
        <v>34</v>
      </c>
      <c r="J177" s="7"/>
      <c r="K177" s="8" t="str">
        <f>IF(J177&gt;0,VLOOKUP(J177,男子登録情報!$J$2:$K$21,2,0),"")</f>
        <v/>
      </c>
      <c r="L177" s="11" t="s">
        <v>35</v>
      </c>
      <c r="M177" s="42"/>
      <c r="N177" s="9" t="str">
        <f t="shared" si="45"/>
        <v/>
      </c>
      <c r="O177" s="10"/>
      <c r="P177" s="232"/>
      <c r="Q177" s="233"/>
      <c r="R177" s="234"/>
      <c r="S177" s="224"/>
      <c r="T177" s="224"/>
    </row>
    <row r="178" spans="1:20" s="21" customFormat="1" ht="18" hidden="1" customHeight="1" thickBot="1">
      <c r="A178" s="260"/>
      <c r="B178" s="251" t="s">
        <v>36</v>
      </c>
      <c r="C178" s="245"/>
      <c r="D178" s="47"/>
      <c r="E178" s="47"/>
      <c r="F178" s="48"/>
      <c r="G178" s="228"/>
      <c r="H178" s="228"/>
      <c r="I178" s="12" t="s">
        <v>37</v>
      </c>
      <c r="J178" s="13"/>
      <c r="K178" s="14" t="str">
        <f>IF(J178&gt;0,VLOOKUP(J178,男子登録情報!$J$2:$K$21,2,0),"")</f>
        <v/>
      </c>
      <c r="L178" s="15" t="s">
        <v>38</v>
      </c>
      <c r="M178" s="43"/>
      <c r="N178" s="9" t="str">
        <f t="shared" si="45"/>
        <v/>
      </c>
      <c r="O178" s="16"/>
      <c r="P178" s="235"/>
      <c r="Q178" s="236"/>
      <c r="R178" s="237"/>
      <c r="S178" s="225"/>
      <c r="T178" s="225"/>
    </row>
    <row r="179" spans="1:20" s="21" customFormat="1" ht="18" hidden="1" customHeight="1" thickTop="1" thickBot="1">
      <c r="A179" s="258">
        <v>56</v>
      </c>
      <c r="B179" s="252" t="s">
        <v>1317</v>
      </c>
      <c r="C179" s="238"/>
      <c r="D179" s="238" t="str">
        <f>IF(C179&gt;0,VLOOKUP(C179,男子登録情報!$A$1:$H$1688,3,0),"")</f>
        <v/>
      </c>
      <c r="E179" s="238" t="str">
        <f>IF(C179&gt;0,VLOOKUP(C179,男子登録情報!$A$1:$H$1688,4,0),"")</f>
        <v/>
      </c>
      <c r="F179" s="45" t="str">
        <f>IF(C179&gt;0,VLOOKUP(C179,男子登録情報!$A$1:$H$1688,8,0),"")</f>
        <v/>
      </c>
      <c r="G179" s="226" t="e">
        <f>IF(F180&gt;0,VLOOKUP(F180,男子登録情報!$N$2:$O$48,2,0),"")</f>
        <v>#N/A</v>
      </c>
      <c r="H179" s="226" t="str">
        <f t="shared" ref="H179" si="58">IF(C179&gt;0,TEXT(C179,"100000000"),"")</f>
        <v/>
      </c>
      <c r="I179" s="6" t="s">
        <v>30</v>
      </c>
      <c r="J179" s="7"/>
      <c r="K179" s="8" t="str">
        <f>IF(J179&gt;0,VLOOKUP(J179,男子登録情報!$J$1:$K$21,2,0),"")</f>
        <v/>
      </c>
      <c r="L179" s="6" t="s">
        <v>33</v>
      </c>
      <c r="M179" s="41"/>
      <c r="N179" s="9" t="str">
        <f t="shared" si="45"/>
        <v/>
      </c>
      <c r="O179" s="10"/>
      <c r="P179" s="229"/>
      <c r="Q179" s="230"/>
      <c r="R179" s="231"/>
      <c r="S179" s="223"/>
      <c r="T179" s="223"/>
    </row>
    <row r="180" spans="1:20" s="21" customFormat="1" ht="18" hidden="1" customHeight="1" thickBot="1">
      <c r="A180" s="259"/>
      <c r="B180" s="253"/>
      <c r="C180" s="239"/>
      <c r="D180" s="239"/>
      <c r="E180" s="239"/>
      <c r="F180" s="46" t="str">
        <f>IF(C179&gt;0,VLOOKUP(C179,男子登録情報!$A$1:$H$1688,5,0),"")</f>
        <v/>
      </c>
      <c r="G180" s="227"/>
      <c r="H180" s="227"/>
      <c r="I180" s="11" t="s">
        <v>34</v>
      </c>
      <c r="J180" s="7"/>
      <c r="K180" s="8" t="str">
        <f>IF(J180&gt;0,VLOOKUP(J180,男子登録情報!$J$2:$K$21,2,0),"")</f>
        <v/>
      </c>
      <c r="L180" s="11" t="s">
        <v>35</v>
      </c>
      <c r="M180" s="42"/>
      <c r="N180" s="9" t="str">
        <f t="shared" si="45"/>
        <v/>
      </c>
      <c r="O180" s="10"/>
      <c r="P180" s="232"/>
      <c r="Q180" s="233"/>
      <c r="R180" s="234"/>
      <c r="S180" s="224"/>
      <c r="T180" s="224"/>
    </row>
    <row r="181" spans="1:20" s="21" customFormat="1" ht="18" hidden="1" customHeight="1" thickBot="1">
      <c r="A181" s="260"/>
      <c r="B181" s="251" t="s">
        <v>36</v>
      </c>
      <c r="C181" s="245"/>
      <c r="D181" s="47"/>
      <c r="E181" s="47"/>
      <c r="F181" s="48"/>
      <c r="G181" s="228"/>
      <c r="H181" s="228"/>
      <c r="I181" s="12" t="s">
        <v>37</v>
      </c>
      <c r="J181" s="13"/>
      <c r="K181" s="14" t="str">
        <f>IF(J181&gt;0,VLOOKUP(J181,男子登録情報!$J$2:$K$21,2,0),"")</f>
        <v/>
      </c>
      <c r="L181" s="15" t="s">
        <v>38</v>
      </c>
      <c r="M181" s="43"/>
      <c r="N181" s="9" t="str">
        <f t="shared" si="45"/>
        <v/>
      </c>
      <c r="O181" s="16"/>
      <c r="P181" s="235"/>
      <c r="Q181" s="236"/>
      <c r="R181" s="237"/>
      <c r="S181" s="225"/>
      <c r="T181" s="225"/>
    </row>
    <row r="182" spans="1:20" s="21" customFormat="1" ht="18" hidden="1" customHeight="1" thickTop="1" thickBot="1">
      <c r="A182" s="258">
        <v>57</v>
      </c>
      <c r="B182" s="252" t="s">
        <v>1317</v>
      </c>
      <c r="C182" s="238"/>
      <c r="D182" s="238" t="str">
        <f>IF(C182&gt;0,VLOOKUP(C182,男子登録情報!$A$1:$H$1688,3,0),"")</f>
        <v/>
      </c>
      <c r="E182" s="238" t="str">
        <f>IF(C182&gt;0,VLOOKUP(C182,男子登録情報!$A$1:$H$1688,4,0),"")</f>
        <v/>
      </c>
      <c r="F182" s="45" t="str">
        <f>IF(C182&gt;0,VLOOKUP(C182,男子登録情報!$A$1:$H$1688,8,0),"")</f>
        <v/>
      </c>
      <c r="G182" s="226" t="e">
        <f>IF(F183&gt;0,VLOOKUP(F183,男子登録情報!$N$2:$O$48,2,0),"")</f>
        <v>#N/A</v>
      </c>
      <c r="H182" s="226" t="str">
        <f t="shared" ref="H182" si="59">IF(C182&gt;0,TEXT(C182,"100000000"),"")</f>
        <v/>
      </c>
      <c r="I182" s="6" t="s">
        <v>30</v>
      </c>
      <c r="J182" s="7"/>
      <c r="K182" s="8" t="str">
        <f>IF(J182&gt;0,VLOOKUP(J182,男子登録情報!$J$1:$K$21,2,0),"")</f>
        <v/>
      </c>
      <c r="L182" s="6" t="s">
        <v>33</v>
      </c>
      <c r="M182" s="41"/>
      <c r="N182" s="9" t="str">
        <f t="shared" si="45"/>
        <v/>
      </c>
      <c r="O182" s="10"/>
      <c r="P182" s="229"/>
      <c r="Q182" s="230"/>
      <c r="R182" s="231"/>
      <c r="S182" s="223"/>
      <c r="T182" s="223"/>
    </row>
    <row r="183" spans="1:20" s="21" customFormat="1" ht="18" hidden="1" customHeight="1" thickBot="1">
      <c r="A183" s="259"/>
      <c r="B183" s="253"/>
      <c r="C183" s="239"/>
      <c r="D183" s="239"/>
      <c r="E183" s="239"/>
      <c r="F183" s="46" t="str">
        <f>IF(C182&gt;0,VLOOKUP(C182,男子登録情報!$A$1:$H$1688,5,0),"")</f>
        <v/>
      </c>
      <c r="G183" s="227"/>
      <c r="H183" s="227"/>
      <c r="I183" s="11" t="s">
        <v>34</v>
      </c>
      <c r="J183" s="7"/>
      <c r="K183" s="8" t="str">
        <f>IF(J183&gt;0,VLOOKUP(J183,男子登録情報!$J$2:$K$21,2,0),"")</f>
        <v/>
      </c>
      <c r="L183" s="11" t="s">
        <v>35</v>
      </c>
      <c r="M183" s="42"/>
      <c r="N183" s="9" t="str">
        <f t="shared" si="45"/>
        <v/>
      </c>
      <c r="O183" s="10"/>
      <c r="P183" s="232"/>
      <c r="Q183" s="233"/>
      <c r="R183" s="234"/>
      <c r="S183" s="224"/>
      <c r="T183" s="224"/>
    </row>
    <row r="184" spans="1:20" s="21" customFormat="1" ht="18" hidden="1" customHeight="1" thickBot="1">
      <c r="A184" s="260"/>
      <c r="B184" s="251" t="s">
        <v>36</v>
      </c>
      <c r="C184" s="245"/>
      <c r="D184" s="49"/>
      <c r="E184" s="47"/>
      <c r="F184" s="48"/>
      <c r="G184" s="228"/>
      <c r="H184" s="228"/>
      <c r="I184" s="12" t="s">
        <v>37</v>
      </c>
      <c r="J184" s="13"/>
      <c r="K184" s="14" t="str">
        <f>IF(J184&gt;0,VLOOKUP(J184,男子登録情報!$J$2:$K$21,2,0),"")</f>
        <v/>
      </c>
      <c r="L184" s="15" t="s">
        <v>38</v>
      </c>
      <c r="M184" s="43"/>
      <c r="N184" s="9" t="str">
        <f t="shared" si="45"/>
        <v/>
      </c>
      <c r="O184" s="16"/>
      <c r="P184" s="235"/>
      <c r="Q184" s="236"/>
      <c r="R184" s="237"/>
      <c r="S184" s="225"/>
      <c r="T184" s="225"/>
    </row>
    <row r="185" spans="1:20" s="21" customFormat="1" ht="18" hidden="1" customHeight="1" thickTop="1" thickBot="1">
      <c r="A185" s="258">
        <v>58</v>
      </c>
      <c r="B185" s="252" t="s">
        <v>1317</v>
      </c>
      <c r="C185" s="238"/>
      <c r="D185" s="238" t="str">
        <f>IF(C185&gt;0,VLOOKUP(C185,男子登録情報!$A$1:$H$1688,3,0),"")</f>
        <v/>
      </c>
      <c r="E185" s="238" t="str">
        <f>IF(C185&gt;0,VLOOKUP(C185,男子登録情報!$A$1:$H$1688,4,0),"")</f>
        <v/>
      </c>
      <c r="F185" s="45" t="str">
        <f>IF(C185&gt;0,VLOOKUP(C185,男子登録情報!$A$1:$H$1688,8,0),"")</f>
        <v/>
      </c>
      <c r="G185" s="226" t="e">
        <f>IF(F186&gt;0,VLOOKUP(F186,男子登録情報!$N$2:$O$48,2,0),"")</f>
        <v>#N/A</v>
      </c>
      <c r="H185" s="226" t="str">
        <f t="shared" ref="H185" si="60">IF(C185&gt;0,TEXT(C185,"100000000"),"")</f>
        <v/>
      </c>
      <c r="I185" s="6" t="s">
        <v>30</v>
      </c>
      <c r="J185" s="7"/>
      <c r="K185" s="8" t="str">
        <f>IF(J185&gt;0,VLOOKUP(J185,男子登録情報!$J$1:$K$21,2,0),"")</f>
        <v/>
      </c>
      <c r="L185" s="6" t="s">
        <v>33</v>
      </c>
      <c r="M185" s="41"/>
      <c r="N185" s="9" t="str">
        <f t="shared" si="45"/>
        <v/>
      </c>
      <c r="O185" s="10"/>
      <c r="P185" s="229"/>
      <c r="Q185" s="230"/>
      <c r="R185" s="231"/>
      <c r="S185" s="223"/>
      <c r="T185" s="223"/>
    </row>
    <row r="186" spans="1:20" s="21" customFormat="1" ht="18" hidden="1" customHeight="1" thickBot="1">
      <c r="A186" s="259"/>
      <c r="B186" s="253"/>
      <c r="C186" s="239"/>
      <c r="D186" s="239"/>
      <c r="E186" s="239"/>
      <c r="F186" s="46" t="str">
        <f>IF(C185&gt;0,VLOOKUP(C185,男子登録情報!$A$1:$H$1688,5,0),"")</f>
        <v/>
      </c>
      <c r="G186" s="227"/>
      <c r="H186" s="227"/>
      <c r="I186" s="11" t="s">
        <v>34</v>
      </c>
      <c r="J186" s="7"/>
      <c r="K186" s="8" t="str">
        <f>IF(J186&gt;0,VLOOKUP(J186,男子登録情報!$J$2:$K$21,2,0),"")</f>
        <v/>
      </c>
      <c r="L186" s="11" t="s">
        <v>35</v>
      </c>
      <c r="M186" s="42"/>
      <c r="N186" s="9" t="str">
        <f t="shared" si="45"/>
        <v/>
      </c>
      <c r="O186" s="10"/>
      <c r="P186" s="232"/>
      <c r="Q186" s="233"/>
      <c r="R186" s="234"/>
      <c r="S186" s="224"/>
      <c r="T186" s="224"/>
    </row>
    <row r="187" spans="1:20" s="21" customFormat="1" ht="18" hidden="1" customHeight="1" thickBot="1">
      <c r="A187" s="260"/>
      <c r="B187" s="251" t="s">
        <v>36</v>
      </c>
      <c r="C187" s="245"/>
      <c r="D187" s="47"/>
      <c r="E187" s="47"/>
      <c r="F187" s="48"/>
      <c r="G187" s="228"/>
      <c r="H187" s="228"/>
      <c r="I187" s="12" t="s">
        <v>37</v>
      </c>
      <c r="J187" s="13"/>
      <c r="K187" s="14" t="str">
        <f>IF(J187&gt;0,VLOOKUP(J187,男子登録情報!$J$2:$K$21,2,0),"")</f>
        <v/>
      </c>
      <c r="L187" s="15" t="s">
        <v>38</v>
      </c>
      <c r="M187" s="43"/>
      <c r="N187" s="9" t="str">
        <f t="shared" si="45"/>
        <v/>
      </c>
      <c r="O187" s="16"/>
      <c r="P187" s="235"/>
      <c r="Q187" s="236"/>
      <c r="R187" s="237"/>
      <c r="S187" s="225"/>
      <c r="T187" s="225"/>
    </row>
    <row r="188" spans="1:20" s="21" customFormat="1" ht="18" hidden="1" customHeight="1" thickTop="1" thickBot="1">
      <c r="A188" s="258">
        <v>59</v>
      </c>
      <c r="B188" s="252" t="s">
        <v>1317</v>
      </c>
      <c r="C188" s="238"/>
      <c r="D188" s="238" t="str">
        <f>IF(C188&gt;0,VLOOKUP(C188,男子登録情報!$A$1:$H$1688,3,0),"")</f>
        <v/>
      </c>
      <c r="E188" s="238" t="str">
        <f>IF(C188&gt;0,VLOOKUP(C188,男子登録情報!$A$1:$H$1688,4,0),"")</f>
        <v/>
      </c>
      <c r="F188" s="45" t="str">
        <f>IF(C188&gt;0,VLOOKUP(C188,男子登録情報!$A$1:$H$1688,8,0),"")</f>
        <v/>
      </c>
      <c r="G188" s="226" t="e">
        <f>IF(F189&gt;0,VLOOKUP(F189,男子登録情報!$N$2:$O$48,2,0),"")</f>
        <v>#N/A</v>
      </c>
      <c r="H188" s="226" t="str">
        <f t="shared" ref="H188" si="61">IF(C188&gt;0,TEXT(C188,"100000000"),"")</f>
        <v/>
      </c>
      <c r="I188" s="6" t="s">
        <v>30</v>
      </c>
      <c r="J188" s="7"/>
      <c r="K188" s="8" t="str">
        <f>IF(J188&gt;0,VLOOKUP(J188,男子登録情報!$J$1:$K$21,2,0),"")</f>
        <v/>
      </c>
      <c r="L188" s="6" t="s">
        <v>33</v>
      </c>
      <c r="M188" s="41"/>
      <c r="N188" s="9" t="str">
        <f t="shared" si="45"/>
        <v/>
      </c>
      <c r="O188" s="10"/>
      <c r="P188" s="229"/>
      <c r="Q188" s="230"/>
      <c r="R188" s="231"/>
      <c r="S188" s="223"/>
      <c r="T188" s="223"/>
    </row>
    <row r="189" spans="1:20" s="21" customFormat="1" ht="18" hidden="1" customHeight="1" thickBot="1">
      <c r="A189" s="259"/>
      <c r="B189" s="253"/>
      <c r="C189" s="239"/>
      <c r="D189" s="239"/>
      <c r="E189" s="239"/>
      <c r="F189" s="46" t="str">
        <f>IF(C188&gt;0,VLOOKUP(C188,男子登録情報!$A$1:$H$1688,5,0),"")</f>
        <v/>
      </c>
      <c r="G189" s="227"/>
      <c r="H189" s="227"/>
      <c r="I189" s="11" t="s">
        <v>34</v>
      </c>
      <c r="J189" s="7"/>
      <c r="K189" s="8" t="str">
        <f>IF(J189&gt;0,VLOOKUP(J189,男子登録情報!$J$2:$K$21,2,0),"")</f>
        <v/>
      </c>
      <c r="L189" s="11" t="s">
        <v>35</v>
      </c>
      <c r="M189" s="42"/>
      <c r="N189" s="9" t="str">
        <f t="shared" si="45"/>
        <v/>
      </c>
      <c r="O189" s="10"/>
      <c r="P189" s="232"/>
      <c r="Q189" s="233"/>
      <c r="R189" s="234"/>
      <c r="S189" s="224"/>
      <c r="T189" s="224"/>
    </row>
    <row r="190" spans="1:20" s="21" customFormat="1" ht="18" hidden="1" customHeight="1" thickBot="1">
      <c r="A190" s="260"/>
      <c r="B190" s="251" t="s">
        <v>36</v>
      </c>
      <c r="C190" s="245"/>
      <c r="D190" s="47"/>
      <c r="E190" s="47"/>
      <c r="F190" s="48"/>
      <c r="G190" s="228"/>
      <c r="H190" s="228"/>
      <c r="I190" s="12" t="s">
        <v>37</v>
      </c>
      <c r="J190" s="13"/>
      <c r="K190" s="14" t="str">
        <f>IF(J190&gt;0,VLOOKUP(J190,男子登録情報!$J$2:$K$21,2,0),"")</f>
        <v/>
      </c>
      <c r="L190" s="15" t="s">
        <v>38</v>
      </c>
      <c r="M190" s="43"/>
      <c r="N190" s="9" t="str">
        <f t="shared" si="45"/>
        <v/>
      </c>
      <c r="O190" s="16"/>
      <c r="P190" s="235"/>
      <c r="Q190" s="236"/>
      <c r="R190" s="237"/>
      <c r="S190" s="225"/>
      <c r="T190" s="225"/>
    </row>
    <row r="191" spans="1:20" s="21" customFormat="1" ht="18" hidden="1" customHeight="1" thickTop="1" thickBot="1">
      <c r="A191" s="258">
        <v>60</v>
      </c>
      <c r="B191" s="252" t="s">
        <v>1317</v>
      </c>
      <c r="C191" s="238"/>
      <c r="D191" s="238" t="str">
        <f>IF(C191&gt;0,VLOOKUP(C191,男子登録情報!$A$1:$H$1688,3,0),"")</f>
        <v/>
      </c>
      <c r="E191" s="238" t="str">
        <f>IF(C191&gt;0,VLOOKUP(C191,男子登録情報!$A$1:$H$1688,4,0),"")</f>
        <v/>
      </c>
      <c r="F191" s="45" t="str">
        <f>IF(C191&gt;0,VLOOKUP(C191,男子登録情報!$A$1:$H$1688,8,0),"")</f>
        <v/>
      </c>
      <c r="G191" s="226" t="e">
        <f>IF(F192&gt;0,VLOOKUP(F192,男子登録情報!$N$2:$O$48,2,0),"")</f>
        <v>#N/A</v>
      </c>
      <c r="H191" s="226" t="str">
        <f t="shared" ref="H191" si="62">IF(C191&gt;0,TEXT(C191,"100000000"),"")</f>
        <v/>
      </c>
      <c r="I191" s="6" t="s">
        <v>30</v>
      </c>
      <c r="J191" s="7"/>
      <c r="K191" s="8" t="str">
        <f>IF(J191&gt;0,VLOOKUP(J191,男子登録情報!$J$1:$K$21,2,0),"")</f>
        <v/>
      </c>
      <c r="L191" s="6" t="s">
        <v>33</v>
      </c>
      <c r="M191" s="41"/>
      <c r="N191" s="9" t="str">
        <f t="shared" si="45"/>
        <v/>
      </c>
      <c r="O191" s="10"/>
      <c r="P191" s="229"/>
      <c r="Q191" s="230"/>
      <c r="R191" s="231"/>
      <c r="S191" s="223"/>
      <c r="T191" s="223"/>
    </row>
    <row r="192" spans="1:20" s="21" customFormat="1" ht="18" hidden="1" customHeight="1" thickBot="1">
      <c r="A192" s="259"/>
      <c r="B192" s="253"/>
      <c r="C192" s="239"/>
      <c r="D192" s="239"/>
      <c r="E192" s="239"/>
      <c r="F192" s="46" t="str">
        <f>IF(C191&gt;0,VLOOKUP(C191,男子登録情報!$A$1:$H$1688,5,0),"")</f>
        <v/>
      </c>
      <c r="G192" s="227"/>
      <c r="H192" s="227"/>
      <c r="I192" s="11" t="s">
        <v>34</v>
      </c>
      <c r="J192" s="7"/>
      <c r="K192" s="8" t="str">
        <f>IF(J192&gt;0,VLOOKUP(J192,男子登録情報!$J$2:$K$21,2,0),"")</f>
        <v/>
      </c>
      <c r="L192" s="11" t="s">
        <v>35</v>
      </c>
      <c r="M192" s="42"/>
      <c r="N192" s="9" t="str">
        <f t="shared" si="45"/>
        <v/>
      </c>
      <c r="O192" s="10"/>
      <c r="P192" s="232"/>
      <c r="Q192" s="233"/>
      <c r="R192" s="234"/>
      <c r="S192" s="224"/>
      <c r="T192" s="224"/>
    </row>
    <row r="193" spans="1:20" s="21" customFormat="1" ht="18" hidden="1" customHeight="1" thickBot="1">
      <c r="A193" s="260"/>
      <c r="B193" s="251" t="s">
        <v>36</v>
      </c>
      <c r="C193" s="245"/>
      <c r="D193" s="47"/>
      <c r="E193" s="47"/>
      <c r="F193" s="48"/>
      <c r="G193" s="228"/>
      <c r="H193" s="228"/>
      <c r="I193" s="12" t="s">
        <v>37</v>
      </c>
      <c r="J193" s="13"/>
      <c r="K193" s="14" t="str">
        <f>IF(J193&gt;0,VLOOKUP(J193,男子登録情報!$J$2:$K$21,2,0),"")</f>
        <v/>
      </c>
      <c r="L193" s="15" t="s">
        <v>38</v>
      </c>
      <c r="M193" s="43"/>
      <c r="N193" s="9" t="str">
        <f t="shared" si="45"/>
        <v/>
      </c>
      <c r="O193" s="16"/>
      <c r="P193" s="235"/>
      <c r="Q193" s="236"/>
      <c r="R193" s="237"/>
      <c r="S193" s="225"/>
      <c r="T193" s="225"/>
    </row>
    <row r="194" spans="1:20" s="21" customFormat="1" ht="18" hidden="1" customHeight="1" thickTop="1" thickBot="1">
      <c r="A194" s="258">
        <v>61</v>
      </c>
      <c r="B194" s="252" t="s">
        <v>1317</v>
      </c>
      <c r="C194" s="238"/>
      <c r="D194" s="238" t="str">
        <f>IF(C194&gt;0,VLOOKUP(C194,男子登録情報!$A$1:$H$1688,3,0),"")</f>
        <v/>
      </c>
      <c r="E194" s="238" t="str">
        <f>IF(C194&gt;0,VLOOKUP(C194,男子登録情報!$A$1:$H$1688,4,0),"")</f>
        <v/>
      </c>
      <c r="F194" s="45" t="str">
        <f>IF(C194&gt;0,VLOOKUP(C194,男子登録情報!$A$1:$H$1688,8,0),"")</f>
        <v/>
      </c>
      <c r="G194" s="226" t="e">
        <f>IF(F195&gt;0,VLOOKUP(F195,男子登録情報!$N$2:$O$48,2,0),"")</f>
        <v>#N/A</v>
      </c>
      <c r="H194" s="226" t="str">
        <f t="shared" ref="H194" si="63">IF(C194&gt;0,TEXT(C194,"100000000"),"")</f>
        <v/>
      </c>
      <c r="I194" s="6" t="s">
        <v>30</v>
      </c>
      <c r="J194" s="7"/>
      <c r="K194" s="8" t="str">
        <f>IF(J194&gt;0,VLOOKUP(J194,男子登録情報!$J$1:$K$21,2,0),"")</f>
        <v/>
      </c>
      <c r="L194" s="6" t="s">
        <v>33</v>
      </c>
      <c r="M194" s="41"/>
      <c r="N194" s="9" t="str">
        <f t="shared" si="45"/>
        <v/>
      </c>
      <c r="O194" s="10"/>
      <c r="P194" s="229"/>
      <c r="Q194" s="230"/>
      <c r="R194" s="231"/>
      <c r="S194" s="223"/>
      <c r="T194" s="223"/>
    </row>
    <row r="195" spans="1:20" s="21" customFormat="1" ht="18" hidden="1" customHeight="1" thickBot="1">
      <c r="A195" s="259"/>
      <c r="B195" s="253"/>
      <c r="C195" s="239"/>
      <c r="D195" s="239"/>
      <c r="E195" s="239"/>
      <c r="F195" s="46" t="str">
        <f>IF(C194&gt;0,VLOOKUP(C194,男子登録情報!$A$1:$H$1688,5,0),"")</f>
        <v/>
      </c>
      <c r="G195" s="227"/>
      <c r="H195" s="227"/>
      <c r="I195" s="11" t="s">
        <v>34</v>
      </c>
      <c r="J195" s="7"/>
      <c r="K195" s="8" t="str">
        <f>IF(J195&gt;0,VLOOKUP(J195,男子登録情報!$J$2:$K$21,2,0),"")</f>
        <v/>
      </c>
      <c r="L195" s="11" t="s">
        <v>35</v>
      </c>
      <c r="M195" s="42"/>
      <c r="N195" s="9" t="str">
        <f t="shared" si="45"/>
        <v/>
      </c>
      <c r="O195" s="10"/>
      <c r="P195" s="232"/>
      <c r="Q195" s="233"/>
      <c r="R195" s="234"/>
      <c r="S195" s="224"/>
      <c r="T195" s="224"/>
    </row>
    <row r="196" spans="1:20" s="21" customFormat="1" ht="18" hidden="1" customHeight="1" thickBot="1">
      <c r="A196" s="260"/>
      <c r="B196" s="251" t="s">
        <v>36</v>
      </c>
      <c r="C196" s="245"/>
      <c r="D196" s="47"/>
      <c r="E196" s="47"/>
      <c r="F196" s="48"/>
      <c r="G196" s="228"/>
      <c r="H196" s="228"/>
      <c r="I196" s="12" t="s">
        <v>37</v>
      </c>
      <c r="J196" s="13"/>
      <c r="K196" s="14" t="str">
        <f>IF(J196&gt;0,VLOOKUP(J196,男子登録情報!$J$2:$K$21,2,0),"")</f>
        <v/>
      </c>
      <c r="L196" s="15" t="s">
        <v>38</v>
      </c>
      <c r="M196" s="43"/>
      <c r="N196" s="9" t="str">
        <f t="shared" si="45"/>
        <v/>
      </c>
      <c r="O196" s="16"/>
      <c r="P196" s="235"/>
      <c r="Q196" s="236"/>
      <c r="R196" s="237"/>
      <c r="S196" s="225"/>
      <c r="T196" s="225"/>
    </row>
    <row r="197" spans="1:20" s="21" customFormat="1" ht="18" hidden="1" customHeight="1" thickTop="1" thickBot="1">
      <c r="A197" s="258">
        <v>62</v>
      </c>
      <c r="B197" s="252" t="s">
        <v>1317</v>
      </c>
      <c r="C197" s="238"/>
      <c r="D197" s="238" t="str">
        <f>IF(C197&gt;0,VLOOKUP(C197,男子登録情報!$A$1:$H$1688,3,0),"")</f>
        <v/>
      </c>
      <c r="E197" s="238" t="str">
        <f>IF(C197&gt;0,VLOOKUP(C197,男子登録情報!$A$1:$H$1688,4,0),"")</f>
        <v/>
      </c>
      <c r="F197" s="45" t="str">
        <f>IF(C197&gt;0,VLOOKUP(C197,男子登録情報!$A$1:$H$1688,8,0),"")</f>
        <v/>
      </c>
      <c r="G197" s="226" t="e">
        <f>IF(F198&gt;0,VLOOKUP(F198,男子登録情報!$N$2:$O$48,2,0),"")</f>
        <v>#N/A</v>
      </c>
      <c r="H197" s="226" t="str">
        <f t="shared" ref="H197" si="64">IF(C197&gt;0,TEXT(C197,"100000000"),"")</f>
        <v/>
      </c>
      <c r="I197" s="6" t="s">
        <v>30</v>
      </c>
      <c r="J197" s="7"/>
      <c r="K197" s="8" t="str">
        <f>IF(J197&gt;0,VLOOKUP(J197,男子登録情報!$J$1:$K$21,2,0),"")</f>
        <v/>
      </c>
      <c r="L197" s="6" t="s">
        <v>33</v>
      </c>
      <c r="M197" s="41"/>
      <c r="N197" s="9" t="str">
        <f t="shared" si="45"/>
        <v/>
      </c>
      <c r="O197" s="10"/>
      <c r="P197" s="229"/>
      <c r="Q197" s="230"/>
      <c r="R197" s="231"/>
      <c r="S197" s="223"/>
      <c r="T197" s="223"/>
    </row>
    <row r="198" spans="1:20" s="21" customFormat="1" ht="18" hidden="1" customHeight="1" thickBot="1">
      <c r="A198" s="259"/>
      <c r="B198" s="253"/>
      <c r="C198" s="239"/>
      <c r="D198" s="239"/>
      <c r="E198" s="239"/>
      <c r="F198" s="46" t="str">
        <f>IF(C197&gt;0,VLOOKUP(C197,男子登録情報!$A$1:$H$1688,5,0),"")</f>
        <v/>
      </c>
      <c r="G198" s="227"/>
      <c r="H198" s="227"/>
      <c r="I198" s="11" t="s">
        <v>34</v>
      </c>
      <c r="J198" s="7"/>
      <c r="K198" s="8" t="str">
        <f>IF(J198&gt;0,VLOOKUP(J198,男子登録情報!$J$2:$K$21,2,0),"")</f>
        <v/>
      </c>
      <c r="L198" s="11" t="s">
        <v>35</v>
      </c>
      <c r="M198" s="42"/>
      <c r="N198" s="9" t="str">
        <f t="shared" si="45"/>
        <v/>
      </c>
      <c r="O198" s="10"/>
      <c r="P198" s="232"/>
      <c r="Q198" s="233"/>
      <c r="R198" s="234"/>
      <c r="S198" s="224"/>
      <c r="T198" s="224"/>
    </row>
    <row r="199" spans="1:20" s="21" customFormat="1" ht="18" hidden="1" customHeight="1" thickBot="1">
      <c r="A199" s="260"/>
      <c r="B199" s="251" t="s">
        <v>36</v>
      </c>
      <c r="C199" s="245"/>
      <c r="D199" s="47"/>
      <c r="E199" s="47"/>
      <c r="F199" s="48"/>
      <c r="G199" s="228"/>
      <c r="H199" s="228"/>
      <c r="I199" s="12" t="s">
        <v>37</v>
      </c>
      <c r="J199" s="13"/>
      <c r="K199" s="14" t="str">
        <f>IF(J199&gt;0,VLOOKUP(J199,男子登録情報!$J$2:$K$21,2,0),"")</f>
        <v/>
      </c>
      <c r="L199" s="15" t="s">
        <v>38</v>
      </c>
      <c r="M199" s="43"/>
      <c r="N199" s="9" t="str">
        <f t="shared" si="45"/>
        <v/>
      </c>
      <c r="O199" s="16"/>
      <c r="P199" s="235"/>
      <c r="Q199" s="236"/>
      <c r="R199" s="237"/>
      <c r="S199" s="225"/>
      <c r="T199" s="225"/>
    </row>
    <row r="200" spans="1:20" s="21" customFormat="1" ht="18" hidden="1" customHeight="1" thickTop="1" thickBot="1">
      <c r="A200" s="258">
        <v>63</v>
      </c>
      <c r="B200" s="252" t="s">
        <v>1317</v>
      </c>
      <c r="C200" s="238"/>
      <c r="D200" s="238" t="str">
        <f>IF(C200&gt;0,VLOOKUP(C200,男子登録情報!$A$1:$H$1688,3,0),"")</f>
        <v/>
      </c>
      <c r="E200" s="238" t="str">
        <f>IF(C200&gt;0,VLOOKUP(C200,男子登録情報!$A$1:$H$1688,4,0),"")</f>
        <v/>
      </c>
      <c r="F200" s="45" t="str">
        <f>IF(C200&gt;0,VLOOKUP(C200,男子登録情報!$A$1:$H$1688,8,0),"")</f>
        <v/>
      </c>
      <c r="G200" s="226" t="e">
        <f>IF(F201&gt;0,VLOOKUP(F201,男子登録情報!$N$2:$O$48,2,0),"")</f>
        <v>#N/A</v>
      </c>
      <c r="H200" s="226" t="str">
        <f t="shared" ref="H200" si="65">IF(C200&gt;0,TEXT(C200,"100000000"),"")</f>
        <v/>
      </c>
      <c r="I200" s="6" t="s">
        <v>30</v>
      </c>
      <c r="J200" s="7"/>
      <c r="K200" s="8" t="str">
        <f>IF(J200&gt;0,VLOOKUP(J200,男子登録情報!$J$1:$K$21,2,0),"")</f>
        <v/>
      </c>
      <c r="L200" s="6" t="s">
        <v>33</v>
      </c>
      <c r="M200" s="41"/>
      <c r="N200" s="9" t="str">
        <f t="shared" si="45"/>
        <v/>
      </c>
      <c r="O200" s="10"/>
      <c r="P200" s="229"/>
      <c r="Q200" s="230"/>
      <c r="R200" s="231"/>
      <c r="S200" s="223"/>
      <c r="T200" s="223"/>
    </row>
    <row r="201" spans="1:20" s="21" customFormat="1" ht="18" hidden="1" customHeight="1" thickBot="1">
      <c r="A201" s="259"/>
      <c r="B201" s="253"/>
      <c r="C201" s="239"/>
      <c r="D201" s="239"/>
      <c r="E201" s="239"/>
      <c r="F201" s="46" t="str">
        <f>IF(C200&gt;0,VLOOKUP(C200,男子登録情報!$A$1:$H$1688,5,0),"")</f>
        <v/>
      </c>
      <c r="G201" s="227"/>
      <c r="H201" s="227"/>
      <c r="I201" s="11" t="s">
        <v>34</v>
      </c>
      <c r="J201" s="7"/>
      <c r="K201" s="8" t="str">
        <f>IF(J201&gt;0,VLOOKUP(J201,男子登録情報!$J$2:$K$21,2,0),"")</f>
        <v/>
      </c>
      <c r="L201" s="11" t="s">
        <v>35</v>
      </c>
      <c r="M201" s="42"/>
      <c r="N201" s="9" t="str">
        <f t="shared" si="45"/>
        <v/>
      </c>
      <c r="O201" s="10"/>
      <c r="P201" s="232"/>
      <c r="Q201" s="233"/>
      <c r="R201" s="234"/>
      <c r="S201" s="224"/>
      <c r="T201" s="224"/>
    </row>
    <row r="202" spans="1:20" s="21" customFormat="1" ht="18" hidden="1" customHeight="1" thickBot="1">
      <c r="A202" s="260"/>
      <c r="B202" s="251" t="s">
        <v>36</v>
      </c>
      <c r="C202" s="245"/>
      <c r="D202" s="47"/>
      <c r="E202" s="47"/>
      <c r="F202" s="48"/>
      <c r="G202" s="228"/>
      <c r="H202" s="228"/>
      <c r="I202" s="12" t="s">
        <v>37</v>
      </c>
      <c r="J202" s="13"/>
      <c r="K202" s="14" t="str">
        <f>IF(J202&gt;0,VLOOKUP(J202,男子登録情報!$J$2:$K$21,2,0),"")</f>
        <v/>
      </c>
      <c r="L202" s="15" t="s">
        <v>38</v>
      </c>
      <c r="M202" s="43"/>
      <c r="N202" s="9" t="str">
        <f t="shared" si="45"/>
        <v/>
      </c>
      <c r="O202" s="16"/>
      <c r="P202" s="235"/>
      <c r="Q202" s="236"/>
      <c r="R202" s="237"/>
      <c r="S202" s="225"/>
      <c r="T202" s="225"/>
    </row>
    <row r="203" spans="1:20" s="21" customFormat="1" ht="18" hidden="1" customHeight="1" thickTop="1" thickBot="1">
      <c r="A203" s="258">
        <v>64</v>
      </c>
      <c r="B203" s="252" t="s">
        <v>1317</v>
      </c>
      <c r="C203" s="238"/>
      <c r="D203" s="238" t="str">
        <f>IF(C203&gt;0,VLOOKUP(C203,男子登録情報!$A$1:$H$1688,3,0),"")</f>
        <v/>
      </c>
      <c r="E203" s="238" t="str">
        <f>IF(C203&gt;0,VLOOKUP(C203,男子登録情報!$A$1:$H$1688,4,0),"")</f>
        <v/>
      </c>
      <c r="F203" s="45" t="str">
        <f>IF(C203&gt;0,VLOOKUP(C203,男子登録情報!$A$1:$H$1688,8,0),"")</f>
        <v/>
      </c>
      <c r="G203" s="226" t="e">
        <f>IF(F204&gt;0,VLOOKUP(F204,男子登録情報!$N$2:$O$48,2,0),"")</f>
        <v>#N/A</v>
      </c>
      <c r="H203" s="226" t="str">
        <f t="shared" ref="H203" si="66">IF(C203&gt;0,TEXT(C203,"100000000"),"")</f>
        <v/>
      </c>
      <c r="I203" s="6" t="s">
        <v>30</v>
      </c>
      <c r="J203" s="7"/>
      <c r="K203" s="8" t="str">
        <f>IF(J203&gt;0,VLOOKUP(J203,男子登録情報!$J$1:$K$21,2,0),"")</f>
        <v/>
      </c>
      <c r="L203" s="6" t="s">
        <v>33</v>
      </c>
      <c r="M203" s="41"/>
      <c r="N203" s="9" t="str">
        <f t="shared" si="45"/>
        <v/>
      </c>
      <c r="O203" s="10"/>
      <c r="P203" s="229"/>
      <c r="Q203" s="230"/>
      <c r="R203" s="231"/>
      <c r="S203" s="223"/>
      <c r="T203" s="223"/>
    </row>
    <row r="204" spans="1:20" s="21" customFormat="1" ht="18" hidden="1" customHeight="1" thickBot="1">
      <c r="A204" s="259"/>
      <c r="B204" s="253"/>
      <c r="C204" s="239"/>
      <c r="D204" s="239"/>
      <c r="E204" s="239"/>
      <c r="F204" s="46" t="str">
        <f>IF(C203&gt;0,VLOOKUP(C203,男子登録情報!$A$1:$H$1688,5,0),"")</f>
        <v/>
      </c>
      <c r="G204" s="227"/>
      <c r="H204" s="227"/>
      <c r="I204" s="11" t="s">
        <v>34</v>
      </c>
      <c r="J204" s="7"/>
      <c r="K204" s="8" t="str">
        <f>IF(J204&gt;0,VLOOKUP(J204,男子登録情報!$J$2:$K$21,2,0),"")</f>
        <v/>
      </c>
      <c r="L204" s="11" t="s">
        <v>35</v>
      </c>
      <c r="M204" s="42"/>
      <c r="N204" s="9" t="str">
        <f t="shared" si="45"/>
        <v/>
      </c>
      <c r="O204" s="10"/>
      <c r="P204" s="232"/>
      <c r="Q204" s="233"/>
      <c r="R204" s="234"/>
      <c r="S204" s="224"/>
      <c r="T204" s="224"/>
    </row>
    <row r="205" spans="1:20" s="21" customFormat="1" ht="18" hidden="1" customHeight="1" thickBot="1">
      <c r="A205" s="260"/>
      <c r="B205" s="251" t="s">
        <v>36</v>
      </c>
      <c r="C205" s="245"/>
      <c r="D205" s="47"/>
      <c r="E205" s="47"/>
      <c r="F205" s="48"/>
      <c r="G205" s="228"/>
      <c r="H205" s="228"/>
      <c r="I205" s="12" t="s">
        <v>37</v>
      </c>
      <c r="J205" s="13"/>
      <c r="K205" s="14" t="str">
        <f>IF(J205&gt;0,VLOOKUP(J205,男子登録情報!$J$2:$K$21,2,0),"")</f>
        <v/>
      </c>
      <c r="L205" s="15" t="s">
        <v>38</v>
      </c>
      <c r="M205" s="43"/>
      <c r="N205" s="9" t="str">
        <f t="shared" si="45"/>
        <v/>
      </c>
      <c r="O205" s="16"/>
      <c r="P205" s="235"/>
      <c r="Q205" s="236"/>
      <c r="R205" s="237"/>
      <c r="S205" s="225"/>
      <c r="T205" s="225"/>
    </row>
    <row r="206" spans="1:20" s="21" customFormat="1" ht="18" hidden="1" customHeight="1" thickTop="1" thickBot="1">
      <c r="A206" s="258">
        <v>65</v>
      </c>
      <c r="B206" s="252" t="s">
        <v>1317</v>
      </c>
      <c r="C206" s="238"/>
      <c r="D206" s="238" t="str">
        <f>IF(C206&gt;0,VLOOKUP(C206,男子登録情報!$A$1:$H$1688,3,0),"")</f>
        <v/>
      </c>
      <c r="E206" s="238" t="str">
        <f>IF(C206&gt;0,VLOOKUP(C206,男子登録情報!$A$1:$H$1688,4,0),"")</f>
        <v/>
      </c>
      <c r="F206" s="45" t="str">
        <f>IF(C206&gt;0,VLOOKUP(C206,男子登録情報!$A$1:$H$1688,8,0),"")</f>
        <v/>
      </c>
      <c r="G206" s="226" t="e">
        <f>IF(F207&gt;0,VLOOKUP(F207,男子登録情報!$N$2:$O$48,2,0),"")</f>
        <v>#N/A</v>
      </c>
      <c r="H206" s="226" t="str">
        <f t="shared" ref="H206" si="67">IF(C206&gt;0,TEXT(C206,"100000000"),"")</f>
        <v/>
      </c>
      <c r="I206" s="6" t="s">
        <v>30</v>
      </c>
      <c r="J206" s="7"/>
      <c r="K206" s="8" t="str">
        <f>IF(J206&gt;0,VLOOKUP(J206,男子登録情報!$J$1:$K$21,2,0),"")</f>
        <v/>
      </c>
      <c r="L206" s="6" t="s">
        <v>33</v>
      </c>
      <c r="M206" s="41"/>
      <c r="N206" s="9" t="str">
        <f t="shared" ref="N206:N269" si="68">IF(K206="","",LEFT(K206,5)&amp;" "&amp;IF(OR(LEFT(K206,3)*1&lt;70,LEFT(K206,3)*1&gt;100),REPT(0,7-LEN(M206)),REPT(0,5-LEN(M206)))&amp;M206)</f>
        <v/>
      </c>
      <c r="O206" s="10"/>
      <c r="P206" s="229"/>
      <c r="Q206" s="230"/>
      <c r="R206" s="231"/>
      <c r="S206" s="223"/>
      <c r="T206" s="223"/>
    </row>
    <row r="207" spans="1:20" s="21" customFormat="1" ht="18" hidden="1" customHeight="1" thickBot="1">
      <c r="A207" s="259"/>
      <c r="B207" s="253"/>
      <c r="C207" s="239"/>
      <c r="D207" s="239"/>
      <c r="E207" s="239"/>
      <c r="F207" s="46" t="str">
        <f>IF(C206&gt;0,VLOOKUP(C206,男子登録情報!$A$1:$H$1688,5,0),"")</f>
        <v/>
      </c>
      <c r="G207" s="227"/>
      <c r="H207" s="227"/>
      <c r="I207" s="11" t="s">
        <v>34</v>
      </c>
      <c r="J207" s="7"/>
      <c r="K207" s="8" t="str">
        <f>IF(J207&gt;0,VLOOKUP(J207,男子登録情報!$J$2:$K$21,2,0),"")</f>
        <v/>
      </c>
      <c r="L207" s="11" t="s">
        <v>35</v>
      </c>
      <c r="M207" s="42"/>
      <c r="N207" s="9" t="str">
        <f t="shared" si="68"/>
        <v/>
      </c>
      <c r="O207" s="10"/>
      <c r="P207" s="232"/>
      <c r="Q207" s="233"/>
      <c r="R207" s="234"/>
      <c r="S207" s="224"/>
      <c r="T207" s="224"/>
    </row>
    <row r="208" spans="1:20" s="21" customFormat="1" ht="18" hidden="1" customHeight="1" thickBot="1">
      <c r="A208" s="260"/>
      <c r="B208" s="251" t="s">
        <v>36</v>
      </c>
      <c r="C208" s="245"/>
      <c r="D208" s="47"/>
      <c r="E208" s="47"/>
      <c r="F208" s="48"/>
      <c r="G208" s="228"/>
      <c r="H208" s="228"/>
      <c r="I208" s="12" t="s">
        <v>37</v>
      </c>
      <c r="J208" s="13"/>
      <c r="K208" s="14" t="str">
        <f>IF(J208&gt;0,VLOOKUP(J208,男子登録情報!$J$2:$K$21,2,0),"")</f>
        <v/>
      </c>
      <c r="L208" s="15" t="s">
        <v>38</v>
      </c>
      <c r="M208" s="43"/>
      <c r="N208" s="9" t="str">
        <f t="shared" si="68"/>
        <v/>
      </c>
      <c r="O208" s="16"/>
      <c r="P208" s="235"/>
      <c r="Q208" s="236"/>
      <c r="R208" s="237"/>
      <c r="S208" s="225"/>
      <c r="T208" s="225"/>
    </row>
    <row r="209" spans="1:20" s="21" customFormat="1" ht="18" hidden="1" customHeight="1" thickTop="1" thickBot="1">
      <c r="A209" s="258">
        <v>66</v>
      </c>
      <c r="B209" s="252" t="s">
        <v>1317</v>
      </c>
      <c r="C209" s="238"/>
      <c r="D209" s="238" t="str">
        <f>IF(C209&gt;0,VLOOKUP(C209,男子登録情報!$A$1:$H$1688,3,0),"")</f>
        <v/>
      </c>
      <c r="E209" s="238" t="str">
        <f>IF(C209&gt;0,VLOOKUP(C209,男子登録情報!$A$1:$H$1688,4,0),"")</f>
        <v/>
      </c>
      <c r="F209" s="45" t="str">
        <f>IF(C209&gt;0,VLOOKUP(C209,男子登録情報!$A$1:$H$1688,8,0),"")</f>
        <v/>
      </c>
      <c r="G209" s="226" t="e">
        <f>IF(F210&gt;0,VLOOKUP(F210,男子登録情報!$N$2:$O$48,2,0),"")</f>
        <v>#N/A</v>
      </c>
      <c r="H209" s="226" t="str">
        <f t="shared" ref="H209" si="69">IF(C209&gt;0,TEXT(C209,"100000000"),"")</f>
        <v/>
      </c>
      <c r="I209" s="6" t="s">
        <v>30</v>
      </c>
      <c r="J209" s="7"/>
      <c r="K209" s="8" t="str">
        <f>IF(J209&gt;0,VLOOKUP(J209,男子登録情報!$J$1:$K$21,2,0),"")</f>
        <v/>
      </c>
      <c r="L209" s="6" t="s">
        <v>33</v>
      </c>
      <c r="M209" s="41"/>
      <c r="N209" s="9" t="str">
        <f t="shared" si="68"/>
        <v/>
      </c>
      <c r="O209" s="10"/>
      <c r="P209" s="229"/>
      <c r="Q209" s="230"/>
      <c r="R209" s="231"/>
      <c r="S209" s="223"/>
      <c r="T209" s="223"/>
    </row>
    <row r="210" spans="1:20" s="21" customFormat="1" ht="18" hidden="1" customHeight="1" thickBot="1">
      <c r="A210" s="259"/>
      <c r="B210" s="253"/>
      <c r="C210" s="239"/>
      <c r="D210" s="239"/>
      <c r="E210" s="239"/>
      <c r="F210" s="46" t="str">
        <f>IF(C209&gt;0,VLOOKUP(C209,男子登録情報!$A$1:$H$1688,5,0),"")</f>
        <v/>
      </c>
      <c r="G210" s="227"/>
      <c r="H210" s="227"/>
      <c r="I210" s="11" t="s">
        <v>34</v>
      </c>
      <c r="J210" s="7"/>
      <c r="K210" s="8" t="str">
        <f>IF(J210&gt;0,VLOOKUP(J210,男子登録情報!$J$2:$K$21,2,0),"")</f>
        <v/>
      </c>
      <c r="L210" s="11" t="s">
        <v>35</v>
      </c>
      <c r="M210" s="42"/>
      <c r="N210" s="9" t="str">
        <f t="shared" si="68"/>
        <v/>
      </c>
      <c r="O210" s="10"/>
      <c r="P210" s="232"/>
      <c r="Q210" s="233"/>
      <c r="R210" s="234"/>
      <c r="S210" s="224"/>
      <c r="T210" s="224"/>
    </row>
    <row r="211" spans="1:20" s="21" customFormat="1" ht="18" hidden="1" customHeight="1" thickBot="1">
      <c r="A211" s="260"/>
      <c r="B211" s="251" t="s">
        <v>36</v>
      </c>
      <c r="C211" s="245"/>
      <c r="D211" s="47"/>
      <c r="E211" s="47"/>
      <c r="F211" s="48"/>
      <c r="G211" s="228"/>
      <c r="H211" s="228"/>
      <c r="I211" s="12" t="s">
        <v>37</v>
      </c>
      <c r="J211" s="13"/>
      <c r="K211" s="14" t="str">
        <f>IF(J211&gt;0,VLOOKUP(J211,男子登録情報!$J$2:$K$21,2,0),"")</f>
        <v/>
      </c>
      <c r="L211" s="15" t="s">
        <v>38</v>
      </c>
      <c r="M211" s="43"/>
      <c r="N211" s="9" t="str">
        <f t="shared" si="68"/>
        <v/>
      </c>
      <c r="O211" s="16"/>
      <c r="P211" s="235"/>
      <c r="Q211" s="236"/>
      <c r="R211" s="237"/>
      <c r="S211" s="225"/>
      <c r="T211" s="225"/>
    </row>
    <row r="212" spans="1:20" s="21" customFormat="1" ht="18" hidden="1" customHeight="1" thickTop="1" thickBot="1">
      <c r="A212" s="258">
        <v>67</v>
      </c>
      <c r="B212" s="252" t="s">
        <v>1317</v>
      </c>
      <c r="C212" s="238"/>
      <c r="D212" s="238" t="str">
        <f>IF(C212&gt;0,VLOOKUP(C212,男子登録情報!$A$1:$H$1688,3,0),"")</f>
        <v/>
      </c>
      <c r="E212" s="238" t="str">
        <f>IF(C212&gt;0,VLOOKUP(C212,男子登録情報!$A$1:$H$1688,4,0),"")</f>
        <v/>
      </c>
      <c r="F212" s="45" t="str">
        <f>IF(C212&gt;0,VLOOKUP(C212,男子登録情報!$A$1:$H$1688,8,0),"")</f>
        <v/>
      </c>
      <c r="G212" s="226" t="e">
        <f>IF(F213&gt;0,VLOOKUP(F213,男子登録情報!$N$2:$O$48,2,0),"")</f>
        <v>#N/A</v>
      </c>
      <c r="H212" s="226" t="str">
        <f t="shared" ref="H212" si="70">IF(C212&gt;0,TEXT(C212,"100000000"),"")</f>
        <v/>
      </c>
      <c r="I212" s="6" t="s">
        <v>30</v>
      </c>
      <c r="J212" s="7"/>
      <c r="K212" s="8" t="str">
        <f>IF(J212&gt;0,VLOOKUP(J212,男子登録情報!$J$1:$K$21,2,0),"")</f>
        <v/>
      </c>
      <c r="L212" s="6" t="s">
        <v>33</v>
      </c>
      <c r="M212" s="41"/>
      <c r="N212" s="9" t="str">
        <f t="shared" si="68"/>
        <v/>
      </c>
      <c r="O212" s="10"/>
      <c r="P212" s="229"/>
      <c r="Q212" s="230"/>
      <c r="R212" s="231"/>
      <c r="S212" s="223"/>
      <c r="T212" s="223"/>
    </row>
    <row r="213" spans="1:20" s="21" customFormat="1" ht="18" hidden="1" customHeight="1" thickBot="1">
      <c r="A213" s="259"/>
      <c r="B213" s="253"/>
      <c r="C213" s="239"/>
      <c r="D213" s="239"/>
      <c r="E213" s="239"/>
      <c r="F213" s="46" t="str">
        <f>IF(C212&gt;0,VLOOKUP(C212,男子登録情報!$A$1:$H$1688,5,0),"")</f>
        <v/>
      </c>
      <c r="G213" s="227"/>
      <c r="H213" s="227"/>
      <c r="I213" s="11" t="s">
        <v>34</v>
      </c>
      <c r="J213" s="7"/>
      <c r="K213" s="8" t="str">
        <f>IF(J213&gt;0,VLOOKUP(J213,男子登録情報!$J$2:$K$21,2,0),"")</f>
        <v/>
      </c>
      <c r="L213" s="11" t="s">
        <v>35</v>
      </c>
      <c r="M213" s="42"/>
      <c r="N213" s="9" t="str">
        <f t="shared" si="68"/>
        <v/>
      </c>
      <c r="O213" s="10"/>
      <c r="P213" s="232"/>
      <c r="Q213" s="233"/>
      <c r="R213" s="234"/>
      <c r="S213" s="224"/>
      <c r="T213" s="224"/>
    </row>
    <row r="214" spans="1:20" s="21" customFormat="1" ht="18" hidden="1" customHeight="1" thickBot="1">
      <c r="A214" s="260"/>
      <c r="B214" s="251" t="s">
        <v>36</v>
      </c>
      <c r="C214" s="245"/>
      <c r="D214" s="47"/>
      <c r="E214" s="47"/>
      <c r="F214" s="48"/>
      <c r="G214" s="228"/>
      <c r="H214" s="228"/>
      <c r="I214" s="12" t="s">
        <v>37</v>
      </c>
      <c r="J214" s="13"/>
      <c r="K214" s="14" t="str">
        <f>IF(J214&gt;0,VLOOKUP(J214,男子登録情報!$J$2:$K$21,2,0),"")</f>
        <v/>
      </c>
      <c r="L214" s="15" t="s">
        <v>38</v>
      </c>
      <c r="M214" s="43"/>
      <c r="N214" s="9" t="str">
        <f t="shared" si="68"/>
        <v/>
      </c>
      <c r="O214" s="16"/>
      <c r="P214" s="235"/>
      <c r="Q214" s="236"/>
      <c r="R214" s="237"/>
      <c r="S214" s="225"/>
      <c r="T214" s="225"/>
    </row>
    <row r="215" spans="1:20" s="21" customFormat="1" ht="18" hidden="1" customHeight="1" thickTop="1" thickBot="1">
      <c r="A215" s="258">
        <v>68</v>
      </c>
      <c r="B215" s="252" t="s">
        <v>1317</v>
      </c>
      <c r="C215" s="238"/>
      <c r="D215" s="238" t="str">
        <f>IF(C215&gt;0,VLOOKUP(C215,男子登録情報!$A$1:$H$1688,3,0),"")</f>
        <v/>
      </c>
      <c r="E215" s="238" t="str">
        <f>IF(C215&gt;0,VLOOKUP(C215,男子登録情報!$A$1:$H$1688,4,0),"")</f>
        <v/>
      </c>
      <c r="F215" s="45" t="str">
        <f>IF(C215&gt;0,VLOOKUP(C215,男子登録情報!$A$1:$H$1688,8,0),"")</f>
        <v/>
      </c>
      <c r="G215" s="226" t="e">
        <f>IF(F216&gt;0,VLOOKUP(F216,男子登録情報!$N$2:$O$48,2,0),"")</f>
        <v>#N/A</v>
      </c>
      <c r="H215" s="226" t="str">
        <f t="shared" ref="H215" si="71">IF(C215&gt;0,TEXT(C215,"100000000"),"")</f>
        <v/>
      </c>
      <c r="I215" s="6" t="s">
        <v>30</v>
      </c>
      <c r="J215" s="7"/>
      <c r="K215" s="8" t="str">
        <f>IF(J215&gt;0,VLOOKUP(J215,男子登録情報!$J$1:$K$21,2,0),"")</f>
        <v/>
      </c>
      <c r="L215" s="6" t="s">
        <v>33</v>
      </c>
      <c r="M215" s="41"/>
      <c r="N215" s="9" t="str">
        <f t="shared" si="68"/>
        <v/>
      </c>
      <c r="O215" s="10"/>
      <c r="P215" s="229"/>
      <c r="Q215" s="230"/>
      <c r="R215" s="231"/>
      <c r="S215" s="223"/>
      <c r="T215" s="223"/>
    </row>
    <row r="216" spans="1:20" s="21" customFormat="1" ht="18" hidden="1" customHeight="1" thickBot="1">
      <c r="A216" s="259"/>
      <c r="B216" s="253"/>
      <c r="C216" s="239"/>
      <c r="D216" s="239"/>
      <c r="E216" s="239"/>
      <c r="F216" s="46" t="str">
        <f>IF(C215&gt;0,VLOOKUP(C215,男子登録情報!$A$1:$H$1688,5,0),"")</f>
        <v/>
      </c>
      <c r="G216" s="227"/>
      <c r="H216" s="227"/>
      <c r="I216" s="11" t="s">
        <v>34</v>
      </c>
      <c r="J216" s="7"/>
      <c r="K216" s="8" t="str">
        <f>IF(J216&gt;0,VLOOKUP(J216,男子登録情報!$J$2:$K$21,2,0),"")</f>
        <v/>
      </c>
      <c r="L216" s="11" t="s">
        <v>35</v>
      </c>
      <c r="M216" s="42"/>
      <c r="N216" s="9" t="str">
        <f t="shared" si="68"/>
        <v/>
      </c>
      <c r="O216" s="10"/>
      <c r="P216" s="232"/>
      <c r="Q216" s="233"/>
      <c r="R216" s="234"/>
      <c r="S216" s="224"/>
      <c r="T216" s="224"/>
    </row>
    <row r="217" spans="1:20" s="21" customFormat="1" ht="18" hidden="1" customHeight="1" thickBot="1">
      <c r="A217" s="260"/>
      <c r="B217" s="251" t="s">
        <v>36</v>
      </c>
      <c r="C217" s="245"/>
      <c r="D217" s="47"/>
      <c r="E217" s="47"/>
      <c r="F217" s="48"/>
      <c r="G217" s="228"/>
      <c r="H217" s="228"/>
      <c r="I217" s="12" t="s">
        <v>37</v>
      </c>
      <c r="J217" s="13"/>
      <c r="K217" s="14" t="str">
        <f>IF(J217&gt;0,VLOOKUP(J217,男子登録情報!$J$2:$K$21,2,0),"")</f>
        <v/>
      </c>
      <c r="L217" s="15" t="s">
        <v>38</v>
      </c>
      <c r="M217" s="43"/>
      <c r="N217" s="9" t="str">
        <f t="shared" si="68"/>
        <v/>
      </c>
      <c r="O217" s="16"/>
      <c r="P217" s="235"/>
      <c r="Q217" s="236"/>
      <c r="R217" s="237"/>
      <c r="S217" s="225"/>
      <c r="T217" s="225"/>
    </row>
    <row r="218" spans="1:20" s="21" customFormat="1" ht="18" hidden="1" customHeight="1" thickTop="1" thickBot="1">
      <c r="A218" s="258">
        <v>69</v>
      </c>
      <c r="B218" s="252" t="s">
        <v>1317</v>
      </c>
      <c r="C218" s="238"/>
      <c r="D218" s="238" t="str">
        <f>IF(C218&gt;0,VLOOKUP(C218,男子登録情報!$A$1:$H$1688,3,0),"")</f>
        <v/>
      </c>
      <c r="E218" s="238" t="str">
        <f>IF(C218&gt;0,VLOOKUP(C218,男子登録情報!$A$1:$H$1688,4,0),"")</f>
        <v/>
      </c>
      <c r="F218" s="45" t="str">
        <f>IF(C218&gt;0,VLOOKUP(C218,男子登録情報!$A$1:$H$1688,8,0),"")</f>
        <v/>
      </c>
      <c r="G218" s="226" t="e">
        <f>IF(F219&gt;0,VLOOKUP(F219,男子登録情報!$N$2:$O$48,2,0),"")</f>
        <v>#N/A</v>
      </c>
      <c r="H218" s="226" t="str">
        <f t="shared" ref="H218" si="72">IF(C218&gt;0,TEXT(C218,"100000000"),"")</f>
        <v/>
      </c>
      <c r="I218" s="6" t="s">
        <v>30</v>
      </c>
      <c r="J218" s="7"/>
      <c r="K218" s="8" t="str">
        <f>IF(J218&gt;0,VLOOKUP(J218,男子登録情報!$J$1:$K$21,2,0),"")</f>
        <v/>
      </c>
      <c r="L218" s="6" t="s">
        <v>33</v>
      </c>
      <c r="M218" s="41"/>
      <c r="N218" s="9" t="str">
        <f t="shared" si="68"/>
        <v/>
      </c>
      <c r="O218" s="10"/>
      <c r="P218" s="229"/>
      <c r="Q218" s="230"/>
      <c r="R218" s="231"/>
      <c r="S218" s="223"/>
      <c r="T218" s="223"/>
    </row>
    <row r="219" spans="1:20" s="21" customFormat="1" ht="18" hidden="1" customHeight="1" thickBot="1">
      <c r="A219" s="259"/>
      <c r="B219" s="253"/>
      <c r="C219" s="239"/>
      <c r="D219" s="239"/>
      <c r="E219" s="239"/>
      <c r="F219" s="46" t="str">
        <f>IF(C218&gt;0,VLOOKUP(C218,男子登録情報!$A$1:$H$1688,5,0),"")</f>
        <v/>
      </c>
      <c r="G219" s="227"/>
      <c r="H219" s="227"/>
      <c r="I219" s="11" t="s">
        <v>34</v>
      </c>
      <c r="J219" s="7"/>
      <c r="K219" s="8" t="str">
        <f>IF(J219&gt;0,VLOOKUP(J219,男子登録情報!$J$2:$K$21,2,0),"")</f>
        <v/>
      </c>
      <c r="L219" s="11" t="s">
        <v>35</v>
      </c>
      <c r="M219" s="42"/>
      <c r="N219" s="9" t="str">
        <f t="shared" si="68"/>
        <v/>
      </c>
      <c r="O219" s="10"/>
      <c r="P219" s="232"/>
      <c r="Q219" s="233"/>
      <c r="R219" s="234"/>
      <c r="S219" s="224"/>
      <c r="T219" s="224"/>
    </row>
    <row r="220" spans="1:20" s="21" customFormat="1" ht="18" hidden="1" customHeight="1" thickBot="1">
      <c r="A220" s="260"/>
      <c r="B220" s="251" t="s">
        <v>36</v>
      </c>
      <c r="C220" s="245"/>
      <c r="D220" s="47"/>
      <c r="E220" s="47"/>
      <c r="F220" s="48"/>
      <c r="G220" s="228"/>
      <c r="H220" s="228"/>
      <c r="I220" s="12" t="s">
        <v>37</v>
      </c>
      <c r="J220" s="13"/>
      <c r="K220" s="14" t="str">
        <f>IF(J220&gt;0,VLOOKUP(J220,男子登録情報!$J$2:$K$21,2,0),"")</f>
        <v/>
      </c>
      <c r="L220" s="15" t="s">
        <v>38</v>
      </c>
      <c r="M220" s="43"/>
      <c r="N220" s="9" t="str">
        <f t="shared" si="68"/>
        <v/>
      </c>
      <c r="O220" s="16"/>
      <c r="P220" s="235"/>
      <c r="Q220" s="236"/>
      <c r="R220" s="237"/>
      <c r="S220" s="225"/>
      <c r="T220" s="225"/>
    </row>
    <row r="221" spans="1:20" s="21" customFormat="1" ht="18" hidden="1" customHeight="1" thickTop="1" thickBot="1">
      <c r="A221" s="258">
        <v>70</v>
      </c>
      <c r="B221" s="252" t="s">
        <v>1317</v>
      </c>
      <c r="C221" s="238"/>
      <c r="D221" s="238" t="str">
        <f>IF(C221&gt;0,VLOOKUP(C221,男子登録情報!$A$1:$H$1688,3,0),"")</f>
        <v/>
      </c>
      <c r="E221" s="238" t="str">
        <f>IF(C221&gt;0,VLOOKUP(C221,男子登録情報!$A$1:$H$1688,4,0),"")</f>
        <v/>
      </c>
      <c r="F221" s="45" t="str">
        <f>IF(C221&gt;0,VLOOKUP(C221,男子登録情報!$A$1:$H$1688,8,0),"")</f>
        <v/>
      </c>
      <c r="G221" s="226" t="e">
        <f>IF(F222&gt;0,VLOOKUP(F222,男子登録情報!$N$2:$O$48,2,0),"")</f>
        <v>#N/A</v>
      </c>
      <c r="H221" s="226" t="str">
        <f t="shared" ref="H221" si="73">IF(C221&gt;0,TEXT(C221,"100000000"),"")</f>
        <v/>
      </c>
      <c r="I221" s="6" t="s">
        <v>30</v>
      </c>
      <c r="J221" s="7"/>
      <c r="K221" s="8" t="str">
        <f>IF(J221&gt;0,VLOOKUP(J221,男子登録情報!$J$1:$K$21,2,0),"")</f>
        <v/>
      </c>
      <c r="L221" s="6" t="s">
        <v>33</v>
      </c>
      <c r="M221" s="41"/>
      <c r="N221" s="9" t="str">
        <f t="shared" si="68"/>
        <v/>
      </c>
      <c r="O221" s="10"/>
      <c r="P221" s="229"/>
      <c r="Q221" s="230"/>
      <c r="R221" s="231"/>
      <c r="S221" s="223"/>
      <c r="T221" s="223"/>
    </row>
    <row r="222" spans="1:20" s="21" customFormat="1" ht="18" hidden="1" customHeight="1" thickBot="1">
      <c r="A222" s="259"/>
      <c r="B222" s="253"/>
      <c r="C222" s="239"/>
      <c r="D222" s="239"/>
      <c r="E222" s="239"/>
      <c r="F222" s="46" t="str">
        <f>IF(C221&gt;0,VLOOKUP(C221,男子登録情報!$A$1:$H$1688,5,0),"")</f>
        <v/>
      </c>
      <c r="G222" s="227"/>
      <c r="H222" s="227"/>
      <c r="I222" s="11" t="s">
        <v>34</v>
      </c>
      <c r="J222" s="7"/>
      <c r="K222" s="8" t="str">
        <f>IF(J222&gt;0,VLOOKUP(J222,男子登録情報!$J$2:$K$21,2,0),"")</f>
        <v/>
      </c>
      <c r="L222" s="11" t="s">
        <v>35</v>
      </c>
      <c r="M222" s="42"/>
      <c r="N222" s="9" t="str">
        <f t="shared" si="68"/>
        <v/>
      </c>
      <c r="O222" s="10"/>
      <c r="P222" s="232"/>
      <c r="Q222" s="233"/>
      <c r="R222" s="234"/>
      <c r="S222" s="224"/>
      <c r="T222" s="224"/>
    </row>
    <row r="223" spans="1:20" s="21" customFormat="1" ht="18" hidden="1" customHeight="1" thickBot="1">
      <c r="A223" s="260"/>
      <c r="B223" s="251" t="s">
        <v>36</v>
      </c>
      <c r="C223" s="245"/>
      <c r="D223" s="47"/>
      <c r="E223" s="47"/>
      <c r="F223" s="48"/>
      <c r="G223" s="228"/>
      <c r="H223" s="228"/>
      <c r="I223" s="12" t="s">
        <v>37</v>
      </c>
      <c r="J223" s="13"/>
      <c r="K223" s="14" t="str">
        <f>IF(J223&gt;0,VLOOKUP(J223,男子登録情報!$J$2:$K$21,2,0),"")</f>
        <v/>
      </c>
      <c r="L223" s="15" t="s">
        <v>38</v>
      </c>
      <c r="M223" s="43"/>
      <c r="N223" s="9" t="str">
        <f t="shared" si="68"/>
        <v/>
      </c>
      <c r="O223" s="16"/>
      <c r="P223" s="235"/>
      <c r="Q223" s="236"/>
      <c r="R223" s="237"/>
      <c r="S223" s="225"/>
      <c r="T223" s="225"/>
    </row>
    <row r="224" spans="1:20" s="21" customFormat="1" ht="18" hidden="1" customHeight="1" thickTop="1" thickBot="1">
      <c r="A224" s="258">
        <v>71</v>
      </c>
      <c r="B224" s="252" t="s">
        <v>1317</v>
      </c>
      <c r="C224" s="238"/>
      <c r="D224" s="238" t="str">
        <f>IF(C224&gt;0,VLOOKUP(C224,男子登録情報!$A$1:$H$1688,3,0),"")</f>
        <v/>
      </c>
      <c r="E224" s="238" t="str">
        <f>IF(C224&gt;0,VLOOKUP(C224,男子登録情報!$A$1:$H$1688,4,0),"")</f>
        <v/>
      </c>
      <c r="F224" s="45" t="str">
        <f>IF(C224&gt;0,VLOOKUP(C224,男子登録情報!$A$1:$H$1688,8,0),"")</f>
        <v/>
      </c>
      <c r="G224" s="226" t="e">
        <f>IF(F225&gt;0,VLOOKUP(F225,男子登録情報!$N$2:$O$48,2,0),"")</f>
        <v>#N/A</v>
      </c>
      <c r="H224" s="226" t="str">
        <f t="shared" ref="H224" si="74">IF(C224&gt;0,TEXT(C224,"100000000"),"")</f>
        <v/>
      </c>
      <c r="I224" s="6" t="s">
        <v>30</v>
      </c>
      <c r="J224" s="7"/>
      <c r="K224" s="8" t="str">
        <f>IF(J224&gt;0,VLOOKUP(J224,男子登録情報!$J$1:$K$21,2,0),"")</f>
        <v/>
      </c>
      <c r="L224" s="6" t="s">
        <v>33</v>
      </c>
      <c r="M224" s="41"/>
      <c r="N224" s="9" t="str">
        <f t="shared" si="68"/>
        <v/>
      </c>
      <c r="O224" s="10"/>
      <c r="P224" s="229"/>
      <c r="Q224" s="230"/>
      <c r="R224" s="231"/>
      <c r="S224" s="223"/>
      <c r="T224" s="223"/>
    </row>
    <row r="225" spans="1:20" s="21" customFormat="1" ht="18" hidden="1" customHeight="1" thickBot="1">
      <c r="A225" s="259"/>
      <c r="B225" s="253"/>
      <c r="C225" s="239"/>
      <c r="D225" s="239"/>
      <c r="E225" s="239"/>
      <c r="F225" s="46" t="str">
        <f>IF(C224&gt;0,VLOOKUP(C224,男子登録情報!$A$1:$H$1688,5,0),"")</f>
        <v/>
      </c>
      <c r="G225" s="227"/>
      <c r="H225" s="227"/>
      <c r="I225" s="11" t="s">
        <v>34</v>
      </c>
      <c r="J225" s="7"/>
      <c r="K225" s="8" t="str">
        <f>IF(J225&gt;0,VLOOKUP(J225,男子登録情報!$J$2:$K$21,2,0),"")</f>
        <v/>
      </c>
      <c r="L225" s="11" t="s">
        <v>35</v>
      </c>
      <c r="M225" s="42"/>
      <c r="N225" s="9" t="str">
        <f t="shared" si="68"/>
        <v/>
      </c>
      <c r="O225" s="10"/>
      <c r="P225" s="232"/>
      <c r="Q225" s="233"/>
      <c r="R225" s="234"/>
      <c r="S225" s="224"/>
      <c r="T225" s="224"/>
    </row>
    <row r="226" spans="1:20" s="21" customFormat="1" ht="18" hidden="1" customHeight="1" thickBot="1">
      <c r="A226" s="260"/>
      <c r="B226" s="251" t="s">
        <v>36</v>
      </c>
      <c r="C226" s="245"/>
      <c r="D226" s="47"/>
      <c r="E226" s="47"/>
      <c r="F226" s="48"/>
      <c r="G226" s="228"/>
      <c r="H226" s="228"/>
      <c r="I226" s="12" t="s">
        <v>37</v>
      </c>
      <c r="J226" s="13"/>
      <c r="K226" s="14" t="str">
        <f>IF(J226&gt;0,VLOOKUP(J226,男子登録情報!$J$2:$K$21,2,0),"")</f>
        <v/>
      </c>
      <c r="L226" s="15" t="s">
        <v>38</v>
      </c>
      <c r="M226" s="43"/>
      <c r="N226" s="9" t="str">
        <f t="shared" si="68"/>
        <v/>
      </c>
      <c r="O226" s="16"/>
      <c r="P226" s="235"/>
      <c r="Q226" s="236"/>
      <c r="R226" s="237"/>
      <c r="S226" s="225"/>
      <c r="T226" s="225"/>
    </row>
    <row r="227" spans="1:20" s="21" customFormat="1" ht="18" hidden="1" customHeight="1" thickTop="1" thickBot="1">
      <c r="A227" s="258">
        <v>72</v>
      </c>
      <c r="B227" s="252" t="s">
        <v>1317</v>
      </c>
      <c r="C227" s="238"/>
      <c r="D227" s="238" t="str">
        <f>IF(C227&gt;0,VLOOKUP(C227,男子登録情報!$A$1:$H$1688,3,0),"")</f>
        <v/>
      </c>
      <c r="E227" s="238" t="str">
        <f>IF(C227&gt;0,VLOOKUP(C227,男子登録情報!$A$1:$H$1688,4,0),"")</f>
        <v/>
      </c>
      <c r="F227" s="45" t="str">
        <f>IF(C227&gt;0,VLOOKUP(C227,男子登録情報!$A$1:$H$1688,8,0),"")</f>
        <v/>
      </c>
      <c r="G227" s="226" t="e">
        <f>IF(F228&gt;0,VLOOKUP(F228,男子登録情報!$N$2:$O$48,2,0),"")</f>
        <v>#N/A</v>
      </c>
      <c r="H227" s="226" t="str">
        <f t="shared" ref="H227" si="75">IF(C227&gt;0,TEXT(C227,"100000000"),"")</f>
        <v/>
      </c>
      <c r="I227" s="6" t="s">
        <v>30</v>
      </c>
      <c r="J227" s="7"/>
      <c r="K227" s="8" t="str">
        <f>IF(J227&gt;0,VLOOKUP(J227,男子登録情報!$J$1:$K$21,2,0),"")</f>
        <v/>
      </c>
      <c r="L227" s="6" t="s">
        <v>33</v>
      </c>
      <c r="M227" s="41"/>
      <c r="N227" s="9" t="str">
        <f t="shared" si="68"/>
        <v/>
      </c>
      <c r="O227" s="10"/>
      <c r="P227" s="229"/>
      <c r="Q227" s="230"/>
      <c r="R227" s="231"/>
      <c r="S227" s="223"/>
      <c r="T227" s="223"/>
    </row>
    <row r="228" spans="1:20" s="21" customFormat="1" ht="18" hidden="1" customHeight="1" thickBot="1">
      <c r="A228" s="259"/>
      <c r="B228" s="253"/>
      <c r="C228" s="239"/>
      <c r="D228" s="239"/>
      <c r="E228" s="239"/>
      <c r="F228" s="46" t="str">
        <f>IF(C227&gt;0,VLOOKUP(C227,男子登録情報!$A$1:$H$1688,5,0),"")</f>
        <v/>
      </c>
      <c r="G228" s="227"/>
      <c r="H228" s="227"/>
      <c r="I228" s="11" t="s">
        <v>34</v>
      </c>
      <c r="J228" s="7"/>
      <c r="K228" s="8" t="str">
        <f>IF(J228&gt;0,VLOOKUP(J228,男子登録情報!$J$2:$K$21,2,0),"")</f>
        <v/>
      </c>
      <c r="L228" s="11" t="s">
        <v>35</v>
      </c>
      <c r="M228" s="42"/>
      <c r="N228" s="9" t="str">
        <f t="shared" si="68"/>
        <v/>
      </c>
      <c r="O228" s="10"/>
      <c r="P228" s="232"/>
      <c r="Q228" s="233"/>
      <c r="R228" s="234"/>
      <c r="S228" s="224"/>
      <c r="T228" s="224"/>
    </row>
    <row r="229" spans="1:20" s="21" customFormat="1" ht="18" hidden="1" customHeight="1" thickBot="1">
      <c r="A229" s="260"/>
      <c r="B229" s="251" t="s">
        <v>36</v>
      </c>
      <c r="C229" s="245"/>
      <c r="D229" s="47"/>
      <c r="E229" s="47"/>
      <c r="F229" s="48"/>
      <c r="G229" s="228"/>
      <c r="H229" s="228"/>
      <c r="I229" s="12" t="s">
        <v>37</v>
      </c>
      <c r="J229" s="13"/>
      <c r="K229" s="14" t="str">
        <f>IF(J229&gt;0,VLOOKUP(J229,男子登録情報!$J$2:$K$21,2,0),"")</f>
        <v/>
      </c>
      <c r="L229" s="15" t="s">
        <v>38</v>
      </c>
      <c r="M229" s="43"/>
      <c r="N229" s="9" t="str">
        <f t="shared" si="68"/>
        <v/>
      </c>
      <c r="O229" s="16"/>
      <c r="P229" s="235"/>
      <c r="Q229" s="236"/>
      <c r="R229" s="237"/>
      <c r="S229" s="225"/>
      <c r="T229" s="225"/>
    </row>
    <row r="230" spans="1:20" s="21" customFormat="1" ht="18" hidden="1" customHeight="1" thickTop="1" thickBot="1">
      <c r="A230" s="258">
        <v>73</v>
      </c>
      <c r="B230" s="252" t="s">
        <v>1317</v>
      </c>
      <c r="C230" s="238"/>
      <c r="D230" s="238" t="str">
        <f>IF(C230&gt;0,VLOOKUP(C230,男子登録情報!$A$1:$H$1688,3,0),"")</f>
        <v/>
      </c>
      <c r="E230" s="238" t="str">
        <f>IF(C230&gt;0,VLOOKUP(C230,男子登録情報!$A$1:$H$1688,4,0),"")</f>
        <v/>
      </c>
      <c r="F230" s="45" t="str">
        <f>IF(C230&gt;0,VLOOKUP(C230,男子登録情報!$A$1:$H$1688,8,0),"")</f>
        <v/>
      </c>
      <c r="G230" s="226" t="e">
        <f>IF(F231&gt;0,VLOOKUP(F231,男子登録情報!$N$2:$O$48,2,0),"")</f>
        <v>#N/A</v>
      </c>
      <c r="H230" s="226" t="str">
        <f t="shared" ref="H230" si="76">IF(C230&gt;0,TEXT(C230,"100000000"),"")</f>
        <v/>
      </c>
      <c r="I230" s="6" t="s">
        <v>30</v>
      </c>
      <c r="J230" s="7"/>
      <c r="K230" s="8" t="str">
        <f>IF(J230&gt;0,VLOOKUP(J230,男子登録情報!$J$1:$K$21,2,0),"")</f>
        <v/>
      </c>
      <c r="L230" s="6" t="s">
        <v>33</v>
      </c>
      <c r="M230" s="41"/>
      <c r="N230" s="9" t="str">
        <f t="shared" si="68"/>
        <v/>
      </c>
      <c r="O230" s="10"/>
      <c r="P230" s="229"/>
      <c r="Q230" s="230"/>
      <c r="R230" s="231"/>
      <c r="S230" s="223"/>
      <c r="T230" s="223"/>
    </row>
    <row r="231" spans="1:20" s="21" customFormat="1" ht="18" hidden="1" customHeight="1" thickBot="1">
      <c r="A231" s="259"/>
      <c r="B231" s="253"/>
      <c r="C231" s="239"/>
      <c r="D231" s="239"/>
      <c r="E231" s="239"/>
      <c r="F231" s="46" t="str">
        <f>IF(C230&gt;0,VLOOKUP(C230,男子登録情報!$A$1:$H$1688,5,0),"")</f>
        <v/>
      </c>
      <c r="G231" s="227"/>
      <c r="H231" s="227"/>
      <c r="I231" s="11" t="s">
        <v>34</v>
      </c>
      <c r="J231" s="7"/>
      <c r="K231" s="8" t="str">
        <f>IF(J231&gt;0,VLOOKUP(J231,男子登録情報!$J$2:$K$21,2,0),"")</f>
        <v/>
      </c>
      <c r="L231" s="11" t="s">
        <v>35</v>
      </c>
      <c r="M231" s="42"/>
      <c r="N231" s="9" t="str">
        <f t="shared" si="68"/>
        <v/>
      </c>
      <c r="O231" s="10"/>
      <c r="P231" s="232"/>
      <c r="Q231" s="233"/>
      <c r="R231" s="234"/>
      <c r="S231" s="224"/>
      <c r="T231" s="224"/>
    </row>
    <row r="232" spans="1:20" s="21" customFormat="1" ht="18" hidden="1" customHeight="1" thickBot="1">
      <c r="A232" s="260"/>
      <c r="B232" s="251" t="s">
        <v>36</v>
      </c>
      <c r="C232" s="245"/>
      <c r="D232" s="47"/>
      <c r="E232" s="47"/>
      <c r="F232" s="48"/>
      <c r="G232" s="228"/>
      <c r="H232" s="228"/>
      <c r="I232" s="12" t="s">
        <v>37</v>
      </c>
      <c r="J232" s="13"/>
      <c r="K232" s="14" t="str">
        <f>IF(J232&gt;0,VLOOKUP(J232,男子登録情報!$J$2:$K$21,2,0),"")</f>
        <v/>
      </c>
      <c r="L232" s="15" t="s">
        <v>38</v>
      </c>
      <c r="M232" s="43"/>
      <c r="N232" s="9" t="str">
        <f t="shared" si="68"/>
        <v/>
      </c>
      <c r="O232" s="16"/>
      <c r="P232" s="235"/>
      <c r="Q232" s="236"/>
      <c r="R232" s="237"/>
      <c r="S232" s="225"/>
      <c r="T232" s="225"/>
    </row>
    <row r="233" spans="1:20" s="21" customFormat="1" ht="18" hidden="1" customHeight="1" thickTop="1" thickBot="1">
      <c r="A233" s="258">
        <v>74</v>
      </c>
      <c r="B233" s="252" t="s">
        <v>1317</v>
      </c>
      <c r="C233" s="238"/>
      <c r="D233" s="238" t="str">
        <f>IF(C233&gt;0,VLOOKUP(C233,男子登録情報!$A$1:$H$1688,3,0),"")</f>
        <v/>
      </c>
      <c r="E233" s="238" t="str">
        <f>IF(C233&gt;0,VLOOKUP(C233,男子登録情報!$A$1:$H$1688,4,0),"")</f>
        <v/>
      </c>
      <c r="F233" s="45" t="str">
        <f>IF(C233&gt;0,VLOOKUP(C233,男子登録情報!$A$1:$H$1688,8,0),"")</f>
        <v/>
      </c>
      <c r="G233" s="226" t="e">
        <f>IF(F234&gt;0,VLOOKUP(F234,男子登録情報!$N$2:$O$48,2,0),"")</f>
        <v>#N/A</v>
      </c>
      <c r="H233" s="226" t="str">
        <f t="shared" ref="H233" si="77">IF(C233&gt;0,TEXT(C233,"100000000"),"")</f>
        <v/>
      </c>
      <c r="I233" s="6" t="s">
        <v>30</v>
      </c>
      <c r="J233" s="7"/>
      <c r="K233" s="8" t="str">
        <f>IF(J233&gt;0,VLOOKUP(J233,男子登録情報!$J$1:$K$21,2,0),"")</f>
        <v/>
      </c>
      <c r="L233" s="6" t="s">
        <v>33</v>
      </c>
      <c r="M233" s="41"/>
      <c r="N233" s="9" t="str">
        <f t="shared" si="68"/>
        <v/>
      </c>
      <c r="O233" s="10"/>
      <c r="P233" s="229"/>
      <c r="Q233" s="230"/>
      <c r="R233" s="231"/>
      <c r="S233" s="223"/>
      <c r="T233" s="223"/>
    </row>
    <row r="234" spans="1:20" s="21" customFormat="1" ht="18" hidden="1" customHeight="1" thickBot="1">
      <c r="A234" s="259"/>
      <c r="B234" s="253"/>
      <c r="C234" s="239"/>
      <c r="D234" s="239"/>
      <c r="E234" s="239"/>
      <c r="F234" s="46" t="str">
        <f>IF(C233&gt;0,VLOOKUP(C233,男子登録情報!$A$1:$H$1688,5,0),"")</f>
        <v/>
      </c>
      <c r="G234" s="227"/>
      <c r="H234" s="227"/>
      <c r="I234" s="11" t="s">
        <v>34</v>
      </c>
      <c r="J234" s="7"/>
      <c r="K234" s="8" t="str">
        <f>IF(J234&gt;0,VLOOKUP(J234,男子登録情報!$J$2:$K$21,2,0),"")</f>
        <v/>
      </c>
      <c r="L234" s="11" t="s">
        <v>35</v>
      </c>
      <c r="M234" s="42"/>
      <c r="N234" s="9" t="str">
        <f t="shared" si="68"/>
        <v/>
      </c>
      <c r="O234" s="10"/>
      <c r="P234" s="232"/>
      <c r="Q234" s="233"/>
      <c r="R234" s="234"/>
      <c r="S234" s="224"/>
      <c r="T234" s="224"/>
    </row>
    <row r="235" spans="1:20" s="21" customFormat="1" ht="18" hidden="1" customHeight="1" thickBot="1">
      <c r="A235" s="260"/>
      <c r="B235" s="251" t="s">
        <v>36</v>
      </c>
      <c r="C235" s="245"/>
      <c r="D235" s="47"/>
      <c r="E235" s="47"/>
      <c r="F235" s="48"/>
      <c r="G235" s="228"/>
      <c r="H235" s="228"/>
      <c r="I235" s="12" t="s">
        <v>37</v>
      </c>
      <c r="J235" s="13"/>
      <c r="K235" s="14" t="str">
        <f>IF(J235&gt;0,VLOOKUP(J235,男子登録情報!$J$2:$K$21,2,0),"")</f>
        <v/>
      </c>
      <c r="L235" s="15" t="s">
        <v>38</v>
      </c>
      <c r="M235" s="43"/>
      <c r="N235" s="9" t="str">
        <f t="shared" si="68"/>
        <v/>
      </c>
      <c r="O235" s="16"/>
      <c r="P235" s="235"/>
      <c r="Q235" s="236"/>
      <c r="R235" s="237"/>
      <c r="S235" s="225"/>
      <c r="T235" s="225"/>
    </row>
    <row r="236" spans="1:20" s="21" customFormat="1" ht="18" hidden="1" customHeight="1" thickTop="1" thickBot="1">
      <c r="A236" s="258">
        <v>75</v>
      </c>
      <c r="B236" s="252" t="s">
        <v>1317</v>
      </c>
      <c r="C236" s="238"/>
      <c r="D236" s="238" t="str">
        <f>IF(C236&gt;0,VLOOKUP(C236,男子登録情報!$A$1:$H$1688,3,0),"")</f>
        <v/>
      </c>
      <c r="E236" s="238" t="str">
        <f>IF(C236&gt;0,VLOOKUP(C236,男子登録情報!$A$1:$H$1688,4,0),"")</f>
        <v/>
      </c>
      <c r="F236" s="45" t="str">
        <f>IF(C236&gt;0,VLOOKUP(C236,男子登録情報!$A$1:$H$1688,8,0),"")</f>
        <v/>
      </c>
      <c r="G236" s="226" t="e">
        <f>IF(F237&gt;0,VLOOKUP(F237,男子登録情報!$N$2:$O$48,2,0),"")</f>
        <v>#N/A</v>
      </c>
      <c r="H236" s="226" t="str">
        <f t="shared" ref="H236" si="78">IF(C236&gt;0,TEXT(C236,"100000000"),"")</f>
        <v/>
      </c>
      <c r="I236" s="6" t="s">
        <v>30</v>
      </c>
      <c r="J236" s="7"/>
      <c r="K236" s="8" t="str">
        <f>IF(J236&gt;0,VLOOKUP(J236,男子登録情報!$J$1:$K$21,2,0),"")</f>
        <v/>
      </c>
      <c r="L236" s="6" t="s">
        <v>33</v>
      </c>
      <c r="M236" s="41"/>
      <c r="N236" s="9" t="str">
        <f t="shared" si="68"/>
        <v/>
      </c>
      <c r="O236" s="10"/>
      <c r="P236" s="229"/>
      <c r="Q236" s="230"/>
      <c r="R236" s="231"/>
      <c r="S236" s="223"/>
      <c r="T236" s="223"/>
    </row>
    <row r="237" spans="1:20" s="21" customFormat="1" ht="18" hidden="1" customHeight="1" thickBot="1">
      <c r="A237" s="259"/>
      <c r="B237" s="253"/>
      <c r="C237" s="239"/>
      <c r="D237" s="239"/>
      <c r="E237" s="239"/>
      <c r="F237" s="46" t="str">
        <f>IF(C236&gt;0,VLOOKUP(C236,男子登録情報!$A$1:$H$1688,5,0),"")</f>
        <v/>
      </c>
      <c r="G237" s="227"/>
      <c r="H237" s="227"/>
      <c r="I237" s="11" t="s">
        <v>34</v>
      </c>
      <c r="J237" s="7"/>
      <c r="K237" s="8" t="str">
        <f>IF(J237&gt;0,VLOOKUP(J237,男子登録情報!$J$2:$K$21,2,0),"")</f>
        <v/>
      </c>
      <c r="L237" s="11" t="s">
        <v>35</v>
      </c>
      <c r="M237" s="42"/>
      <c r="N237" s="9" t="str">
        <f t="shared" si="68"/>
        <v/>
      </c>
      <c r="O237" s="10"/>
      <c r="P237" s="232"/>
      <c r="Q237" s="233"/>
      <c r="R237" s="234"/>
      <c r="S237" s="224"/>
      <c r="T237" s="224"/>
    </row>
    <row r="238" spans="1:20" s="21" customFormat="1" ht="18" hidden="1" customHeight="1" thickBot="1">
      <c r="A238" s="260"/>
      <c r="B238" s="251" t="s">
        <v>36</v>
      </c>
      <c r="C238" s="245"/>
      <c r="D238" s="47"/>
      <c r="E238" s="47"/>
      <c r="F238" s="48"/>
      <c r="G238" s="228"/>
      <c r="H238" s="228"/>
      <c r="I238" s="12" t="s">
        <v>37</v>
      </c>
      <c r="J238" s="13"/>
      <c r="K238" s="14" t="str">
        <f>IF(J238&gt;0,VLOOKUP(J238,男子登録情報!$J$2:$K$21,2,0),"")</f>
        <v/>
      </c>
      <c r="L238" s="15" t="s">
        <v>38</v>
      </c>
      <c r="M238" s="43"/>
      <c r="N238" s="9" t="str">
        <f t="shared" si="68"/>
        <v/>
      </c>
      <c r="O238" s="16"/>
      <c r="P238" s="235"/>
      <c r="Q238" s="236"/>
      <c r="R238" s="237"/>
      <c r="S238" s="225"/>
      <c r="T238" s="225"/>
    </row>
    <row r="239" spans="1:20" s="21" customFormat="1" ht="18" hidden="1" customHeight="1" thickTop="1" thickBot="1">
      <c r="A239" s="258">
        <v>76</v>
      </c>
      <c r="B239" s="252" t="s">
        <v>1317</v>
      </c>
      <c r="C239" s="238"/>
      <c r="D239" s="238" t="str">
        <f>IF(C239&gt;0,VLOOKUP(C239,男子登録情報!$A$1:$H$1688,3,0),"")</f>
        <v/>
      </c>
      <c r="E239" s="238" t="str">
        <f>IF(C239&gt;0,VLOOKUP(C239,男子登録情報!$A$1:$H$1688,4,0),"")</f>
        <v/>
      </c>
      <c r="F239" s="45" t="str">
        <f>IF(C239&gt;0,VLOOKUP(C239,男子登録情報!$A$1:$H$1688,8,0),"")</f>
        <v/>
      </c>
      <c r="G239" s="226" t="e">
        <f>IF(F240&gt;0,VLOOKUP(F240,男子登録情報!$N$2:$O$48,2,0),"")</f>
        <v>#N/A</v>
      </c>
      <c r="H239" s="226" t="str">
        <f t="shared" ref="H239" si="79">IF(C239&gt;0,TEXT(C239,"100000000"),"")</f>
        <v/>
      </c>
      <c r="I239" s="6" t="s">
        <v>30</v>
      </c>
      <c r="J239" s="7"/>
      <c r="K239" s="8" t="str">
        <f>IF(J239&gt;0,VLOOKUP(J239,男子登録情報!$J$1:$K$21,2,0),"")</f>
        <v/>
      </c>
      <c r="L239" s="6" t="s">
        <v>33</v>
      </c>
      <c r="M239" s="41"/>
      <c r="N239" s="9" t="str">
        <f t="shared" si="68"/>
        <v/>
      </c>
      <c r="O239" s="10"/>
      <c r="P239" s="229"/>
      <c r="Q239" s="230"/>
      <c r="R239" s="231"/>
      <c r="S239" s="223"/>
      <c r="T239" s="223"/>
    </row>
    <row r="240" spans="1:20" s="21" customFormat="1" ht="18" hidden="1" customHeight="1" thickBot="1">
      <c r="A240" s="259"/>
      <c r="B240" s="253"/>
      <c r="C240" s="239"/>
      <c r="D240" s="239"/>
      <c r="E240" s="239"/>
      <c r="F240" s="46" t="str">
        <f>IF(C239&gt;0,VLOOKUP(C239,男子登録情報!$A$1:$H$1688,5,0),"")</f>
        <v/>
      </c>
      <c r="G240" s="227"/>
      <c r="H240" s="227"/>
      <c r="I240" s="11" t="s">
        <v>34</v>
      </c>
      <c r="J240" s="7"/>
      <c r="K240" s="8" t="str">
        <f>IF(J240&gt;0,VLOOKUP(J240,男子登録情報!$J$2:$K$21,2,0),"")</f>
        <v/>
      </c>
      <c r="L240" s="11" t="s">
        <v>35</v>
      </c>
      <c r="M240" s="42"/>
      <c r="N240" s="9" t="str">
        <f t="shared" si="68"/>
        <v/>
      </c>
      <c r="O240" s="10"/>
      <c r="P240" s="232"/>
      <c r="Q240" s="233"/>
      <c r="R240" s="234"/>
      <c r="S240" s="224"/>
      <c r="T240" s="224"/>
    </row>
    <row r="241" spans="1:20" s="21" customFormat="1" ht="18" hidden="1" customHeight="1" thickBot="1">
      <c r="A241" s="260"/>
      <c r="B241" s="251" t="s">
        <v>36</v>
      </c>
      <c r="C241" s="245"/>
      <c r="D241" s="47"/>
      <c r="E241" s="47"/>
      <c r="F241" s="48"/>
      <c r="G241" s="228"/>
      <c r="H241" s="228"/>
      <c r="I241" s="12" t="s">
        <v>37</v>
      </c>
      <c r="J241" s="13"/>
      <c r="K241" s="14" t="str">
        <f>IF(J241&gt;0,VLOOKUP(J241,男子登録情報!$J$2:$K$21,2,0),"")</f>
        <v/>
      </c>
      <c r="L241" s="15" t="s">
        <v>38</v>
      </c>
      <c r="M241" s="43"/>
      <c r="N241" s="9" t="str">
        <f t="shared" si="68"/>
        <v/>
      </c>
      <c r="O241" s="16"/>
      <c r="P241" s="235"/>
      <c r="Q241" s="236"/>
      <c r="R241" s="237"/>
      <c r="S241" s="225"/>
      <c r="T241" s="225"/>
    </row>
    <row r="242" spans="1:20" s="21" customFormat="1" ht="18" hidden="1" customHeight="1" thickTop="1" thickBot="1">
      <c r="A242" s="258">
        <v>77</v>
      </c>
      <c r="B242" s="252" t="s">
        <v>1317</v>
      </c>
      <c r="C242" s="238"/>
      <c r="D242" s="238" t="str">
        <f>IF(C242&gt;0,VLOOKUP(C242,男子登録情報!$A$1:$H$1688,3,0),"")</f>
        <v/>
      </c>
      <c r="E242" s="238" t="str">
        <f>IF(C242&gt;0,VLOOKUP(C242,男子登録情報!$A$1:$H$1688,4,0),"")</f>
        <v/>
      </c>
      <c r="F242" s="45" t="str">
        <f>IF(C242&gt;0,VLOOKUP(C242,男子登録情報!$A$1:$H$1688,8,0),"")</f>
        <v/>
      </c>
      <c r="G242" s="226" t="e">
        <f>IF(F243&gt;0,VLOOKUP(F243,男子登録情報!$N$2:$O$48,2,0),"")</f>
        <v>#N/A</v>
      </c>
      <c r="H242" s="226" t="str">
        <f t="shared" ref="H242" si="80">IF(C242&gt;0,TEXT(C242,"100000000"),"")</f>
        <v/>
      </c>
      <c r="I242" s="6" t="s">
        <v>30</v>
      </c>
      <c r="J242" s="7"/>
      <c r="K242" s="8" t="str">
        <f>IF(J242&gt;0,VLOOKUP(J242,男子登録情報!$J$1:$K$21,2,0),"")</f>
        <v/>
      </c>
      <c r="L242" s="6" t="s">
        <v>33</v>
      </c>
      <c r="M242" s="41"/>
      <c r="N242" s="9" t="str">
        <f t="shared" si="68"/>
        <v/>
      </c>
      <c r="O242" s="10"/>
      <c r="P242" s="229"/>
      <c r="Q242" s="230"/>
      <c r="R242" s="231"/>
      <c r="S242" s="223"/>
      <c r="T242" s="223"/>
    </row>
    <row r="243" spans="1:20" s="21" customFormat="1" ht="18" hidden="1" customHeight="1" thickBot="1">
      <c r="A243" s="259"/>
      <c r="B243" s="253"/>
      <c r="C243" s="239"/>
      <c r="D243" s="239"/>
      <c r="E243" s="239"/>
      <c r="F243" s="46" t="str">
        <f>IF(C242&gt;0,VLOOKUP(C242,男子登録情報!$A$1:$H$1688,5,0),"")</f>
        <v/>
      </c>
      <c r="G243" s="227"/>
      <c r="H243" s="227"/>
      <c r="I243" s="11" t="s">
        <v>34</v>
      </c>
      <c r="J243" s="7"/>
      <c r="K243" s="8" t="str">
        <f>IF(J243&gt;0,VLOOKUP(J243,男子登録情報!$J$2:$K$21,2,0),"")</f>
        <v/>
      </c>
      <c r="L243" s="11" t="s">
        <v>35</v>
      </c>
      <c r="M243" s="42"/>
      <c r="N243" s="9" t="str">
        <f t="shared" si="68"/>
        <v/>
      </c>
      <c r="O243" s="10"/>
      <c r="P243" s="232"/>
      <c r="Q243" s="233"/>
      <c r="R243" s="234"/>
      <c r="S243" s="224"/>
      <c r="T243" s="224"/>
    </row>
    <row r="244" spans="1:20" s="21" customFormat="1" ht="18" hidden="1" customHeight="1" thickBot="1">
      <c r="A244" s="260"/>
      <c r="B244" s="251" t="s">
        <v>36</v>
      </c>
      <c r="C244" s="245"/>
      <c r="D244" s="47"/>
      <c r="E244" s="47"/>
      <c r="F244" s="48"/>
      <c r="G244" s="228"/>
      <c r="H244" s="228"/>
      <c r="I244" s="12" t="s">
        <v>37</v>
      </c>
      <c r="J244" s="13"/>
      <c r="K244" s="14" t="str">
        <f>IF(J244&gt;0,VLOOKUP(J244,男子登録情報!$J$2:$K$21,2,0),"")</f>
        <v/>
      </c>
      <c r="L244" s="15" t="s">
        <v>38</v>
      </c>
      <c r="M244" s="43"/>
      <c r="N244" s="9" t="str">
        <f t="shared" si="68"/>
        <v/>
      </c>
      <c r="O244" s="16"/>
      <c r="P244" s="235"/>
      <c r="Q244" s="236"/>
      <c r="R244" s="237"/>
      <c r="S244" s="225"/>
      <c r="T244" s="225"/>
    </row>
    <row r="245" spans="1:20" s="21" customFormat="1" ht="18" hidden="1" customHeight="1" thickTop="1" thickBot="1">
      <c r="A245" s="258">
        <v>78</v>
      </c>
      <c r="B245" s="252" t="s">
        <v>1317</v>
      </c>
      <c r="C245" s="238"/>
      <c r="D245" s="238" t="str">
        <f>IF(C245&gt;0,VLOOKUP(C245,男子登録情報!$A$1:$H$1688,3,0),"")</f>
        <v/>
      </c>
      <c r="E245" s="238" t="str">
        <f>IF(C245&gt;0,VLOOKUP(C245,男子登録情報!$A$1:$H$1688,4,0),"")</f>
        <v/>
      </c>
      <c r="F245" s="45" t="str">
        <f>IF(C245&gt;0,VLOOKUP(C245,男子登録情報!$A$1:$H$1688,8,0),"")</f>
        <v/>
      </c>
      <c r="G245" s="226" t="e">
        <f>IF(F246&gt;0,VLOOKUP(F246,男子登録情報!$N$2:$O$48,2,0),"")</f>
        <v>#N/A</v>
      </c>
      <c r="H245" s="226" t="str">
        <f t="shared" ref="H245" si="81">IF(C245&gt;0,TEXT(C245,"100000000"),"")</f>
        <v/>
      </c>
      <c r="I245" s="6" t="s">
        <v>30</v>
      </c>
      <c r="J245" s="7"/>
      <c r="K245" s="8" t="str">
        <f>IF(J245&gt;0,VLOOKUP(J245,男子登録情報!$J$1:$K$21,2,0),"")</f>
        <v/>
      </c>
      <c r="L245" s="6" t="s">
        <v>33</v>
      </c>
      <c r="M245" s="41"/>
      <c r="N245" s="9" t="str">
        <f t="shared" si="68"/>
        <v/>
      </c>
      <c r="O245" s="10"/>
      <c r="P245" s="229"/>
      <c r="Q245" s="230"/>
      <c r="R245" s="231"/>
      <c r="S245" s="223"/>
      <c r="T245" s="223"/>
    </row>
    <row r="246" spans="1:20" s="21" customFormat="1" ht="18" hidden="1" customHeight="1" thickBot="1">
      <c r="A246" s="259"/>
      <c r="B246" s="253"/>
      <c r="C246" s="239"/>
      <c r="D246" s="239"/>
      <c r="E246" s="239"/>
      <c r="F246" s="46" t="str">
        <f>IF(C245&gt;0,VLOOKUP(C245,男子登録情報!$A$1:$H$1688,5,0),"")</f>
        <v/>
      </c>
      <c r="G246" s="227"/>
      <c r="H246" s="227"/>
      <c r="I246" s="11" t="s">
        <v>34</v>
      </c>
      <c r="J246" s="7"/>
      <c r="K246" s="8" t="str">
        <f>IF(J246&gt;0,VLOOKUP(J246,男子登録情報!$J$2:$K$21,2,0),"")</f>
        <v/>
      </c>
      <c r="L246" s="11" t="s">
        <v>35</v>
      </c>
      <c r="M246" s="42"/>
      <c r="N246" s="9" t="str">
        <f t="shared" si="68"/>
        <v/>
      </c>
      <c r="O246" s="10"/>
      <c r="P246" s="232"/>
      <c r="Q246" s="233"/>
      <c r="R246" s="234"/>
      <c r="S246" s="224"/>
      <c r="T246" s="224"/>
    </row>
    <row r="247" spans="1:20" s="21" customFormat="1" ht="18" hidden="1" customHeight="1" thickBot="1">
      <c r="A247" s="260"/>
      <c r="B247" s="251" t="s">
        <v>36</v>
      </c>
      <c r="C247" s="245"/>
      <c r="D247" s="47"/>
      <c r="E247" s="47"/>
      <c r="F247" s="48"/>
      <c r="G247" s="228"/>
      <c r="H247" s="228"/>
      <c r="I247" s="12" t="s">
        <v>37</v>
      </c>
      <c r="J247" s="13"/>
      <c r="K247" s="14" t="str">
        <f>IF(J247&gt;0,VLOOKUP(J247,男子登録情報!$J$2:$K$21,2,0),"")</f>
        <v/>
      </c>
      <c r="L247" s="15" t="s">
        <v>38</v>
      </c>
      <c r="M247" s="43"/>
      <c r="N247" s="9" t="str">
        <f t="shared" si="68"/>
        <v/>
      </c>
      <c r="O247" s="16"/>
      <c r="P247" s="235"/>
      <c r="Q247" s="236"/>
      <c r="R247" s="237"/>
      <c r="S247" s="225"/>
      <c r="T247" s="225"/>
    </row>
    <row r="248" spans="1:20" s="21" customFormat="1" ht="18" hidden="1" customHeight="1" thickTop="1" thickBot="1">
      <c r="A248" s="258">
        <v>79</v>
      </c>
      <c r="B248" s="252" t="s">
        <v>1317</v>
      </c>
      <c r="C248" s="238"/>
      <c r="D248" s="238" t="str">
        <f>IF(C248&gt;0,VLOOKUP(C248,男子登録情報!$A$1:$H$1688,3,0),"")</f>
        <v/>
      </c>
      <c r="E248" s="238" t="str">
        <f>IF(C248&gt;0,VLOOKUP(C248,男子登録情報!$A$1:$H$1688,4,0),"")</f>
        <v/>
      </c>
      <c r="F248" s="45" t="str">
        <f>IF(C248&gt;0,VLOOKUP(C248,男子登録情報!$A$1:$H$1688,8,0),"")</f>
        <v/>
      </c>
      <c r="G248" s="226" t="e">
        <f>IF(F249&gt;0,VLOOKUP(F249,男子登録情報!$N$2:$O$48,2,0),"")</f>
        <v>#N/A</v>
      </c>
      <c r="H248" s="226" t="str">
        <f t="shared" ref="H248" si="82">IF(C248&gt;0,TEXT(C248,"100000000"),"")</f>
        <v/>
      </c>
      <c r="I248" s="6" t="s">
        <v>30</v>
      </c>
      <c r="J248" s="7"/>
      <c r="K248" s="8" t="str">
        <f>IF(J248&gt;0,VLOOKUP(J248,男子登録情報!$J$1:$K$21,2,0),"")</f>
        <v/>
      </c>
      <c r="L248" s="6" t="s">
        <v>33</v>
      </c>
      <c r="M248" s="41"/>
      <c r="N248" s="9" t="str">
        <f t="shared" si="68"/>
        <v/>
      </c>
      <c r="O248" s="10"/>
      <c r="P248" s="229"/>
      <c r="Q248" s="230"/>
      <c r="R248" s="231"/>
      <c r="S248" s="223"/>
      <c r="T248" s="223"/>
    </row>
    <row r="249" spans="1:20" s="21" customFormat="1" ht="18" hidden="1" customHeight="1" thickBot="1">
      <c r="A249" s="259"/>
      <c r="B249" s="253"/>
      <c r="C249" s="239"/>
      <c r="D249" s="239"/>
      <c r="E249" s="239"/>
      <c r="F249" s="46" t="str">
        <f>IF(C248&gt;0,VLOOKUP(C248,男子登録情報!$A$1:$H$1688,5,0),"")</f>
        <v/>
      </c>
      <c r="G249" s="227"/>
      <c r="H249" s="227"/>
      <c r="I249" s="11" t="s">
        <v>34</v>
      </c>
      <c r="J249" s="7"/>
      <c r="K249" s="8" t="str">
        <f>IF(J249&gt;0,VLOOKUP(J249,男子登録情報!$J$2:$K$21,2,0),"")</f>
        <v/>
      </c>
      <c r="L249" s="11" t="s">
        <v>35</v>
      </c>
      <c r="M249" s="42"/>
      <c r="N249" s="9" t="str">
        <f t="shared" si="68"/>
        <v/>
      </c>
      <c r="O249" s="10"/>
      <c r="P249" s="232"/>
      <c r="Q249" s="233"/>
      <c r="R249" s="234"/>
      <c r="S249" s="224"/>
      <c r="T249" s="224"/>
    </row>
    <row r="250" spans="1:20" s="21" customFormat="1" ht="18" hidden="1" customHeight="1" thickBot="1">
      <c r="A250" s="260"/>
      <c r="B250" s="251" t="s">
        <v>36</v>
      </c>
      <c r="C250" s="245"/>
      <c r="D250" s="47"/>
      <c r="E250" s="47"/>
      <c r="F250" s="48"/>
      <c r="G250" s="228"/>
      <c r="H250" s="228"/>
      <c r="I250" s="12" t="s">
        <v>37</v>
      </c>
      <c r="J250" s="13"/>
      <c r="K250" s="14" t="str">
        <f>IF(J250&gt;0,VLOOKUP(J250,男子登録情報!$J$2:$K$21,2,0),"")</f>
        <v/>
      </c>
      <c r="L250" s="15" t="s">
        <v>38</v>
      </c>
      <c r="M250" s="43"/>
      <c r="N250" s="9" t="str">
        <f t="shared" si="68"/>
        <v/>
      </c>
      <c r="O250" s="16"/>
      <c r="P250" s="235"/>
      <c r="Q250" s="236"/>
      <c r="R250" s="237"/>
      <c r="S250" s="225"/>
      <c r="T250" s="225"/>
    </row>
    <row r="251" spans="1:20" s="21" customFormat="1" ht="18" hidden="1" customHeight="1" thickTop="1" thickBot="1">
      <c r="A251" s="258">
        <v>80</v>
      </c>
      <c r="B251" s="252" t="s">
        <v>1317</v>
      </c>
      <c r="C251" s="238"/>
      <c r="D251" s="238" t="str">
        <f>IF(C251&gt;0,VLOOKUP(C251,男子登録情報!$A$1:$H$1688,3,0),"")</f>
        <v/>
      </c>
      <c r="E251" s="238" t="str">
        <f>IF(C251&gt;0,VLOOKUP(C251,男子登録情報!$A$1:$H$1688,4,0),"")</f>
        <v/>
      </c>
      <c r="F251" s="45" t="str">
        <f>IF(C251&gt;0,VLOOKUP(C251,男子登録情報!$A$1:$H$1688,8,0),"")</f>
        <v/>
      </c>
      <c r="G251" s="226" t="e">
        <f>IF(F252&gt;0,VLOOKUP(F252,男子登録情報!$N$2:$O$48,2,0),"")</f>
        <v>#N/A</v>
      </c>
      <c r="H251" s="226" t="str">
        <f t="shared" ref="H251" si="83">IF(C251&gt;0,TEXT(C251,"100000000"),"")</f>
        <v/>
      </c>
      <c r="I251" s="6" t="s">
        <v>30</v>
      </c>
      <c r="J251" s="7"/>
      <c r="K251" s="8" t="str">
        <f>IF(J251&gt;0,VLOOKUP(J251,男子登録情報!$J$1:$K$21,2,0),"")</f>
        <v/>
      </c>
      <c r="L251" s="6" t="s">
        <v>33</v>
      </c>
      <c r="M251" s="41"/>
      <c r="N251" s="9" t="str">
        <f t="shared" si="68"/>
        <v/>
      </c>
      <c r="O251" s="10"/>
      <c r="P251" s="229"/>
      <c r="Q251" s="230"/>
      <c r="R251" s="231"/>
      <c r="S251" s="223"/>
      <c r="T251" s="223"/>
    </row>
    <row r="252" spans="1:20" s="21" customFormat="1" ht="18" hidden="1" customHeight="1" thickBot="1">
      <c r="A252" s="259"/>
      <c r="B252" s="253"/>
      <c r="C252" s="239"/>
      <c r="D252" s="239"/>
      <c r="E252" s="239"/>
      <c r="F252" s="46" t="str">
        <f>IF(C251&gt;0,VLOOKUP(C251,男子登録情報!$A$1:$H$1688,5,0),"")</f>
        <v/>
      </c>
      <c r="G252" s="227"/>
      <c r="H252" s="227"/>
      <c r="I252" s="11" t="s">
        <v>34</v>
      </c>
      <c r="J252" s="7"/>
      <c r="K252" s="8" t="str">
        <f>IF(J252&gt;0,VLOOKUP(J252,男子登録情報!$J$2:$K$21,2,0),"")</f>
        <v/>
      </c>
      <c r="L252" s="11" t="s">
        <v>35</v>
      </c>
      <c r="M252" s="42"/>
      <c r="N252" s="9" t="str">
        <f t="shared" si="68"/>
        <v/>
      </c>
      <c r="O252" s="10"/>
      <c r="P252" s="232"/>
      <c r="Q252" s="233"/>
      <c r="R252" s="234"/>
      <c r="S252" s="224"/>
      <c r="T252" s="224"/>
    </row>
    <row r="253" spans="1:20" s="21" customFormat="1" ht="18" hidden="1" customHeight="1" thickBot="1">
      <c r="A253" s="260"/>
      <c r="B253" s="251" t="s">
        <v>36</v>
      </c>
      <c r="C253" s="245"/>
      <c r="D253" s="47"/>
      <c r="E253" s="47"/>
      <c r="F253" s="48"/>
      <c r="G253" s="228"/>
      <c r="H253" s="228"/>
      <c r="I253" s="12" t="s">
        <v>37</v>
      </c>
      <c r="J253" s="13"/>
      <c r="K253" s="14" t="str">
        <f>IF(J253&gt;0,VLOOKUP(J253,男子登録情報!$J$2:$K$21,2,0),"")</f>
        <v/>
      </c>
      <c r="L253" s="15" t="s">
        <v>38</v>
      </c>
      <c r="M253" s="43"/>
      <c r="N253" s="9" t="str">
        <f t="shared" si="68"/>
        <v/>
      </c>
      <c r="O253" s="16"/>
      <c r="P253" s="235"/>
      <c r="Q253" s="236"/>
      <c r="R253" s="237"/>
      <c r="S253" s="225"/>
      <c r="T253" s="225"/>
    </row>
    <row r="254" spans="1:20" s="21" customFormat="1" ht="18" hidden="1" customHeight="1" thickTop="1" thickBot="1">
      <c r="A254" s="258">
        <v>81</v>
      </c>
      <c r="B254" s="252" t="s">
        <v>1317</v>
      </c>
      <c r="C254" s="238"/>
      <c r="D254" s="238" t="str">
        <f>IF(C254&gt;0,VLOOKUP(C254,男子登録情報!$A$1:$H$1688,3,0),"")</f>
        <v/>
      </c>
      <c r="E254" s="238" t="str">
        <f>IF(C254&gt;0,VLOOKUP(C254,男子登録情報!$A$1:$H$1688,4,0),"")</f>
        <v/>
      </c>
      <c r="F254" s="45" t="str">
        <f>IF(C254&gt;0,VLOOKUP(C254,男子登録情報!$A$1:$H$1688,8,0),"")</f>
        <v/>
      </c>
      <c r="G254" s="226" t="e">
        <f>IF(F255&gt;0,VLOOKUP(F255,男子登録情報!$N$2:$O$48,2,0),"")</f>
        <v>#N/A</v>
      </c>
      <c r="H254" s="226" t="str">
        <f t="shared" ref="H254" si="84">IF(C254&gt;0,TEXT(C254,"100000000"),"")</f>
        <v/>
      </c>
      <c r="I254" s="6" t="s">
        <v>30</v>
      </c>
      <c r="J254" s="7"/>
      <c r="K254" s="8" t="str">
        <f>IF(J254&gt;0,VLOOKUP(J254,男子登録情報!$J$1:$K$21,2,0),"")</f>
        <v/>
      </c>
      <c r="L254" s="6" t="s">
        <v>33</v>
      </c>
      <c r="M254" s="41"/>
      <c r="N254" s="9" t="str">
        <f t="shared" si="68"/>
        <v/>
      </c>
      <c r="O254" s="10"/>
      <c r="P254" s="229"/>
      <c r="Q254" s="230"/>
      <c r="R254" s="231"/>
      <c r="S254" s="223"/>
      <c r="T254" s="223"/>
    </row>
    <row r="255" spans="1:20" s="21" customFormat="1" ht="18" hidden="1" customHeight="1" thickBot="1">
      <c r="A255" s="259"/>
      <c r="B255" s="253"/>
      <c r="C255" s="239"/>
      <c r="D255" s="239"/>
      <c r="E255" s="239"/>
      <c r="F255" s="46" t="str">
        <f>IF(C254&gt;0,VLOOKUP(C254,男子登録情報!$A$1:$H$1688,5,0),"")</f>
        <v/>
      </c>
      <c r="G255" s="227"/>
      <c r="H255" s="227"/>
      <c r="I255" s="11" t="s">
        <v>34</v>
      </c>
      <c r="J255" s="7"/>
      <c r="K255" s="8" t="str">
        <f>IF(J255&gt;0,VLOOKUP(J255,男子登録情報!$J$2:$K$21,2,0),"")</f>
        <v/>
      </c>
      <c r="L255" s="11" t="s">
        <v>35</v>
      </c>
      <c r="M255" s="42"/>
      <c r="N255" s="9" t="str">
        <f t="shared" si="68"/>
        <v/>
      </c>
      <c r="O255" s="10"/>
      <c r="P255" s="232"/>
      <c r="Q255" s="233"/>
      <c r="R255" s="234"/>
      <c r="S255" s="224"/>
      <c r="T255" s="224"/>
    </row>
    <row r="256" spans="1:20" s="21" customFormat="1" ht="18" hidden="1" customHeight="1" thickBot="1">
      <c r="A256" s="260"/>
      <c r="B256" s="251" t="s">
        <v>36</v>
      </c>
      <c r="C256" s="245"/>
      <c r="D256" s="47"/>
      <c r="E256" s="47"/>
      <c r="F256" s="48"/>
      <c r="G256" s="228"/>
      <c r="H256" s="228"/>
      <c r="I256" s="12" t="s">
        <v>37</v>
      </c>
      <c r="J256" s="13"/>
      <c r="K256" s="14" t="str">
        <f>IF(J256&gt;0,VLOOKUP(J256,男子登録情報!$J$2:$K$21,2,0),"")</f>
        <v/>
      </c>
      <c r="L256" s="15" t="s">
        <v>38</v>
      </c>
      <c r="M256" s="43"/>
      <c r="N256" s="9" t="str">
        <f t="shared" si="68"/>
        <v/>
      </c>
      <c r="O256" s="16"/>
      <c r="P256" s="235"/>
      <c r="Q256" s="236"/>
      <c r="R256" s="237"/>
      <c r="S256" s="225"/>
      <c r="T256" s="225"/>
    </row>
    <row r="257" spans="1:20" s="21" customFormat="1" ht="18" hidden="1" customHeight="1" thickTop="1" thickBot="1">
      <c r="A257" s="258">
        <v>82</v>
      </c>
      <c r="B257" s="252" t="s">
        <v>1317</v>
      </c>
      <c r="C257" s="238"/>
      <c r="D257" s="238" t="str">
        <f>IF(C257&gt;0,VLOOKUP(C257,男子登録情報!$A$1:$H$1688,3,0),"")</f>
        <v/>
      </c>
      <c r="E257" s="238" t="str">
        <f>IF(C257&gt;0,VLOOKUP(C257,男子登録情報!$A$1:$H$1688,4,0),"")</f>
        <v/>
      </c>
      <c r="F257" s="45" t="str">
        <f>IF(C257&gt;0,VLOOKUP(C257,男子登録情報!$A$1:$H$1688,8,0),"")</f>
        <v/>
      </c>
      <c r="G257" s="226" t="e">
        <f>IF(F258&gt;0,VLOOKUP(F258,男子登録情報!$N$2:$O$48,2,0),"")</f>
        <v>#N/A</v>
      </c>
      <c r="H257" s="226" t="str">
        <f t="shared" ref="H257" si="85">IF(C257&gt;0,TEXT(C257,"100000000"),"")</f>
        <v/>
      </c>
      <c r="I257" s="6" t="s">
        <v>30</v>
      </c>
      <c r="J257" s="7"/>
      <c r="K257" s="8" t="str">
        <f>IF(J257&gt;0,VLOOKUP(J257,男子登録情報!$J$1:$K$21,2,0),"")</f>
        <v/>
      </c>
      <c r="L257" s="6" t="s">
        <v>33</v>
      </c>
      <c r="M257" s="41"/>
      <c r="N257" s="9" t="str">
        <f t="shared" si="68"/>
        <v/>
      </c>
      <c r="O257" s="10"/>
      <c r="P257" s="229"/>
      <c r="Q257" s="230"/>
      <c r="R257" s="231"/>
      <c r="S257" s="223"/>
      <c r="T257" s="223"/>
    </row>
    <row r="258" spans="1:20" s="21" customFormat="1" ht="18" hidden="1" customHeight="1" thickBot="1">
      <c r="A258" s="259"/>
      <c r="B258" s="253"/>
      <c r="C258" s="239"/>
      <c r="D258" s="239"/>
      <c r="E258" s="239"/>
      <c r="F258" s="46" t="str">
        <f>IF(C257&gt;0,VLOOKUP(C257,男子登録情報!$A$1:$H$1688,5,0),"")</f>
        <v/>
      </c>
      <c r="G258" s="227"/>
      <c r="H258" s="227"/>
      <c r="I258" s="11" t="s">
        <v>34</v>
      </c>
      <c r="J258" s="7"/>
      <c r="K258" s="8" t="str">
        <f>IF(J258&gt;0,VLOOKUP(J258,男子登録情報!$J$2:$K$21,2,0),"")</f>
        <v/>
      </c>
      <c r="L258" s="11" t="s">
        <v>35</v>
      </c>
      <c r="M258" s="42"/>
      <c r="N258" s="9" t="str">
        <f t="shared" si="68"/>
        <v/>
      </c>
      <c r="O258" s="10"/>
      <c r="P258" s="232"/>
      <c r="Q258" s="233"/>
      <c r="R258" s="234"/>
      <c r="S258" s="224"/>
      <c r="T258" s="224"/>
    </row>
    <row r="259" spans="1:20" s="21" customFormat="1" ht="18" hidden="1" customHeight="1" thickBot="1">
      <c r="A259" s="260"/>
      <c r="B259" s="251" t="s">
        <v>36</v>
      </c>
      <c r="C259" s="245"/>
      <c r="D259" s="47"/>
      <c r="E259" s="47"/>
      <c r="F259" s="48"/>
      <c r="G259" s="228"/>
      <c r="H259" s="228"/>
      <c r="I259" s="12" t="s">
        <v>37</v>
      </c>
      <c r="J259" s="13"/>
      <c r="K259" s="14" t="str">
        <f>IF(J259&gt;0,VLOOKUP(J259,男子登録情報!$J$2:$K$21,2,0),"")</f>
        <v/>
      </c>
      <c r="L259" s="15" t="s">
        <v>38</v>
      </c>
      <c r="M259" s="43"/>
      <c r="N259" s="9" t="str">
        <f t="shared" si="68"/>
        <v/>
      </c>
      <c r="O259" s="16"/>
      <c r="P259" s="235"/>
      <c r="Q259" s="236"/>
      <c r="R259" s="237"/>
      <c r="S259" s="225"/>
      <c r="T259" s="225"/>
    </row>
    <row r="260" spans="1:20" s="21" customFormat="1" ht="18" hidden="1" customHeight="1" thickTop="1" thickBot="1">
      <c r="A260" s="258">
        <v>83</v>
      </c>
      <c r="B260" s="252" t="s">
        <v>1317</v>
      </c>
      <c r="C260" s="238"/>
      <c r="D260" s="238" t="str">
        <f>IF(C260&gt;0,VLOOKUP(C260,男子登録情報!$A$1:$H$1688,3,0),"")</f>
        <v/>
      </c>
      <c r="E260" s="238" t="str">
        <f>IF(C260&gt;0,VLOOKUP(C260,男子登録情報!$A$1:$H$1688,4,0),"")</f>
        <v/>
      </c>
      <c r="F260" s="45" t="str">
        <f>IF(C260&gt;0,VLOOKUP(C260,男子登録情報!$A$1:$H$1688,8,0),"")</f>
        <v/>
      </c>
      <c r="G260" s="226" t="e">
        <f>IF(F261&gt;0,VLOOKUP(F261,男子登録情報!$N$2:$O$48,2,0),"")</f>
        <v>#N/A</v>
      </c>
      <c r="H260" s="226" t="str">
        <f t="shared" ref="H260" si="86">IF(C260&gt;0,TEXT(C260,"100000000"),"")</f>
        <v/>
      </c>
      <c r="I260" s="6" t="s">
        <v>30</v>
      </c>
      <c r="J260" s="7"/>
      <c r="K260" s="8" t="str">
        <f>IF(J260&gt;0,VLOOKUP(J260,男子登録情報!$J$1:$K$21,2,0),"")</f>
        <v/>
      </c>
      <c r="L260" s="6" t="s">
        <v>33</v>
      </c>
      <c r="M260" s="41"/>
      <c r="N260" s="9" t="str">
        <f t="shared" si="68"/>
        <v/>
      </c>
      <c r="O260" s="10"/>
      <c r="P260" s="229"/>
      <c r="Q260" s="230"/>
      <c r="R260" s="231"/>
      <c r="S260" s="223"/>
      <c r="T260" s="223"/>
    </row>
    <row r="261" spans="1:20" s="21" customFormat="1" ht="18" hidden="1" customHeight="1" thickBot="1">
      <c r="A261" s="259"/>
      <c r="B261" s="253"/>
      <c r="C261" s="239"/>
      <c r="D261" s="239"/>
      <c r="E261" s="239"/>
      <c r="F261" s="46" t="str">
        <f>IF(C260&gt;0,VLOOKUP(C260,男子登録情報!$A$1:$H$1688,5,0),"")</f>
        <v/>
      </c>
      <c r="G261" s="227"/>
      <c r="H261" s="227"/>
      <c r="I261" s="11" t="s">
        <v>34</v>
      </c>
      <c r="J261" s="7"/>
      <c r="K261" s="8" t="str">
        <f>IF(J261&gt;0,VLOOKUP(J261,男子登録情報!$J$2:$K$21,2,0),"")</f>
        <v/>
      </c>
      <c r="L261" s="11" t="s">
        <v>35</v>
      </c>
      <c r="M261" s="42"/>
      <c r="N261" s="9" t="str">
        <f t="shared" si="68"/>
        <v/>
      </c>
      <c r="O261" s="10"/>
      <c r="P261" s="232"/>
      <c r="Q261" s="233"/>
      <c r="R261" s="234"/>
      <c r="S261" s="224"/>
      <c r="T261" s="224"/>
    </row>
    <row r="262" spans="1:20" s="21" customFormat="1" ht="18" hidden="1" customHeight="1" thickBot="1">
      <c r="A262" s="260"/>
      <c r="B262" s="251" t="s">
        <v>36</v>
      </c>
      <c r="C262" s="245"/>
      <c r="D262" s="47"/>
      <c r="E262" s="47"/>
      <c r="F262" s="48"/>
      <c r="G262" s="228"/>
      <c r="H262" s="228"/>
      <c r="I262" s="12" t="s">
        <v>37</v>
      </c>
      <c r="J262" s="13"/>
      <c r="K262" s="14" t="str">
        <f>IF(J262&gt;0,VLOOKUP(J262,男子登録情報!$J$2:$K$21,2,0),"")</f>
        <v/>
      </c>
      <c r="L262" s="15" t="s">
        <v>38</v>
      </c>
      <c r="M262" s="43"/>
      <c r="N262" s="9" t="str">
        <f t="shared" si="68"/>
        <v/>
      </c>
      <c r="O262" s="16"/>
      <c r="P262" s="235"/>
      <c r="Q262" s="236"/>
      <c r="R262" s="237"/>
      <c r="S262" s="225"/>
      <c r="T262" s="225"/>
    </row>
    <row r="263" spans="1:20" s="21" customFormat="1" ht="18" hidden="1" customHeight="1" thickTop="1" thickBot="1">
      <c r="A263" s="258">
        <v>84</v>
      </c>
      <c r="B263" s="252" t="s">
        <v>1317</v>
      </c>
      <c r="C263" s="238"/>
      <c r="D263" s="238" t="str">
        <f>IF(C263&gt;0,VLOOKUP(C263,男子登録情報!$A$1:$H$1688,3,0),"")</f>
        <v/>
      </c>
      <c r="E263" s="238" t="str">
        <f>IF(C263&gt;0,VLOOKUP(C263,男子登録情報!$A$1:$H$1688,4,0),"")</f>
        <v/>
      </c>
      <c r="F263" s="45" t="str">
        <f>IF(C263&gt;0,VLOOKUP(C263,男子登録情報!$A$1:$H$1688,8,0),"")</f>
        <v/>
      </c>
      <c r="G263" s="226" t="e">
        <f>IF(F264&gt;0,VLOOKUP(F264,男子登録情報!$N$2:$O$48,2,0),"")</f>
        <v>#N/A</v>
      </c>
      <c r="H263" s="226" t="str">
        <f t="shared" ref="H263" si="87">IF(C263&gt;0,TEXT(C263,"100000000"),"")</f>
        <v/>
      </c>
      <c r="I263" s="6" t="s">
        <v>30</v>
      </c>
      <c r="J263" s="7"/>
      <c r="K263" s="8" t="str">
        <f>IF(J263&gt;0,VLOOKUP(J263,男子登録情報!$J$1:$K$21,2,0),"")</f>
        <v/>
      </c>
      <c r="L263" s="6" t="s">
        <v>33</v>
      </c>
      <c r="M263" s="41"/>
      <c r="N263" s="9" t="str">
        <f t="shared" si="68"/>
        <v/>
      </c>
      <c r="O263" s="10"/>
      <c r="P263" s="229"/>
      <c r="Q263" s="230"/>
      <c r="R263" s="231"/>
      <c r="S263" s="223"/>
      <c r="T263" s="223"/>
    </row>
    <row r="264" spans="1:20" s="21" customFormat="1" ht="18" hidden="1" customHeight="1" thickBot="1">
      <c r="A264" s="259"/>
      <c r="B264" s="253"/>
      <c r="C264" s="239"/>
      <c r="D264" s="239"/>
      <c r="E264" s="239"/>
      <c r="F264" s="46" t="str">
        <f>IF(C263&gt;0,VLOOKUP(C263,男子登録情報!$A$1:$H$1688,5,0),"")</f>
        <v/>
      </c>
      <c r="G264" s="227"/>
      <c r="H264" s="227"/>
      <c r="I264" s="11" t="s">
        <v>34</v>
      </c>
      <c r="J264" s="7"/>
      <c r="K264" s="8" t="str">
        <f>IF(J264&gt;0,VLOOKUP(J264,男子登録情報!$J$2:$K$21,2,0),"")</f>
        <v/>
      </c>
      <c r="L264" s="11" t="s">
        <v>35</v>
      </c>
      <c r="M264" s="42"/>
      <c r="N264" s="9" t="str">
        <f t="shared" si="68"/>
        <v/>
      </c>
      <c r="O264" s="10"/>
      <c r="P264" s="232"/>
      <c r="Q264" s="233"/>
      <c r="R264" s="234"/>
      <c r="S264" s="224"/>
      <c r="T264" s="224"/>
    </row>
    <row r="265" spans="1:20" s="21" customFormat="1" ht="18" hidden="1" customHeight="1" thickBot="1">
      <c r="A265" s="260"/>
      <c r="B265" s="251" t="s">
        <v>36</v>
      </c>
      <c r="C265" s="245"/>
      <c r="D265" s="47"/>
      <c r="E265" s="47"/>
      <c r="F265" s="48"/>
      <c r="G265" s="228"/>
      <c r="H265" s="228"/>
      <c r="I265" s="12" t="s">
        <v>37</v>
      </c>
      <c r="J265" s="13"/>
      <c r="K265" s="14" t="str">
        <f>IF(J265&gt;0,VLOOKUP(J265,男子登録情報!$J$2:$K$21,2,0),"")</f>
        <v/>
      </c>
      <c r="L265" s="15" t="s">
        <v>38</v>
      </c>
      <c r="M265" s="43"/>
      <c r="N265" s="9" t="str">
        <f t="shared" si="68"/>
        <v/>
      </c>
      <c r="O265" s="16"/>
      <c r="P265" s="235"/>
      <c r="Q265" s="236"/>
      <c r="R265" s="237"/>
      <c r="S265" s="225"/>
      <c r="T265" s="225"/>
    </row>
    <row r="266" spans="1:20" s="21" customFormat="1" ht="18" hidden="1" customHeight="1" thickTop="1" thickBot="1">
      <c r="A266" s="258">
        <v>85</v>
      </c>
      <c r="B266" s="252" t="s">
        <v>1317</v>
      </c>
      <c r="C266" s="238"/>
      <c r="D266" s="238" t="str">
        <f>IF(C266&gt;0,VLOOKUP(C266,男子登録情報!$A$1:$H$1688,3,0),"")</f>
        <v/>
      </c>
      <c r="E266" s="238" t="str">
        <f>IF(C266&gt;0,VLOOKUP(C266,男子登録情報!$A$1:$H$1688,4,0),"")</f>
        <v/>
      </c>
      <c r="F266" s="45" t="str">
        <f>IF(C266&gt;0,VLOOKUP(C266,男子登録情報!$A$1:$H$1688,8,0),"")</f>
        <v/>
      </c>
      <c r="G266" s="226" t="e">
        <f>IF(F267&gt;0,VLOOKUP(F267,男子登録情報!$N$2:$O$48,2,0),"")</f>
        <v>#N/A</v>
      </c>
      <c r="H266" s="226" t="str">
        <f t="shared" ref="H266" si="88">IF(C266&gt;0,TEXT(C266,"100000000"),"")</f>
        <v/>
      </c>
      <c r="I266" s="6" t="s">
        <v>30</v>
      </c>
      <c r="J266" s="7"/>
      <c r="K266" s="8" t="str">
        <f>IF(J266&gt;0,VLOOKUP(J266,男子登録情報!$J$1:$K$21,2,0),"")</f>
        <v/>
      </c>
      <c r="L266" s="6" t="s">
        <v>33</v>
      </c>
      <c r="M266" s="41"/>
      <c r="N266" s="9" t="str">
        <f t="shared" si="68"/>
        <v/>
      </c>
      <c r="O266" s="10"/>
      <c r="P266" s="229"/>
      <c r="Q266" s="230"/>
      <c r="R266" s="231"/>
      <c r="S266" s="223"/>
      <c r="T266" s="223"/>
    </row>
    <row r="267" spans="1:20" s="21" customFormat="1" ht="18" hidden="1" customHeight="1" thickBot="1">
      <c r="A267" s="259"/>
      <c r="B267" s="253"/>
      <c r="C267" s="239"/>
      <c r="D267" s="239"/>
      <c r="E267" s="239"/>
      <c r="F267" s="46" t="str">
        <f>IF(C266&gt;0,VLOOKUP(C266,男子登録情報!$A$1:$H$1688,5,0),"")</f>
        <v/>
      </c>
      <c r="G267" s="227"/>
      <c r="H267" s="227"/>
      <c r="I267" s="11" t="s">
        <v>34</v>
      </c>
      <c r="J267" s="7"/>
      <c r="K267" s="8" t="str">
        <f>IF(J267&gt;0,VLOOKUP(J267,男子登録情報!$J$2:$K$21,2,0),"")</f>
        <v/>
      </c>
      <c r="L267" s="11" t="s">
        <v>35</v>
      </c>
      <c r="M267" s="42"/>
      <c r="N267" s="9" t="str">
        <f t="shared" si="68"/>
        <v/>
      </c>
      <c r="O267" s="10"/>
      <c r="P267" s="232"/>
      <c r="Q267" s="233"/>
      <c r="R267" s="234"/>
      <c r="S267" s="224"/>
      <c r="T267" s="224"/>
    </row>
    <row r="268" spans="1:20" s="21" customFormat="1" ht="18" hidden="1" customHeight="1" thickBot="1">
      <c r="A268" s="260"/>
      <c r="B268" s="251" t="s">
        <v>36</v>
      </c>
      <c r="C268" s="245"/>
      <c r="D268" s="47"/>
      <c r="E268" s="47"/>
      <c r="F268" s="48"/>
      <c r="G268" s="228"/>
      <c r="H268" s="228"/>
      <c r="I268" s="12" t="s">
        <v>37</v>
      </c>
      <c r="J268" s="13"/>
      <c r="K268" s="14" t="str">
        <f>IF(J268&gt;0,VLOOKUP(J268,男子登録情報!$J$2:$K$21,2,0),"")</f>
        <v/>
      </c>
      <c r="L268" s="15" t="s">
        <v>38</v>
      </c>
      <c r="M268" s="43"/>
      <c r="N268" s="9" t="str">
        <f t="shared" si="68"/>
        <v/>
      </c>
      <c r="O268" s="16"/>
      <c r="P268" s="235"/>
      <c r="Q268" s="236"/>
      <c r="R268" s="237"/>
      <c r="S268" s="225"/>
      <c r="T268" s="225"/>
    </row>
    <row r="269" spans="1:20" s="21" customFormat="1" ht="18" hidden="1" customHeight="1" thickTop="1" thickBot="1">
      <c r="A269" s="258">
        <v>86</v>
      </c>
      <c r="B269" s="252" t="s">
        <v>1317</v>
      </c>
      <c r="C269" s="238"/>
      <c r="D269" s="238" t="str">
        <f>IF(C269&gt;0,VLOOKUP(C269,男子登録情報!$A$1:$H$1688,3,0),"")</f>
        <v/>
      </c>
      <c r="E269" s="238" t="str">
        <f>IF(C269&gt;0,VLOOKUP(C269,男子登録情報!$A$1:$H$1688,4,0),"")</f>
        <v/>
      </c>
      <c r="F269" s="45" t="str">
        <f>IF(C269&gt;0,VLOOKUP(C269,男子登録情報!$A$1:$H$1688,8,0),"")</f>
        <v/>
      </c>
      <c r="G269" s="226" t="e">
        <f>IF(F270&gt;0,VLOOKUP(F270,男子登録情報!$N$2:$O$48,2,0),"")</f>
        <v>#N/A</v>
      </c>
      <c r="H269" s="226" t="str">
        <f t="shared" ref="H269" si="89">IF(C269&gt;0,TEXT(C269,"100000000"),"")</f>
        <v/>
      </c>
      <c r="I269" s="6" t="s">
        <v>30</v>
      </c>
      <c r="J269" s="7"/>
      <c r="K269" s="8" t="str">
        <f>IF(J269&gt;0,VLOOKUP(J269,男子登録情報!$J$1:$K$21,2,0),"")</f>
        <v/>
      </c>
      <c r="L269" s="6" t="s">
        <v>33</v>
      </c>
      <c r="M269" s="41"/>
      <c r="N269" s="9" t="str">
        <f t="shared" si="68"/>
        <v/>
      </c>
      <c r="O269" s="10"/>
      <c r="P269" s="229"/>
      <c r="Q269" s="230"/>
      <c r="R269" s="231"/>
      <c r="S269" s="223"/>
      <c r="T269" s="223"/>
    </row>
    <row r="270" spans="1:20" s="21" customFormat="1" ht="18" hidden="1" customHeight="1" thickBot="1">
      <c r="A270" s="259"/>
      <c r="B270" s="253"/>
      <c r="C270" s="239"/>
      <c r="D270" s="239"/>
      <c r="E270" s="239"/>
      <c r="F270" s="46" t="str">
        <f>IF(C269&gt;0,VLOOKUP(C269,男子登録情報!$A$1:$H$1688,5,0),"")</f>
        <v/>
      </c>
      <c r="G270" s="227"/>
      <c r="H270" s="227"/>
      <c r="I270" s="11" t="s">
        <v>34</v>
      </c>
      <c r="J270" s="7"/>
      <c r="K270" s="8" t="str">
        <f>IF(J270&gt;0,VLOOKUP(J270,男子登録情報!$J$2:$K$21,2,0),"")</f>
        <v/>
      </c>
      <c r="L270" s="11" t="s">
        <v>35</v>
      </c>
      <c r="M270" s="42"/>
      <c r="N270" s="9" t="str">
        <f t="shared" ref="N270:N333" si="90">IF(K270="","",LEFT(K270,5)&amp;" "&amp;IF(OR(LEFT(K270,3)*1&lt;70,LEFT(K270,3)*1&gt;100),REPT(0,7-LEN(M270)),REPT(0,5-LEN(M270)))&amp;M270)</f>
        <v/>
      </c>
      <c r="O270" s="10"/>
      <c r="P270" s="232"/>
      <c r="Q270" s="233"/>
      <c r="R270" s="234"/>
      <c r="S270" s="224"/>
      <c r="T270" s="224"/>
    </row>
    <row r="271" spans="1:20" s="21" customFormat="1" ht="18" hidden="1" customHeight="1" thickBot="1">
      <c r="A271" s="260"/>
      <c r="B271" s="251" t="s">
        <v>36</v>
      </c>
      <c r="C271" s="245"/>
      <c r="D271" s="47"/>
      <c r="E271" s="47"/>
      <c r="F271" s="48"/>
      <c r="G271" s="228"/>
      <c r="H271" s="228"/>
      <c r="I271" s="12" t="s">
        <v>37</v>
      </c>
      <c r="J271" s="13"/>
      <c r="K271" s="14" t="str">
        <f>IF(J271&gt;0,VLOOKUP(J271,男子登録情報!$J$2:$K$21,2,0),"")</f>
        <v/>
      </c>
      <c r="L271" s="15" t="s">
        <v>38</v>
      </c>
      <c r="M271" s="43"/>
      <c r="N271" s="9" t="str">
        <f t="shared" si="90"/>
        <v/>
      </c>
      <c r="O271" s="16"/>
      <c r="P271" s="235"/>
      <c r="Q271" s="236"/>
      <c r="R271" s="237"/>
      <c r="S271" s="225"/>
      <c r="T271" s="225"/>
    </row>
    <row r="272" spans="1:20" s="21" customFormat="1" ht="18" hidden="1" customHeight="1" thickTop="1" thickBot="1">
      <c r="A272" s="258">
        <v>87</v>
      </c>
      <c r="B272" s="252" t="s">
        <v>1317</v>
      </c>
      <c r="C272" s="238"/>
      <c r="D272" s="238" t="str">
        <f>IF(C272&gt;0,VLOOKUP(C272,男子登録情報!$A$1:$H$1688,3,0),"")</f>
        <v/>
      </c>
      <c r="E272" s="238" t="str">
        <f>IF(C272&gt;0,VLOOKUP(C272,男子登録情報!$A$1:$H$1688,4,0),"")</f>
        <v/>
      </c>
      <c r="F272" s="45" t="str">
        <f>IF(C272&gt;0,VLOOKUP(C272,男子登録情報!$A$1:$H$1688,8,0),"")</f>
        <v/>
      </c>
      <c r="G272" s="226" t="e">
        <f>IF(F273&gt;0,VLOOKUP(F273,男子登録情報!$N$2:$O$48,2,0),"")</f>
        <v>#N/A</v>
      </c>
      <c r="H272" s="226" t="str">
        <f t="shared" ref="H272" si="91">IF(C272&gt;0,TEXT(C272,"100000000"),"")</f>
        <v/>
      </c>
      <c r="I272" s="6" t="s">
        <v>30</v>
      </c>
      <c r="J272" s="7"/>
      <c r="K272" s="8" t="str">
        <f>IF(J272&gt;0,VLOOKUP(J272,男子登録情報!$J$1:$K$21,2,0),"")</f>
        <v/>
      </c>
      <c r="L272" s="6" t="s">
        <v>33</v>
      </c>
      <c r="M272" s="41"/>
      <c r="N272" s="9" t="str">
        <f t="shared" si="90"/>
        <v/>
      </c>
      <c r="O272" s="10"/>
      <c r="P272" s="229"/>
      <c r="Q272" s="230"/>
      <c r="R272" s="231"/>
      <c r="S272" s="223"/>
      <c r="T272" s="223"/>
    </row>
    <row r="273" spans="1:20" s="21" customFormat="1" ht="18" hidden="1" customHeight="1" thickBot="1">
      <c r="A273" s="259"/>
      <c r="B273" s="253"/>
      <c r="C273" s="239"/>
      <c r="D273" s="239"/>
      <c r="E273" s="239"/>
      <c r="F273" s="46" t="str">
        <f>IF(C272&gt;0,VLOOKUP(C272,男子登録情報!$A$1:$H$1688,5,0),"")</f>
        <v/>
      </c>
      <c r="G273" s="227"/>
      <c r="H273" s="227"/>
      <c r="I273" s="11" t="s">
        <v>34</v>
      </c>
      <c r="J273" s="7"/>
      <c r="K273" s="8" t="str">
        <f>IF(J273&gt;0,VLOOKUP(J273,男子登録情報!$J$2:$K$21,2,0),"")</f>
        <v/>
      </c>
      <c r="L273" s="11" t="s">
        <v>35</v>
      </c>
      <c r="M273" s="42"/>
      <c r="N273" s="9" t="str">
        <f t="shared" si="90"/>
        <v/>
      </c>
      <c r="O273" s="10"/>
      <c r="P273" s="232"/>
      <c r="Q273" s="233"/>
      <c r="R273" s="234"/>
      <c r="S273" s="224"/>
      <c r="T273" s="224"/>
    </row>
    <row r="274" spans="1:20" s="21" customFormat="1" ht="18" hidden="1" customHeight="1" thickBot="1">
      <c r="A274" s="260"/>
      <c r="B274" s="251" t="s">
        <v>36</v>
      </c>
      <c r="C274" s="245"/>
      <c r="D274" s="47"/>
      <c r="E274" s="47"/>
      <c r="F274" s="48"/>
      <c r="G274" s="228"/>
      <c r="H274" s="228"/>
      <c r="I274" s="12" t="s">
        <v>37</v>
      </c>
      <c r="J274" s="13"/>
      <c r="K274" s="14" t="str">
        <f>IF(J274&gt;0,VLOOKUP(J274,男子登録情報!$J$2:$K$21,2,0),"")</f>
        <v/>
      </c>
      <c r="L274" s="15" t="s">
        <v>38</v>
      </c>
      <c r="M274" s="43"/>
      <c r="N274" s="9" t="str">
        <f t="shared" si="90"/>
        <v/>
      </c>
      <c r="O274" s="16"/>
      <c r="P274" s="235"/>
      <c r="Q274" s="236"/>
      <c r="R274" s="237"/>
      <c r="S274" s="225"/>
      <c r="T274" s="225"/>
    </row>
    <row r="275" spans="1:20" s="21" customFormat="1" ht="18" hidden="1" customHeight="1" thickTop="1" thickBot="1">
      <c r="A275" s="258">
        <v>88</v>
      </c>
      <c r="B275" s="252" t="s">
        <v>1317</v>
      </c>
      <c r="C275" s="238"/>
      <c r="D275" s="238" t="str">
        <f>IF(C275&gt;0,VLOOKUP(C275,男子登録情報!$A$1:$H$1688,3,0),"")</f>
        <v/>
      </c>
      <c r="E275" s="238" t="str">
        <f>IF(C275&gt;0,VLOOKUP(C275,男子登録情報!$A$1:$H$1688,4,0),"")</f>
        <v/>
      </c>
      <c r="F275" s="45" t="str">
        <f>IF(C275&gt;0,VLOOKUP(C275,男子登録情報!$A$1:$H$1688,8,0),"")</f>
        <v/>
      </c>
      <c r="G275" s="226" t="e">
        <f>IF(F276&gt;0,VLOOKUP(F276,男子登録情報!$N$2:$O$48,2,0),"")</f>
        <v>#N/A</v>
      </c>
      <c r="H275" s="226" t="str">
        <f t="shared" ref="H275" si="92">IF(C275&gt;0,TEXT(C275,"100000000"),"")</f>
        <v/>
      </c>
      <c r="I275" s="6" t="s">
        <v>30</v>
      </c>
      <c r="J275" s="7"/>
      <c r="K275" s="8" t="str">
        <f>IF(J275&gt;0,VLOOKUP(J275,男子登録情報!$J$1:$K$21,2,0),"")</f>
        <v/>
      </c>
      <c r="L275" s="6" t="s">
        <v>33</v>
      </c>
      <c r="M275" s="41"/>
      <c r="N275" s="9" t="str">
        <f t="shared" si="90"/>
        <v/>
      </c>
      <c r="O275" s="10"/>
      <c r="P275" s="229"/>
      <c r="Q275" s="230"/>
      <c r="R275" s="231"/>
      <c r="S275" s="223"/>
      <c r="T275" s="223"/>
    </row>
    <row r="276" spans="1:20" s="21" customFormat="1" ht="18" hidden="1" customHeight="1" thickBot="1">
      <c r="A276" s="259"/>
      <c r="B276" s="253"/>
      <c r="C276" s="239"/>
      <c r="D276" s="239"/>
      <c r="E276" s="239"/>
      <c r="F276" s="46" t="str">
        <f>IF(C275&gt;0,VLOOKUP(C275,男子登録情報!$A$1:$H$1688,5,0),"")</f>
        <v/>
      </c>
      <c r="G276" s="227"/>
      <c r="H276" s="227"/>
      <c r="I276" s="11" t="s">
        <v>34</v>
      </c>
      <c r="J276" s="7"/>
      <c r="K276" s="8" t="str">
        <f>IF(J276&gt;0,VLOOKUP(J276,男子登録情報!$J$2:$K$21,2,0),"")</f>
        <v/>
      </c>
      <c r="L276" s="11" t="s">
        <v>35</v>
      </c>
      <c r="M276" s="42"/>
      <c r="N276" s="9" t="str">
        <f t="shared" si="90"/>
        <v/>
      </c>
      <c r="O276" s="10"/>
      <c r="P276" s="232"/>
      <c r="Q276" s="233"/>
      <c r="R276" s="234"/>
      <c r="S276" s="224"/>
      <c r="T276" s="224"/>
    </row>
    <row r="277" spans="1:20" s="21" customFormat="1" ht="18" hidden="1" customHeight="1" thickBot="1">
      <c r="A277" s="260"/>
      <c r="B277" s="251" t="s">
        <v>36</v>
      </c>
      <c r="C277" s="245"/>
      <c r="D277" s="47"/>
      <c r="E277" s="47"/>
      <c r="F277" s="48"/>
      <c r="G277" s="228"/>
      <c r="H277" s="228"/>
      <c r="I277" s="12" t="s">
        <v>37</v>
      </c>
      <c r="J277" s="13"/>
      <c r="K277" s="14" t="str">
        <f>IF(J277&gt;0,VLOOKUP(J277,男子登録情報!$J$2:$K$21,2,0),"")</f>
        <v/>
      </c>
      <c r="L277" s="15" t="s">
        <v>38</v>
      </c>
      <c r="M277" s="43"/>
      <c r="N277" s="9" t="str">
        <f t="shared" si="90"/>
        <v/>
      </c>
      <c r="O277" s="16"/>
      <c r="P277" s="235"/>
      <c r="Q277" s="236"/>
      <c r="R277" s="237"/>
      <c r="S277" s="225"/>
      <c r="T277" s="225"/>
    </row>
    <row r="278" spans="1:20" s="21" customFormat="1" ht="18" hidden="1" customHeight="1" thickTop="1" thickBot="1">
      <c r="A278" s="258">
        <v>89</v>
      </c>
      <c r="B278" s="252" t="s">
        <v>1317</v>
      </c>
      <c r="C278" s="238"/>
      <c r="D278" s="238" t="str">
        <f>IF(C278&gt;0,VLOOKUP(C278,男子登録情報!$A$1:$H$1688,3,0),"")</f>
        <v/>
      </c>
      <c r="E278" s="238" t="str">
        <f>IF(C278&gt;0,VLOOKUP(C278,男子登録情報!$A$1:$H$1688,4,0),"")</f>
        <v/>
      </c>
      <c r="F278" s="45" t="str">
        <f>IF(C278&gt;0,VLOOKUP(C278,男子登録情報!$A$1:$H$1688,8,0),"")</f>
        <v/>
      </c>
      <c r="G278" s="226" t="e">
        <f>IF(F279&gt;0,VLOOKUP(F279,男子登録情報!$N$2:$O$48,2,0),"")</f>
        <v>#N/A</v>
      </c>
      <c r="H278" s="226" t="str">
        <f t="shared" ref="H278" si="93">IF(C278&gt;0,TEXT(C278,"100000000"),"")</f>
        <v/>
      </c>
      <c r="I278" s="6" t="s">
        <v>30</v>
      </c>
      <c r="J278" s="7"/>
      <c r="K278" s="8" t="str">
        <f>IF(J278&gt;0,VLOOKUP(J278,男子登録情報!$J$1:$K$21,2,0),"")</f>
        <v/>
      </c>
      <c r="L278" s="6" t="s">
        <v>33</v>
      </c>
      <c r="M278" s="41"/>
      <c r="N278" s="9" t="str">
        <f t="shared" si="90"/>
        <v/>
      </c>
      <c r="O278" s="10"/>
      <c r="P278" s="229"/>
      <c r="Q278" s="230"/>
      <c r="R278" s="231"/>
      <c r="S278" s="223"/>
      <c r="T278" s="223"/>
    </row>
    <row r="279" spans="1:20" s="21" customFormat="1" ht="18" hidden="1" customHeight="1" thickBot="1">
      <c r="A279" s="259"/>
      <c r="B279" s="253"/>
      <c r="C279" s="239"/>
      <c r="D279" s="239"/>
      <c r="E279" s="239"/>
      <c r="F279" s="46" t="str">
        <f>IF(C278&gt;0,VLOOKUP(C278,男子登録情報!$A$1:$H$1688,5,0),"")</f>
        <v/>
      </c>
      <c r="G279" s="227"/>
      <c r="H279" s="227"/>
      <c r="I279" s="11" t="s">
        <v>34</v>
      </c>
      <c r="J279" s="7"/>
      <c r="K279" s="8" t="str">
        <f>IF(J279&gt;0,VLOOKUP(J279,男子登録情報!$J$2:$K$21,2,0),"")</f>
        <v/>
      </c>
      <c r="L279" s="11" t="s">
        <v>35</v>
      </c>
      <c r="M279" s="42"/>
      <c r="N279" s="9" t="str">
        <f t="shared" si="90"/>
        <v/>
      </c>
      <c r="O279" s="10"/>
      <c r="P279" s="232"/>
      <c r="Q279" s="233"/>
      <c r="R279" s="234"/>
      <c r="S279" s="224"/>
      <c r="T279" s="224"/>
    </row>
    <row r="280" spans="1:20" s="21" customFormat="1" ht="18" hidden="1" customHeight="1" thickBot="1">
      <c r="A280" s="260"/>
      <c r="B280" s="251" t="s">
        <v>36</v>
      </c>
      <c r="C280" s="245"/>
      <c r="D280" s="47"/>
      <c r="E280" s="47"/>
      <c r="F280" s="48"/>
      <c r="G280" s="228"/>
      <c r="H280" s="228"/>
      <c r="I280" s="12" t="s">
        <v>37</v>
      </c>
      <c r="J280" s="13"/>
      <c r="K280" s="14" t="str">
        <f>IF(J280&gt;0,VLOOKUP(J280,男子登録情報!$J$2:$K$21,2,0),"")</f>
        <v/>
      </c>
      <c r="L280" s="15" t="s">
        <v>38</v>
      </c>
      <c r="M280" s="43"/>
      <c r="N280" s="9" t="str">
        <f t="shared" si="90"/>
        <v/>
      </c>
      <c r="O280" s="16"/>
      <c r="P280" s="235"/>
      <c r="Q280" s="236"/>
      <c r="R280" s="237"/>
      <c r="S280" s="225"/>
      <c r="T280" s="225"/>
    </row>
    <row r="281" spans="1:20" s="21" customFormat="1" ht="18" hidden="1" customHeight="1" thickTop="1" thickBot="1">
      <c r="A281" s="258">
        <v>90</v>
      </c>
      <c r="B281" s="252" t="s">
        <v>1317</v>
      </c>
      <c r="C281" s="238"/>
      <c r="D281" s="238" t="str">
        <f>IF(C281&gt;0,VLOOKUP(C281,男子登録情報!$A$1:$H$1688,3,0),"")</f>
        <v/>
      </c>
      <c r="E281" s="238" t="str">
        <f>IF(C281&gt;0,VLOOKUP(C281,男子登録情報!$A$1:$H$1688,4,0),"")</f>
        <v/>
      </c>
      <c r="F281" s="45" t="str">
        <f>IF(C281&gt;0,VLOOKUP(C281,男子登録情報!$A$1:$H$1688,8,0),"")</f>
        <v/>
      </c>
      <c r="G281" s="226" t="e">
        <f>IF(F282&gt;0,VLOOKUP(F282,男子登録情報!$N$2:$O$48,2,0),"")</f>
        <v>#N/A</v>
      </c>
      <c r="H281" s="226" t="str">
        <f t="shared" ref="H281" si="94">IF(C281&gt;0,TEXT(C281,"100000000"),"")</f>
        <v/>
      </c>
      <c r="I281" s="6" t="s">
        <v>30</v>
      </c>
      <c r="J281" s="7"/>
      <c r="K281" s="8" t="str">
        <f>IF(J281&gt;0,VLOOKUP(J281,男子登録情報!$J$1:$K$21,2,0),"")</f>
        <v/>
      </c>
      <c r="L281" s="6" t="s">
        <v>33</v>
      </c>
      <c r="M281" s="41"/>
      <c r="N281" s="9" t="str">
        <f t="shared" si="90"/>
        <v/>
      </c>
      <c r="O281" s="10"/>
      <c r="P281" s="229"/>
      <c r="Q281" s="230"/>
      <c r="R281" s="231"/>
      <c r="S281" s="223"/>
      <c r="T281" s="223"/>
    </row>
    <row r="282" spans="1:20" s="21" customFormat="1" ht="18" hidden="1" customHeight="1" thickBot="1">
      <c r="A282" s="259"/>
      <c r="B282" s="253"/>
      <c r="C282" s="239"/>
      <c r="D282" s="239"/>
      <c r="E282" s="239"/>
      <c r="F282" s="46" t="str">
        <f>IF(C281&gt;0,VLOOKUP(C281,男子登録情報!$A$1:$H$1688,5,0),"")</f>
        <v/>
      </c>
      <c r="G282" s="227"/>
      <c r="H282" s="227"/>
      <c r="I282" s="11" t="s">
        <v>34</v>
      </c>
      <c r="J282" s="7"/>
      <c r="K282" s="8" t="str">
        <f>IF(J282&gt;0,VLOOKUP(J282,男子登録情報!$J$2:$K$21,2,0),"")</f>
        <v/>
      </c>
      <c r="L282" s="11" t="s">
        <v>35</v>
      </c>
      <c r="M282" s="42"/>
      <c r="N282" s="9" t="str">
        <f t="shared" si="90"/>
        <v/>
      </c>
      <c r="O282" s="10"/>
      <c r="P282" s="232"/>
      <c r="Q282" s="233"/>
      <c r="R282" s="234"/>
      <c r="S282" s="224"/>
      <c r="T282" s="224"/>
    </row>
    <row r="283" spans="1:20" s="21" customFormat="1" ht="18" hidden="1" customHeight="1" thickBot="1">
      <c r="A283" s="260"/>
      <c r="B283" s="251" t="s">
        <v>36</v>
      </c>
      <c r="C283" s="245"/>
      <c r="D283" s="47"/>
      <c r="E283" s="47"/>
      <c r="F283" s="48"/>
      <c r="G283" s="228"/>
      <c r="H283" s="228"/>
      <c r="I283" s="12" t="s">
        <v>37</v>
      </c>
      <c r="J283" s="13"/>
      <c r="K283" s="14" t="str">
        <f>IF(J283&gt;0,VLOOKUP(J283,男子登録情報!$J$2:$K$21,2,0),"")</f>
        <v/>
      </c>
      <c r="L283" s="15" t="s">
        <v>38</v>
      </c>
      <c r="M283" s="43"/>
      <c r="N283" s="9" t="str">
        <f t="shared" si="90"/>
        <v/>
      </c>
      <c r="O283" s="16"/>
      <c r="P283" s="235"/>
      <c r="Q283" s="236"/>
      <c r="R283" s="237"/>
      <c r="S283" s="225"/>
      <c r="T283" s="225"/>
    </row>
    <row r="284" spans="1:20" s="21" customFormat="1" ht="18" hidden="1" customHeight="1" thickTop="1" thickBot="1">
      <c r="A284" s="258">
        <v>91</v>
      </c>
      <c r="B284" s="252" t="s">
        <v>1317</v>
      </c>
      <c r="C284" s="238"/>
      <c r="D284" s="238" t="str">
        <f>IF(C284&gt;0,VLOOKUP(C284,男子登録情報!$A$1:$H$1688,3,0),"")</f>
        <v/>
      </c>
      <c r="E284" s="238" t="str">
        <f>IF(C284&gt;0,VLOOKUP(C284,男子登録情報!$A$1:$H$1688,4,0),"")</f>
        <v/>
      </c>
      <c r="F284" s="45" t="str">
        <f>IF(C284&gt;0,VLOOKUP(C284,男子登録情報!$A$1:$H$1688,8,0),"")</f>
        <v/>
      </c>
      <c r="G284" s="226" t="e">
        <f>IF(F285&gt;0,VLOOKUP(F285,男子登録情報!$N$2:$O$48,2,0),"")</f>
        <v>#N/A</v>
      </c>
      <c r="H284" s="226" t="str">
        <f t="shared" ref="H284" si="95">IF(C284&gt;0,TEXT(C284,"100000000"),"")</f>
        <v/>
      </c>
      <c r="I284" s="6" t="s">
        <v>30</v>
      </c>
      <c r="J284" s="7"/>
      <c r="K284" s="8" t="str">
        <f>IF(J284&gt;0,VLOOKUP(J284,男子登録情報!$J$1:$K$21,2,0),"")</f>
        <v/>
      </c>
      <c r="L284" s="6" t="s">
        <v>33</v>
      </c>
      <c r="M284" s="41"/>
      <c r="N284" s="9" t="str">
        <f t="shared" si="90"/>
        <v/>
      </c>
      <c r="O284" s="10"/>
      <c r="P284" s="229"/>
      <c r="Q284" s="230"/>
      <c r="R284" s="231"/>
      <c r="S284" s="223"/>
      <c r="T284" s="223"/>
    </row>
    <row r="285" spans="1:20" s="21" customFormat="1" ht="18" hidden="1" customHeight="1" thickBot="1">
      <c r="A285" s="259"/>
      <c r="B285" s="253"/>
      <c r="C285" s="239"/>
      <c r="D285" s="239"/>
      <c r="E285" s="239"/>
      <c r="F285" s="46" t="str">
        <f>IF(C284&gt;0,VLOOKUP(C284,男子登録情報!$A$1:$H$1688,5,0),"")</f>
        <v/>
      </c>
      <c r="G285" s="227"/>
      <c r="H285" s="227"/>
      <c r="I285" s="11" t="s">
        <v>34</v>
      </c>
      <c r="J285" s="7"/>
      <c r="K285" s="8" t="str">
        <f>IF(J285&gt;0,VLOOKUP(J285,男子登録情報!$J$2:$K$21,2,0),"")</f>
        <v/>
      </c>
      <c r="L285" s="11" t="s">
        <v>35</v>
      </c>
      <c r="M285" s="42"/>
      <c r="N285" s="9" t="str">
        <f t="shared" si="90"/>
        <v/>
      </c>
      <c r="O285" s="10"/>
      <c r="P285" s="232"/>
      <c r="Q285" s="233"/>
      <c r="R285" s="234"/>
      <c r="S285" s="224"/>
      <c r="T285" s="224"/>
    </row>
    <row r="286" spans="1:20" s="21" customFormat="1" ht="18" hidden="1" customHeight="1" thickBot="1">
      <c r="A286" s="260"/>
      <c r="B286" s="251" t="s">
        <v>36</v>
      </c>
      <c r="C286" s="245"/>
      <c r="D286" s="47"/>
      <c r="E286" s="47"/>
      <c r="F286" s="48"/>
      <c r="G286" s="228"/>
      <c r="H286" s="228"/>
      <c r="I286" s="12" t="s">
        <v>37</v>
      </c>
      <c r="J286" s="13"/>
      <c r="K286" s="14" t="str">
        <f>IF(J286&gt;0,VLOOKUP(J286,男子登録情報!$J$2:$K$21,2,0),"")</f>
        <v/>
      </c>
      <c r="L286" s="15" t="s">
        <v>38</v>
      </c>
      <c r="M286" s="43"/>
      <c r="N286" s="9" t="str">
        <f t="shared" si="90"/>
        <v/>
      </c>
      <c r="O286" s="16"/>
      <c r="P286" s="235"/>
      <c r="Q286" s="236"/>
      <c r="R286" s="237"/>
      <c r="S286" s="225"/>
      <c r="T286" s="225"/>
    </row>
    <row r="287" spans="1:20" s="21" customFormat="1" ht="18" hidden="1" customHeight="1" thickTop="1" thickBot="1">
      <c r="A287" s="258">
        <v>92</v>
      </c>
      <c r="B287" s="252" t="s">
        <v>1317</v>
      </c>
      <c r="C287" s="238"/>
      <c r="D287" s="238" t="str">
        <f>IF(C287&gt;0,VLOOKUP(C287,男子登録情報!$A$1:$H$1688,3,0),"")</f>
        <v/>
      </c>
      <c r="E287" s="238" t="str">
        <f>IF(C287&gt;0,VLOOKUP(C287,男子登録情報!$A$1:$H$1688,4,0),"")</f>
        <v/>
      </c>
      <c r="F287" s="45" t="str">
        <f>IF(C287&gt;0,VLOOKUP(C287,男子登録情報!$A$1:$H$1688,8,0),"")</f>
        <v/>
      </c>
      <c r="G287" s="226" t="e">
        <f>IF(F288&gt;0,VLOOKUP(F288,男子登録情報!$N$2:$O$48,2,0),"")</f>
        <v>#N/A</v>
      </c>
      <c r="H287" s="226" t="str">
        <f t="shared" ref="H287" si="96">IF(C287&gt;0,TEXT(C287,"100000000"),"")</f>
        <v/>
      </c>
      <c r="I287" s="6" t="s">
        <v>30</v>
      </c>
      <c r="J287" s="7"/>
      <c r="K287" s="8" t="str">
        <f>IF(J287&gt;0,VLOOKUP(J287,男子登録情報!$J$1:$K$21,2,0),"")</f>
        <v/>
      </c>
      <c r="L287" s="6" t="s">
        <v>33</v>
      </c>
      <c r="M287" s="41"/>
      <c r="N287" s="9" t="str">
        <f t="shared" si="90"/>
        <v/>
      </c>
      <c r="O287" s="10"/>
      <c r="P287" s="229"/>
      <c r="Q287" s="230"/>
      <c r="R287" s="231"/>
      <c r="S287" s="223"/>
      <c r="T287" s="223"/>
    </row>
    <row r="288" spans="1:20" s="21" customFormat="1" ht="18" hidden="1" customHeight="1" thickBot="1">
      <c r="A288" s="259"/>
      <c r="B288" s="253"/>
      <c r="C288" s="239"/>
      <c r="D288" s="239"/>
      <c r="E288" s="239"/>
      <c r="F288" s="46" t="str">
        <f>IF(C287&gt;0,VLOOKUP(C287,男子登録情報!$A$1:$H$1688,5,0),"")</f>
        <v/>
      </c>
      <c r="G288" s="227"/>
      <c r="H288" s="227"/>
      <c r="I288" s="11" t="s">
        <v>34</v>
      </c>
      <c r="J288" s="7"/>
      <c r="K288" s="8" t="str">
        <f>IF(J288&gt;0,VLOOKUP(J288,男子登録情報!$J$2:$K$21,2,0),"")</f>
        <v/>
      </c>
      <c r="L288" s="11" t="s">
        <v>35</v>
      </c>
      <c r="M288" s="42"/>
      <c r="N288" s="9" t="str">
        <f t="shared" si="90"/>
        <v/>
      </c>
      <c r="O288" s="10"/>
      <c r="P288" s="232"/>
      <c r="Q288" s="233"/>
      <c r="R288" s="234"/>
      <c r="S288" s="224"/>
      <c r="T288" s="224"/>
    </row>
    <row r="289" spans="1:20" s="21" customFormat="1" ht="18" hidden="1" customHeight="1" thickBot="1">
      <c r="A289" s="260"/>
      <c r="B289" s="251" t="s">
        <v>36</v>
      </c>
      <c r="C289" s="245"/>
      <c r="D289" s="47"/>
      <c r="E289" s="47"/>
      <c r="F289" s="48"/>
      <c r="G289" s="228"/>
      <c r="H289" s="228"/>
      <c r="I289" s="12" t="s">
        <v>37</v>
      </c>
      <c r="J289" s="13"/>
      <c r="K289" s="14" t="str">
        <f>IF(J289&gt;0,VLOOKUP(J289,男子登録情報!$J$2:$K$21,2,0),"")</f>
        <v/>
      </c>
      <c r="L289" s="15" t="s">
        <v>38</v>
      </c>
      <c r="M289" s="43"/>
      <c r="N289" s="9" t="str">
        <f t="shared" si="90"/>
        <v/>
      </c>
      <c r="O289" s="16"/>
      <c r="P289" s="235"/>
      <c r="Q289" s="236"/>
      <c r="R289" s="237"/>
      <c r="S289" s="225"/>
      <c r="T289" s="225"/>
    </row>
    <row r="290" spans="1:20" s="21" customFormat="1" ht="18" hidden="1" customHeight="1" thickTop="1" thickBot="1">
      <c r="A290" s="258">
        <v>93</v>
      </c>
      <c r="B290" s="252" t="s">
        <v>1317</v>
      </c>
      <c r="C290" s="238"/>
      <c r="D290" s="238" t="str">
        <f>IF(C290&gt;0,VLOOKUP(C290,男子登録情報!$A$1:$H$1688,3,0),"")</f>
        <v/>
      </c>
      <c r="E290" s="238" t="str">
        <f>IF(C290&gt;0,VLOOKUP(C290,男子登録情報!$A$1:$H$1688,4,0),"")</f>
        <v/>
      </c>
      <c r="F290" s="45" t="str">
        <f>IF(C290&gt;0,VLOOKUP(C290,男子登録情報!$A$1:$H$1688,8,0),"")</f>
        <v/>
      </c>
      <c r="G290" s="226" t="e">
        <f>IF(F291&gt;0,VLOOKUP(F291,男子登録情報!$N$2:$O$48,2,0),"")</f>
        <v>#N/A</v>
      </c>
      <c r="H290" s="226" t="str">
        <f t="shared" ref="H290" si="97">IF(C290&gt;0,TEXT(C290,"100000000"),"")</f>
        <v/>
      </c>
      <c r="I290" s="6" t="s">
        <v>30</v>
      </c>
      <c r="J290" s="7"/>
      <c r="K290" s="8" t="str">
        <f>IF(J290&gt;0,VLOOKUP(J290,男子登録情報!$J$1:$K$21,2,0),"")</f>
        <v/>
      </c>
      <c r="L290" s="6" t="s">
        <v>33</v>
      </c>
      <c r="M290" s="41"/>
      <c r="N290" s="9" t="str">
        <f t="shared" si="90"/>
        <v/>
      </c>
      <c r="O290" s="10"/>
      <c r="P290" s="229"/>
      <c r="Q290" s="230"/>
      <c r="R290" s="231"/>
      <c r="S290" s="223"/>
      <c r="T290" s="223"/>
    </row>
    <row r="291" spans="1:20" s="21" customFormat="1" ht="18" hidden="1" customHeight="1" thickBot="1">
      <c r="A291" s="259"/>
      <c r="B291" s="253"/>
      <c r="C291" s="239"/>
      <c r="D291" s="239"/>
      <c r="E291" s="239"/>
      <c r="F291" s="46" t="str">
        <f>IF(C290&gt;0,VLOOKUP(C290,男子登録情報!$A$1:$H$1688,5,0),"")</f>
        <v/>
      </c>
      <c r="G291" s="227"/>
      <c r="H291" s="227"/>
      <c r="I291" s="11" t="s">
        <v>34</v>
      </c>
      <c r="J291" s="7"/>
      <c r="K291" s="8" t="str">
        <f>IF(J291&gt;0,VLOOKUP(J291,男子登録情報!$J$2:$K$21,2,0),"")</f>
        <v/>
      </c>
      <c r="L291" s="11" t="s">
        <v>35</v>
      </c>
      <c r="M291" s="42"/>
      <c r="N291" s="9" t="str">
        <f t="shared" si="90"/>
        <v/>
      </c>
      <c r="O291" s="10"/>
      <c r="P291" s="232"/>
      <c r="Q291" s="233"/>
      <c r="R291" s="234"/>
      <c r="S291" s="224"/>
      <c r="T291" s="224"/>
    </row>
    <row r="292" spans="1:20" s="21" customFormat="1" ht="18" hidden="1" customHeight="1" thickBot="1">
      <c r="A292" s="260"/>
      <c r="B292" s="251" t="s">
        <v>36</v>
      </c>
      <c r="C292" s="245"/>
      <c r="D292" s="47"/>
      <c r="E292" s="47"/>
      <c r="F292" s="48"/>
      <c r="G292" s="228"/>
      <c r="H292" s="228"/>
      <c r="I292" s="12" t="s">
        <v>37</v>
      </c>
      <c r="J292" s="13"/>
      <c r="K292" s="14" t="str">
        <f>IF(J292&gt;0,VLOOKUP(J292,男子登録情報!$J$2:$K$21,2,0),"")</f>
        <v/>
      </c>
      <c r="L292" s="15" t="s">
        <v>38</v>
      </c>
      <c r="M292" s="43"/>
      <c r="N292" s="9" t="str">
        <f t="shared" si="90"/>
        <v/>
      </c>
      <c r="O292" s="16"/>
      <c r="P292" s="235"/>
      <c r="Q292" s="236"/>
      <c r="R292" s="237"/>
      <c r="S292" s="225"/>
      <c r="T292" s="225"/>
    </row>
    <row r="293" spans="1:20" s="21" customFormat="1" ht="18" hidden="1" customHeight="1" thickTop="1" thickBot="1">
      <c r="A293" s="258">
        <v>94</v>
      </c>
      <c r="B293" s="252" t="s">
        <v>1317</v>
      </c>
      <c r="C293" s="238"/>
      <c r="D293" s="238" t="str">
        <f>IF(C293&gt;0,VLOOKUP(C293,男子登録情報!$A$1:$H$1688,3,0),"")</f>
        <v/>
      </c>
      <c r="E293" s="238" t="str">
        <f>IF(C293&gt;0,VLOOKUP(C293,男子登録情報!$A$1:$H$1688,4,0),"")</f>
        <v/>
      </c>
      <c r="F293" s="45" t="str">
        <f>IF(C293&gt;0,VLOOKUP(C293,男子登録情報!$A$1:$H$1688,8,0),"")</f>
        <v/>
      </c>
      <c r="G293" s="226" t="e">
        <f>IF(F294&gt;0,VLOOKUP(F294,男子登録情報!$N$2:$O$48,2,0),"")</f>
        <v>#N/A</v>
      </c>
      <c r="H293" s="226" t="str">
        <f t="shared" ref="H293" si="98">IF(C293&gt;0,TEXT(C293,"100000000"),"")</f>
        <v/>
      </c>
      <c r="I293" s="6" t="s">
        <v>30</v>
      </c>
      <c r="J293" s="7"/>
      <c r="K293" s="8" t="str">
        <f>IF(J293&gt;0,VLOOKUP(J293,男子登録情報!$J$1:$K$21,2,0),"")</f>
        <v/>
      </c>
      <c r="L293" s="6" t="s">
        <v>33</v>
      </c>
      <c r="M293" s="41"/>
      <c r="N293" s="9" t="str">
        <f t="shared" si="90"/>
        <v/>
      </c>
      <c r="O293" s="10"/>
      <c r="P293" s="229"/>
      <c r="Q293" s="230"/>
      <c r="R293" s="231"/>
      <c r="S293" s="223"/>
      <c r="T293" s="223"/>
    </row>
    <row r="294" spans="1:20" s="21" customFormat="1" ht="18" hidden="1" customHeight="1" thickBot="1">
      <c r="A294" s="259"/>
      <c r="B294" s="253"/>
      <c r="C294" s="239"/>
      <c r="D294" s="239"/>
      <c r="E294" s="239"/>
      <c r="F294" s="46" t="str">
        <f>IF(C293&gt;0,VLOOKUP(C293,男子登録情報!$A$1:$H$1688,5,0),"")</f>
        <v/>
      </c>
      <c r="G294" s="227"/>
      <c r="H294" s="227"/>
      <c r="I294" s="11" t="s">
        <v>34</v>
      </c>
      <c r="J294" s="7"/>
      <c r="K294" s="8" t="str">
        <f>IF(J294&gt;0,VLOOKUP(J294,男子登録情報!$J$2:$K$21,2,0),"")</f>
        <v/>
      </c>
      <c r="L294" s="11" t="s">
        <v>35</v>
      </c>
      <c r="M294" s="42"/>
      <c r="N294" s="9" t="str">
        <f t="shared" si="90"/>
        <v/>
      </c>
      <c r="O294" s="10"/>
      <c r="P294" s="232"/>
      <c r="Q294" s="233"/>
      <c r="R294" s="234"/>
      <c r="S294" s="224"/>
      <c r="T294" s="224"/>
    </row>
    <row r="295" spans="1:20" s="21" customFormat="1" ht="18" hidden="1" customHeight="1" thickBot="1">
      <c r="A295" s="260"/>
      <c r="B295" s="251" t="s">
        <v>36</v>
      </c>
      <c r="C295" s="245"/>
      <c r="D295" s="47"/>
      <c r="E295" s="47"/>
      <c r="F295" s="48"/>
      <c r="G295" s="228"/>
      <c r="H295" s="228"/>
      <c r="I295" s="12" t="s">
        <v>37</v>
      </c>
      <c r="J295" s="13"/>
      <c r="K295" s="14" t="str">
        <f>IF(J295&gt;0,VLOOKUP(J295,男子登録情報!$J$2:$K$21,2,0),"")</f>
        <v/>
      </c>
      <c r="L295" s="15" t="s">
        <v>38</v>
      </c>
      <c r="M295" s="43"/>
      <c r="N295" s="9" t="str">
        <f t="shared" si="90"/>
        <v/>
      </c>
      <c r="O295" s="16"/>
      <c r="P295" s="235"/>
      <c r="Q295" s="236"/>
      <c r="R295" s="237"/>
      <c r="S295" s="225"/>
      <c r="T295" s="225"/>
    </row>
    <row r="296" spans="1:20" s="21" customFormat="1" ht="18" hidden="1" customHeight="1" thickTop="1" thickBot="1">
      <c r="A296" s="258">
        <v>95</v>
      </c>
      <c r="B296" s="252" t="s">
        <v>1317</v>
      </c>
      <c r="C296" s="238"/>
      <c r="D296" s="238" t="str">
        <f>IF(C296&gt;0,VLOOKUP(C296,男子登録情報!$A$1:$H$1688,3,0),"")</f>
        <v/>
      </c>
      <c r="E296" s="238" t="str">
        <f>IF(C296&gt;0,VLOOKUP(C296,男子登録情報!$A$1:$H$1688,4,0),"")</f>
        <v/>
      </c>
      <c r="F296" s="45" t="str">
        <f>IF(C296&gt;0,VLOOKUP(C296,男子登録情報!$A$1:$H$1688,8,0),"")</f>
        <v/>
      </c>
      <c r="G296" s="226" t="e">
        <f>IF(F297&gt;0,VLOOKUP(F297,男子登録情報!$N$2:$O$48,2,0),"")</f>
        <v>#N/A</v>
      </c>
      <c r="H296" s="226" t="str">
        <f t="shared" ref="H296" si="99">IF(C296&gt;0,TEXT(C296,"100000000"),"")</f>
        <v/>
      </c>
      <c r="I296" s="6" t="s">
        <v>30</v>
      </c>
      <c r="J296" s="7"/>
      <c r="K296" s="8" t="str">
        <f>IF(J296&gt;0,VLOOKUP(J296,男子登録情報!$J$1:$K$21,2,0),"")</f>
        <v/>
      </c>
      <c r="L296" s="6" t="s">
        <v>33</v>
      </c>
      <c r="M296" s="41"/>
      <c r="N296" s="9" t="str">
        <f t="shared" si="90"/>
        <v/>
      </c>
      <c r="O296" s="10"/>
      <c r="P296" s="229"/>
      <c r="Q296" s="230"/>
      <c r="R296" s="231"/>
      <c r="S296" s="223"/>
      <c r="T296" s="223"/>
    </row>
    <row r="297" spans="1:20" s="21" customFormat="1" ht="18" hidden="1" customHeight="1" thickBot="1">
      <c r="A297" s="259"/>
      <c r="B297" s="253"/>
      <c r="C297" s="239"/>
      <c r="D297" s="239"/>
      <c r="E297" s="239"/>
      <c r="F297" s="46" t="str">
        <f>IF(C296&gt;0,VLOOKUP(C296,男子登録情報!$A$1:$H$1688,5,0),"")</f>
        <v/>
      </c>
      <c r="G297" s="227"/>
      <c r="H297" s="227"/>
      <c r="I297" s="11" t="s">
        <v>34</v>
      </c>
      <c r="J297" s="7"/>
      <c r="K297" s="8" t="str">
        <f>IF(J297&gt;0,VLOOKUP(J297,男子登録情報!$J$2:$K$21,2,0),"")</f>
        <v/>
      </c>
      <c r="L297" s="11" t="s">
        <v>35</v>
      </c>
      <c r="M297" s="42"/>
      <c r="N297" s="9" t="str">
        <f t="shared" si="90"/>
        <v/>
      </c>
      <c r="O297" s="10"/>
      <c r="P297" s="232"/>
      <c r="Q297" s="233"/>
      <c r="R297" s="234"/>
      <c r="S297" s="224"/>
      <c r="T297" s="224"/>
    </row>
    <row r="298" spans="1:20" s="21" customFormat="1" ht="18" hidden="1" customHeight="1" thickBot="1">
      <c r="A298" s="260"/>
      <c r="B298" s="251" t="s">
        <v>36</v>
      </c>
      <c r="C298" s="245"/>
      <c r="D298" s="47"/>
      <c r="E298" s="47"/>
      <c r="F298" s="48"/>
      <c r="G298" s="228"/>
      <c r="H298" s="228"/>
      <c r="I298" s="12" t="s">
        <v>37</v>
      </c>
      <c r="J298" s="13"/>
      <c r="K298" s="14" t="str">
        <f>IF(J298&gt;0,VLOOKUP(J298,男子登録情報!$J$2:$K$21,2,0),"")</f>
        <v/>
      </c>
      <c r="L298" s="15" t="s">
        <v>38</v>
      </c>
      <c r="M298" s="43"/>
      <c r="N298" s="9" t="str">
        <f t="shared" si="90"/>
        <v/>
      </c>
      <c r="O298" s="16"/>
      <c r="P298" s="235"/>
      <c r="Q298" s="236"/>
      <c r="R298" s="237"/>
      <c r="S298" s="225"/>
      <c r="T298" s="225"/>
    </row>
    <row r="299" spans="1:20" s="21" customFormat="1" ht="18" hidden="1" customHeight="1" thickTop="1" thickBot="1">
      <c r="A299" s="258">
        <v>96</v>
      </c>
      <c r="B299" s="252" t="s">
        <v>1317</v>
      </c>
      <c r="C299" s="238"/>
      <c r="D299" s="238" t="str">
        <f>IF(C299&gt;0,VLOOKUP(C299,男子登録情報!$A$1:$H$1688,3,0),"")</f>
        <v/>
      </c>
      <c r="E299" s="238" t="str">
        <f>IF(C299&gt;0,VLOOKUP(C299,男子登録情報!$A$1:$H$1688,4,0),"")</f>
        <v/>
      </c>
      <c r="F299" s="45" t="str">
        <f>IF(C299&gt;0,VLOOKUP(C299,男子登録情報!$A$1:$H$1688,8,0),"")</f>
        <v/>
      </c>
      <c r="G299" s="226" t="e">
        <f>IF(F300&gt;0,VLOOKUP(F300,男子登録情報!$N$2:$O$48,2,0),"")</f>
        <v>#N/A</v>
      </c>
      <c r="H299" s="226" t="str">
        <f t="shared" ref="H299" si="100">IF(C299&gt;0,TEXT(C299,"100000000"),"")</f>
        <v/>
      </c>
      <c r="I299" s="6" t="s">
        <v>30</v>
      </c>
      <c r="J299" s="7"/>
      <c r="K299" s="8" t="str">
        <f>IF(J299&gt;0,VLOOKUP(J299,男子登録情報!$J$1:$K$21,2,0),"")</f>
        <v/>
      </c>
      <c r="L299" s="6" t="s">
        <v>33</v>
      </c>
      <c r="M299" s="41"/>
      <c r="N299" s="9" t="str">
        <f t="shared" si="90"/>
        <v/>
      </c>
      <c r="O299" s="10"/>
      <c r="P299" s="229"/>
      <c r="Q299" s="230"/>
      <c r="R299" s="231"/>
      <c r="S299" s="223"/>
      <c r="T299" s="223"/>
    </row>
    <row r="300" spans="1:20" s="21" customFormat="1" ht="18" hidden="1" customHeight="1" thickBot="1">
      <c r="A300" s="259"/>
      <c r="B300" s="253"/>
      <c r="C300" s="239"/>
      <c r="D300" s="239"/>
      <c r="E300" s="239"/>
      <c r="F300" s="46" t="str">
        <f>IF(C299&gt;0,VLOOKUP(C299,男子登録情報!$A$1:$H$1688,5,0),"")</f>
        <v/>
      </c>
      <c r="G300" s="227"/>
      <c r="H300" s="227"/>
      <c r="I300" s="11" t="s">
        <v>34</v>
      </c>
      <c r="J300" s="7"/>
      <c r="K300" s="8" t="str">
        <f>IF(J300&gt;0,VLOOKUP(J300,男子登録情報!$J$2:$K$21,2,0),"")</f>
        <v/>
      </c>
      <c r="L300" s="11" t="s">
        <v>35</v>
      </c>
      <c r="M300" s="42"/>
      <c r="N300" s="9" t="str">
        <f t="shared" si="90"/>
        <v/>
      </c>
      <c r="O300" s="10"/>
      <c r="P300" s="232"/>
      <c r="Q300" s="233"/>
      <c r="R300" s="234"/>
      <c r="S300" s="224"/>
      <c r="T300" s="224"/>
    </row>
    <row r="301" spans="1:20" s="21" customFormat="1" ht="18" hidden="1" customHeight="1" thickBot="1">
      <c r="A301" s="260"/>
      <c r="B301" s="251" t="s">
        <v>36</v>
      </c>
      <c r="C301" s="245"/>
      <c r="D301" s="47"/>
      <c r="E301" s="47"/>
      <c r="F301" s="48"/>
      <c r="G301" s="228"/>
      <c r="H301" s="228"/>
      <c r="I301" s="12" t="s">
        <v>37</v>
      </c>
      <c r="J301" s="13"/>
      <c r="K301" s="14" t="str">
        <f>IF(J301&gt;0,VLOOKUP(J301,男子登録情報!$J$2:$K$21,2,0),"")</f>
        <v/>
      </c>
      <c r="L301" s="15" t="s">
        <v>38</v>
      </c>
      <c r="M301" s="43"/>
      <c r="N301" s="9" t="str">
        <f t="shared" si="90"/>
        <v/>
      </c>
      <c r="O301" s="16"/>
      <c r="P301" s="235"/>
      <c r="Q301" s="236"/>
      <c r="R301" s="237"/>
      <c r="S301" s="225"/>
      <c r="T301" s="225"/>
    </row>
    <row r="302" spans="1:20" s="21" customFormat="1" ht="18" hidden="1" customHeight="1" thickTop="1" thickBot="1">
      <c r="A302" s="258">
        <v>97</v>
      </c>
      <c r="B302" s="252" t="s">
        <v>1317</v>
      </c>
      <c r="C302" s="238"/>
      <c r="D302" s="238" t="str">
        <f>IF(C302&gt;0,VLOOKUP(C302,男子登録情報!$A$1:$H$1688,3,0),"")</f>
        <v/>
      </c>
      <c r="E302" s="238" t="str">
        <f>IF(C302&gt;0,VLOOKUP(C302,男子登録情報!$A$1:$H$1688,4,0),"")</f>
        <v/>
      </c>
      <c r="F302" s="45" t="str">
        <f>IF(C302&gt;0,VLOOKUP(C302,男子登録情報!$A$1:$H$1688,8,0),"")</f>
        <v/>
      </c>
      <c r="G302" s="226" t="e">
        <f>IF(F303&gt;0,VLOOKUP(F303,男子登録情報!$N$2:$O$48,2,0),"")</f>
        <v>#N/A</v>
      </c>
      <c r="H302" s="226" t="str">
        <f t="shared" ref="H302" si="101">IF(C302&gt;0,TEXT(C302,"100000000"),"")</f>
        <v/>
      </c>
      <c r="I302" s="6" t="s">
        <v>30</v>
      </c>
      <c r="J302" s="7"/>
      <c r="K302" s="8" t="str">
        <f>IF(J302&gt;0,VLOOKUP(J302,男子登録情報!$J$1:$K$21,2,0),"")</f>
        <v/>
      </c>
      <c r="L302" s="6" t="s">
        <v>33</v>
      </c>
      <c r="M302" s="41"/>
      <c r="N302" s="9" t="str">
        <f t="shared" si="90"/>
        <v/>
      </c>
      <c r="O302" s="10"/>
      <c r="P302" s="229"/>
      <c r="Q302" s="230"/>
      <c r="R302" s="231"/>
      <c r="S302" s="223"/>
      <c r="T302" s="223"/>
    </row>
    <row r="303" spans="1:20" s="21" customFormat="1" ht="18" hidden="1" customHeight="1" thickBot="1">
      <c r="A303" s="259"/>
      <c r="B303" s="253"/>
      <c r="C303" s="239"/>
      <c r="D303" s="239"/>
      <c r="E303" s="239"/>
      <c r="F303" s="46" t="str">
        <f>IF(C302&gt;0,VLOOKUP(C302,男子登録情報!$A$1:$H$1688,5,0),"")</f>
        <v/>
      </c>
      <c r="G303" s="227"/>
      <c r="H303" s="227"/>
      <c r="I303" s="11" t="s">
        <v>34</v>
      </c>
      <c r="J303" s="7"/>
      <c r="K303" s="8" t="str">
        <f>IF(J303&gt;0,VLOOKUP(J303,男子登録情報!$J$2:$K$21,2,0),"")</f>
        <v/>
      </c>
      <c r="L303" s="11" t="s">
        <v>35</v>
      </c>
      <c r="M303" s="42"/>
      <c r="N303" s="9" t="str">
        <f t="shared" si="90"/>
        <v/>
      </c>
      <c r="O303" s="10"/>
      <c r="P303" s="232"/>
      <c r="Q303" s="233"/>
      <c r="R303" s="234"/>
      <c r="S303" s="224"/>
      <c r="T303" s="224"/>
    </row>
    <row r="304" spans="1:20" s="21" customFormat="1" ht="18" hidden="1" customHeight="1" thickBot="1">
      <c r="A304" s="260"/>
      <c r="B304" s="251" t="s">
        <v>36</v>
      </c>
      <c r="C304" s="245"/>
      <c r="D304" s="47"/>
      <c r="E304" s="47"/>
      <c r="F304" s="48"/>
      <c r="G304" s="228"/>
      <c r="H304" s="228"/>
      <c r="I304" s="12" t="s">
        <v>37</v>
      </c>
      <c r="J304" s="13"/>
      <c r="K304" s="14" t="str">
        <f>IF(J304&gt;0,VLOOKUP(J304,男子登録情報!$J$2:$K$21,2,0),"")</f>
        <v/>
      </c>
      <c r="L304" s="15" t="s">
        <v>38</v>
      </c>
      <c r="M304" s="43"/>
      <c r="N304" s="9" t="str">
        <f t="shared" si="90"/>
        <v/>
      </c>
      <c r="O304" s="16"/>
      <c r="P304" s="235"/>
      <c r="Q304" s="236"/>
      <c r="R304" s="237"/>
      <c r="S304" s="225"/>
      <c r="T304" s="225"/>
    </row>
    <row r="305" spans="1:20" s="21" customFormat="1" ht="18" hidden="1" customHeight="1" thickTop="1" thickBot="1">
      <c r="A305" s="258">
        <v>98</v>
      </c>
      <c r="B305" s="252" t="s">
        <v>1317</v>
      </c>
      <c r="C305" s="238"/>
      <c r="D305" s="238" t="str">
        <f>IF(C305&gt;0,VLOOKUP(C305,男子登録情報!$A$1:$H$1688,3,0),"")</f>
        <v/>
      </c>
      <c r="E305" s="238" t="str">
        <f>IF(C305&gt;0,VLOOKUP(C305,男子登録情報!$A$1:$H$1688,4,0),"")</f>
        <v/>
      </c>
      <c r="F305" s="45" t="str">
        <f>IF(C305&gt;0,VLOOKUP(C305,男子登録情報!$A$1:$H$1688,8,0),"")</f>
        <v/>
      </c>
      <c r="G305" s="226" t="e">
        <f>IF(F306&gt;0,VLOOKUP(F306,男子登録情報!$N$2:$O$48,2,0),"")</f>
        <v>#N/A</v>
      </c>
      <c r="H305" s="226" t="str">
        <f t="shared" ref="H305" si="102">IF(C305&gt;0,TEXT(C305,"100000000"),"")</f>
        <v/>
      </c>
      <c r="I305" s="6" t="s">
        <v>30</v>
      </c>
      <c r="J305" s="7"/>
      <c r="K305" s="8" t="str">
        <f>IF(J305&gt;0,VLOOKUP(J305,男子登録情報!$J$1:$K$21,2,0),"")</f>
        <v/>
      </c>
      <c r="L305" s="6" t="s">
        <v>33</v>
      </c>
      <c r="M305" s="41"/>
      <c r="N305" s="9" t="str">
        <f t="shared" si="90"/>
        <v/>
      </c>
      <c r="O305" s="10"/>
      <c r="P305" s="229"/>
      <c r="Q305" s="230"/>
      <c r="R305" s="231"/>
      <c r="S305" s="223"/>
      <c r="T305" s="223"/>
    </row>
    <row r="306" spans="1:20" s="21" customFormat="1" ht="18" hidden="1" customHeight="1" thickBot="1">
      <c r="A306" s="259"/>
      <c r="B306" s="253"/>
      <c r="C306" s="239"/>
      <c r="D306" s="239"/>
      <c r="E306" s="239"/>
      <c r="F306" s="46" t="str">
        <f>IF(C305&gt;0,VLOOKUP(C305,男子登録情報!$A$1:$H$1688,5,0),"")</f>
        <v/>
      </c>
      <c r="G306" s="227"/>
      <c r="H306" s="227"/>
      <c r="I306" s="11" t="s">
        <v>34</v>
      </c>
      <c r="J306" s="7"/>
      <c r="K306" s="8" t="str">
        <f>IF(J306&gt;0,VLOOKUP(J306,男子登録情報!$J$2:$K$21,2,0),"")</f>
        <v/>
      </c>
      <c r="L306" s="11" t="s">
        <v>35</v>
      </c>
      <c r="M306" s="42"/>
      <c r="N306" s="9" t="str">
        <f t="shared" si="90"/>
        <v/>
      </c>
      <c r="O306" s="10"/>
      <c r="P306" s="232"/>
      <c r="Q306" s="233"/>
      <c r="R306" s="234"/>
      <c r="S306" s="224"/>
      <c r="T306" s="224"/>
    </row>
    <row r="307" spans="1:20" s="21" customFormat="1" ht="18" hidden="1" customHeight="1" thickBot="1">
      <c r="A307" s="260"/>
      <c r="B307" s="251" t="s">
        <v>36</v>
      </c>
      <c r="C307" s="245"/>
      <c r="D307" s="47"/>
      <c r="E307" s="47"/>
      <c r="F307" s="48"/>
      <c r="G307" s="228"/>
      <c r="H307" s="228"/>
      <c r="I307" s="12" t="s">
        <v>37</v>
      </c>
      <c r="J307" s="13"/>
      <c r="K307" s="14" t="str">
        <f>IF(J307&gt;0,VLOOKUP(J307,男子登録情報!$J$2:$K$21,2,0),"")</f>
        <v/>
      </c>
      <c r="L307" s="15" t="s">
        <v>38</v>
      </c>
      <c r="M307" s="43"/>
      <c r="N307" s="9" t="str">
        <f t="shared" si="90"/>
        <v/>
      </c>
      <c r="O307" s="16"/>
      <c r="P307" s="235"/>
      <c r="Q307" s="236"/>
      <c r="R307" s="237"/>
      <c r="S307" s="225"/>
      <c r="T307" s="225"/>
    </row>
    <row r="308" spans="1:20" s="21" customFormat="1" ht="18" hidden="1" customHeight="1" thickTop="1" thickBot="1">
      <c r="A308" s="258">
        <v>99</v>
      </c>
      <c r="B308" s="252" t="s">
        <v>1317</v>
      </c>
      <c r="C308" s="238"/>
      <c r="D308" s="238" t="str">
        <f>IF(C308&gt;0,VLOOKUP(C308,男子登録情報!$A$1:$H$1688,3,0),"")</f>
        <v/>
      </c>
      <c r="E308" s="238" t="str">
        <f>IF(C308&gt;0,VLOOKUP(C308,男子登録情報!$A$1:$H$1688,4,0),"")</f>
        <v/>
      </c>
      <c r="F308" s="45" t="str">
        <f>IF(C308&gt;0,VLOOKUP(C308,男子登録情報!$A$1:$H$1688,8,0),"")</f>
        <v/>
      </c>
      <c r="G308" s="226" t="e">
        <f>IF(F309&gt;0,VLOOKUP(F309,男子登録情報!$N$2:$O$48,2,0),"")</f>
        <v>#N/A</v>
      </c>
      <c r="H308" s="226" t="str">
        <f t="shared" ref="H308" si="103">IF(C308&gt;0,TEXT(C308,"100000000"),"")</f>
        <v/>
      </c>
      <c r="I308" s="6" t="s">
        <v>30</v>
      </c>
      <c r="J308" s="7"/>
      <c r="K308" s="8" t="str">
        <f>IF(J308&gt;0,VLOOKUP(J308,男子登録情報!$J$1:$K$21,2,0),"")</f>
        <v/>
      </c>
      <c r="L308" s="6" t="s">
        <v>33</v>
      </c>
      <c r="M308" s="41"/>
      <c r="N308" s="9" t="str">
        <f t="shared" si="90"/>
        <v/>
      </c>
      <c r="O308" s="10"/>
      <c r="P308" s="229"/>
      <c r="Q308" s="230"/>
      <c r="R308" s="231"/>
      <c r="S308" s="223"/>
      <c r="T308" s="223"/>
    </row>
    <row r="309" spans="1:20" s="21" customFormat="1" ht="18" hidden="1" customHeight="1" thickBot="1">
      <c r="A309" s="259"/>
      <c r="B309" s="253"/>
      <c r="C309" s="239"/>
      <c r="D309" s="239"/>
      <c r="E309" s="239"/>
      <c r="F309" s="46" t="str">
        <f>IF(C308&gt;0,VLOOKUP(C308,男子登録情報!$A$1:$H$1688,5,0),"")</f>
        <v/>
      </c>
      <c r="G309" s="227"/>
      <c r="H309" s="227"/>
      <c r="I309" s="11" t="s">
        <v>34</v>
      </c>
      <c r="J309" s="7"/>
      <c r="K309" s="8" t="str">
        <f>IF(J309&gt;0,VLOOKUP(J309,男子登録情報!$J$2:$K$21,2,0),"")</f>
        <v/>
      </c>
      <c r="L309" s="11" t="s">
        <v>35</v>
      </c>
      <c r="M309" s="42"/>
      <c r="N309" s="9" t="str">
        <f t="shared" si="90"/>
        <v/>
      </c>
      <c r="O309" s="10"/>
      <c r="P309" s="232"/>
      <c r="Q309" s="233"/>
      <c r="R309" s="234"/>
      <c r="S309" s="224"/>
      <c r="T309" s="224"/>
    </row>
    <row r="310" spans="1:20" s="21" customFormat="1" ht="18" hidden="1" customHeight="1" thickBot="1">
      <c r="A310" s="260"/>
      <c r="B310" s="251" t="s">
        <v>36</v>
      </c>
      <c r="C310" s="245"/>
      <c r="D310" s="47"/>
      <c r="E310" s="47"/>
      <c r="F310" s="48"/>
      <c r="G310" s="228"/>
      <c r="H310" s="228"/>
      <c r="I310" s="12" t="s">
        <v>37</v>
      </c>
      <c r="J310" s="13"/>
      <c r="K310" s="14" t="str">
        <f>IF(J310&gt;0,VLOOKUP(J310,男子登録情報!$J$2:$K$21,2,0),"")</f>
        <v/>
      </c>
      <c r="L310" s="15" t="s">
        <v>38</v>
      </c>
      <c r="M310" s="43"/>
      <c r="N310" s="9" t="str">
        <f t="shared" si="90"/>
        <v/>
      </c>
      <c r="O310" s="16"/>
      <c r="P310" s="235"/>
      <c r="Q310" s="236"/>
      <c r="R310" s="237"/>
      <c r="S310" s="225"/>
      <c r="T310" s="225"/>
    </row>
    <row r="311" spans="1:20" s="21" customFormat="1" ht="18" hidden="1" customHeight="1" thickTop="1" thickBot="1">
      <c r="A311" s="258">
        <v>100</v>
      </c>
      <c r="B311" s="252" t="s">
        <v>1317</v>
      </c>
      <c r="C311" s="238"/>
      <c r="D311" s="238" t="str">
        <f>IF(C311&gt;0,VLOOKUP(C311,男子登録情報!$A$1:$H$1688,3,0),"")</f>
        <v/>
      </c>
      <c r="E311" s="238" t="str">
        <f>IF(C311&gt;0,VLOOKUP(C311,男子登録情報!$A$1:$H$1688,4,0),"")</f>
        <v/>
      </c>
      <c r="F311" s="45" t="str">
        <f>IF(C311&gt;0,VLOOKUP(C311,男子登録情報!$A$1:$H$1688,8,0),"")</f>
        <v/>
      </c>
      <c r="G311" s="226" t="e">
        <f>IF(F312&gt;0,VLOOKUP(F312,男子登録情報!$N$2:$O$48,2,0),"")</f>
        <v>#N/A</v>
      </c>
      <c r="H311" s="226" t="str">
        <f t="shared" ref="H311" si="104">IF(C311&gt;0,TEXT(C311,"100000000"),"")</f>
        <v/>
      </c>
      <c r="I311" s="6" t="s">
        <v>30</v>
      </c>
      <c r="J311" s="7"/>
      <c r="K311" s="8" t="str">
        <f>IF(J311&gt;0,VLOOKUP(J311,男子登録情報!$J$1:$K$21,2,0),"")</f>
        <v/>
      </c>
      <c r="L311" s="6" t="s">
        <v>33</v>
      </c>
      <c r="M311" s="41"/>
      <c r="N311" s="9" t="str">
        <f t="shared" si="90"/>
        <v/>
      </c>
      <c r="O311" s="10"/>
      <c r="P311" s="229"/>
      <c r="Q311" s="230"/>
      <c r="R311" s="231"/>
      <c r="S311" s="223"/>
      <c r="T311" s="223"/>
    </row>
    <row r="312" spans="1:20" s="21" customFormat="1" ht="18" hidden="1" customHeight="1" thickBot="1">
      <c r="A312" s="259"/>
      <c r="B312" s="253"/>
      <c r="C312" s="239"/>
      <c r="D312" s="239"/>
      <c r="E312" s="239"/>
      <c r="F312" s="46" t="str">
        <f>IF(C311&gt;0,VLOOKUP(C311,男子登録情報!$A$1:$H$1688,5,0),"")</f>
        <v/>
      </c>
      <c r="G312" s="227"/>
      <c r="H312" s="227"/>
      <c r="I312" s="11" t="s">
        <v>34</v>
      </c>
      <c r="J312" s="7"/>
      <c r="K312" s="8" t="str">
        <f>IF(J312&gt;0,VLOOKUP(J312,男子登録情報!$J$2:$K$21,2,0),"")</f>
        <v/>
      </c>
      <c r="L312" s="11" t="s">
        <v>35</v>
      </c>
      <c r="M312" s="42"/>
      <c r="N312" s="9" t="str">
        <f t="shared" si="90"/>
        <v/>
      </c>
      <c r="O312" s="10"/>
      <c r="P312" s="232"/>
      <c r="Q312" s="233"/>
      <c r="R312" s="234"/>
      <c r="S312" s="224"/>
      <c r="T312" s="224"/>
    </row>
    <row r="313" spans="1:20" s="21" customFormat="1" ht="18" hidden="1" customHeight="1" thickBot="1">
      <c r="A313" s="260"/>
      <c r="B313" s="251" t="s">
        <v>36</v>
      </c>
      <c r="C313" s="245"/>
      <c r="D313" s="47"/>
      <c r="E313" s="47"/>
      <c r="F313" s="48"/>
      <c r="G313" s="228"/>
      <c r="H313" s="228"/>
      <c r="I313" s="12" t="s">
        <v>37</v>
      </c>
      <c r="J313" s="13"/>
      <c r="K313" s="14" t="str">
        <f>IF(J313&gt;0,VLOOKUP(J313,男子登録情報!$J$2:$K$21,2,0),"")</f>
        <v/>
      </c>
      <c r="L313" s="15" t="s">
        <v>38</v>
      </c>
      <c r="M313" s="43"/>
      <c r="N313" s="9" t="str">
        <f t="shared" si="90"/>
        <v/>
      </c>
      <c r="O313" s="16"/>
      <c r="P313" s="235"/>
      <c r="Q313" s="236"/>
      <c r="R313" s="237"/>
      <c r="S313" s="225"/>
      <c r="T313" s="225"/>
    </row>
    <row r="314" spans="1:20" s="21" customFormat="1" ht="18" hidden="1" customHeight="1" thickTop="1" thickBot="1">
      <c r="A314" s="258">
        <v>101</v>
      </c>
      <c r="B314" s="252" t="s">
        <v>1317</v>
      </c>
      <c r="C314" s="238"/>
      <c r="D314" s="238" t="str">
        <f>IF(C314&gt;0,VLOOKUP(C314,男子登録情報!$A$1:$H$1688,3,0),"")</f>
        <v/>
      </c>
      <c r="E314" s="238" t="str">
        <f>IF(C314&gt;0,VLOOKUP(C314,男子登録情報!$A$1:$H$1688,4,0),"")</f>
        <v/>
      </c>
      <c r="F314" s="45" t="str">
        <f>IF(C314&gt;0,VLOOKUP(C314,男子登録情報!$A$1:$H$1688,8,0),"")</f>
        <v/>
      </c>
      <c r="G314" s="226" t="e">
        <f>IF(F315&gt;0,VLOOKUP(F315,男子登録情報!$N$2:$O$48,2,0),"")</f>
        <v>#N/A</v>
      </c>
      <c r="H314" s="226" t="str">
        <f t="shared" ref="H314" si="105">IF(C314&gt;0,TEXT(C314,"100000000"),"")</f>
        <v/>
      </c>
      <c r="I314" s="6" t="s">
        <v>30</v>
      </c>
      <c r="J314" s="7"/>
      <c r="K314" s="8" t="str">
        <f>IF(J314&gt;0,VLOOKUP(J314,男子登録情報!$J$1:$K$21,2,0),"")</f>
        <v/>
      </c>
      <c r="L314" s="6" t="s">
        <v>33</v>
      </c>
      <c r="M314" s="41"/>
      <c r="N314" s="9" t="str">
        <f t="shared" si="90"/>
        <v/>
      </c>
      <c r="O314" s="10"/>
      <c r="P314" s="229"/>
      <c r="Q314" s="230"/>
      <c r="R314" s="231"/>
      <c r="S314" s="223"/>
      <c r="T314" s="223"/>
    </row>
    <row r="315" spans="1:20" s="21" customFormat="1" ht="18" hidden="1" customHeight="1" thickBot="1">
      <c r="A315" s="259"/>
      <c r="B315" s="253"/>
      <c r="C315" s="239"/>
      <c r="D315" s="239"/>
      <c r="E315" s="239"/>
      <c r="F315" s="46" t="str">
        <f>IF(C314&gt;0,VLOOKUP(C314,男子登録情報!$A$1:$H$1688,5,0),"")</f>
        <v/>
      </c>
      <c r="G315" s="227"/>
      <c r="H315" s="227"/>
      <c r="I315" s="11" t="s">
        <v>34</v>
      </c>
      <c r="J315" s="7"/>
      <c r="K315" s="8" t="str">
        <f>IF(J315&gt;0,VLOOKUP(J315,男子登録情報!$J$2:$K$21,2,0),"")</f>
        <v/>
      </c>
      <c r="L315" s="11" t="s">
        <v>35</v>
      </c>
      <c r="M315" s="42"/>
      <c r="N315" s="9" t="str">
        <f t="shared" si="90"/>
        <v/>
      </c>
      <c r="O315" s="10"/>
      <c r="P315" s="232"/>
      <c r="Q315" s="233"/>
      <c r="R315" s="234"/>
      <c r="S315" s="224"/>
      <c r="T315" s="224"/>
    </row>
    <row r="316" spans="1:20" s="21" customFormat="1" ht="18" hidden="1" customHeight="1" thickBot="1">
      <c r="A316" s="260"/>
      <c r="B316" s="251" t="s">
        <v>36</v>
      </c>
      <c r="C316" s="245"/>
      <c r="D316" s="47"/>
      <c r="E316" s="47"/>
      <c r="F316" s="48"/>
      <c r="G316" s="228"/>
      <c r="H316" s="228"/>
      <c r="I316" s="12" t="s">
        <v>37</v>
      </c>
      <c r="J316" s="13"/>
      <c r="K316" s="14" t="str">
        <f>IF(J316&gt;0,VLOOKUP(J316,男子登録情報!$J$2:$K$21,2,0),"")</f>
        <v/>
      </c>
      <c r="L316" s="15" t="s">
        <v>38</v>
      </c>
      <c r="M316" s="43"/>
      <c r="N316" s="9" t="str">
        <f t="shared" si="90"/>
        <v/>
      </c>
      <c r="O316" s="16"/>
      <c r="P316" s="235"/>
      <c r="Q316" s="236"/>
      <c r="R316" s="237"/>
      <c r="S316" s="225"/>
      <c r="T316" s="225"/>
    </row>
    <row r="317" spans="1:20" s="21" customFormat="1" ht="18" hidden="1" customHeight="1" thickTop="1" thickBot="1">
      <c r="A317" s="258">
        <v>102</v>
      </c>
      <c r="B317" s="252" t="s">
        <v>1317</v>
      </c>
      <c r="C317" s="238"/>
      <c r="D317" s="238" t="str">
        <f>IF(C317&gt;0,VLOOKUP(C317,男子登録情報!$A$1:$H$1688,3,0),"")</f>
        <v/>
      </c>
      <c r="E317" s="238" t="str">
        <f>IF(C317&gt;0,VLOOKUP(C317,男子登録情報!$A$1:$H$1688,4,0),"")</f>
        <v/>
      </c>
      <c r="F317" s="45" t="str">
        <f>IF(C317&gt;0,VLOOKUP(C317,男子登録情報!$A$1:$H$1688,8,0),"")</f>
        <v/>
      </c>
      <c r="G317" s="226" t="e">
        <f>IF(F318&gt;0,VLOOKUP(F318,男子登録情報!$N$2:$O$48,2,0),"")</f>
        <v>#N/A</v>
      </c>
      <c r="H317" s="226" t="str">
        <f t="shared" ref="H317" si="106">IF(C317&gt;0,TEXT(C317,"100000000"),"")</f>
        <v/>
      </c>
      <c r="I317" s="6" t="s">
        <v>30</v>
      </c>
      <c r="J317" s="7"/>
      <c r="K317" s="8" t="str">
        <f>IF(J317&gt;0,VLOOKUP(J317,男子登録情報!$J$1:$K$21,2,0),"")</f>
        <v/>
      </c>
      <c r="L317" s="6" t="s">
        <v>33</v>
      </c>
      <c r="M317" s="41"/>
      <c r="N317" s="9" t="str">
        <f t="shared" si="90"/>
        <v/>
      </c>
      <c r="O317" s="10"/>
      <c r="P317" s="229"/>
      <c r="Q317" s="230"/>
      <c r="R317" s="231"/>
      <c r="S317" s="223"/>
      <c r="T317" s="223"/>
    </row>
    <row r="318" spans="1:20" s="21" customFormat="1" ht="18" hidden="1" customHeight="1" thickBot="1">
      <c r="A318" s="259"/>
      <c r="B318" s="253"/>
      <c r="C318" s="239"/>
      <c r="D318" s="239"/>
      <c r="E318" s="239"/>
      <c r="F318" s="46" t="str">
        <f>IF(C317&gt;0,VLOOKUP(C317,男子登録情報!$A$1:$H$1688,5,0),"")</f>
        <v/>
      </c>
      <c r="G318" s="227"/>
      <c r="H318" s="227"/>
      <c r="I318" s="11" t="s">
        <v>34</v>
      </c>
      <c r="J318" s="7"/>
      <c r="K318" s="8" t="str">
        <f>IF(J318&gt;0,VLOOKUP(J318,男子登録情報!$J$2:$K$21,2,0),"")</f>
        <v/>
      </c>
      <c r="L318" s="11" t="s">
        <v>35</v>
      </c>
      <c r="M318" s="42"/>
      <c r="N318" s="9" t="str">
        <f t="shared" si="90"/>
        <v/>
      </c>
      <c r="O318" s="10"/>
      <c r="P318" s="232"/>
      <c r="Q318" s="233"/>
      <c r="R318" s="234"/>
      <c r="S318" s="224"/>
      <c r="T318" s="224"/>
    </row>
    <row r="319" spans="1:20" s="21" customFormat="1" ht="18" hidden="1" customHeight="1" thickBot="1">
      <c r="A319" s="260"/>
      <c r="B319" s="251" t="s">
        <v>36</v>
      </c>
      <c r="C319" s="245"/>
      <c r="D319" s="47"/>
      <c r="E319" s="47"/>
      <c r="F319" s="48"/>
      <c r="G319" s="228"/>
      <c r="H319" s="228"/>
      <c r="I319" s="12" t="s">
        <v>37</v>
      </c>
      <c r="J319" s="13"/>
      <c r="K319" s="14" t="str">
        <f>IF(J319&gt;0,VLOOKUP(J319,男子登録情報!$J$2:$K$21,2,0),"")</f>
        <v/>
      </c>
      <c r="L319" s="15" t="s">
        <v>38</v>
      </c>
      <c r="M319" s="43"/>
      <c r="N319" s="9" t="str">
        <f t="shared" si="90"/>
        <v/>
      </c>
      <c r="O319" s="16"/>
      <c r="P319" s="235"/>
      <c r="Q319" s="236"/>
      <c r="R319" s="237"/>
      <c r="S319" s="225"/>
      <c r="T319" s="225"/>
    </row>
    <row r="320" spans="1:20" s="21" customFormat="1" ht="18" hidden="1" customHeight="1" thickTop="1" thickBot="1">
      <c r="A320" s="258">
        <v>103</v>
      </c>
      <c r="B320" s="252" t="s">
        <v>1317</v>
      </c>
      <c r="C320" s="238"/>
      <c r="D320" s="238" t="str">
        <f>IF(C320&gt;0,VLOOKUP(C320,男子登録情報!$A$1:$H$1688,3,0),"")</f>
        <v/>
      </c>
      <c r="E320" s="238" t="str">
        <f>IF(C320&gt;0,VLOOKUP(C320,男子登録情報!$A$1:$H$1688,4,0),"")</f>
        <v/>
      </c>
      <c r="F320" s="45" t="str">
        <f>IF(C320&gt;0,VLOOKUP(C320,男子登録情報!$A$1:$H$1688,8,0),"")</f>
        <v/>
      </c>
      <c r="G320" s="226" t="e">
        <f>IF(F321&gt;0,VLOOKUP(F321,男子登録情報!$N$2:$O$48,2,0),"")</f>
        <v>#N/A</v>
      </c>
      <c r="H320" s="226" t="str">
        <f t="shared" ref="H320" si="107">IF(C320&gt;0,TEXT(C320,"100000000"),"")</f>
        <v/>
      </c>
      <c r="I320" s="6" t="s">
        <v>30</v>
      </c>
      <c r="J320" s="7"/>
      <c r="K320" s="8" t="str">
        <f>IF(J320&gt;0,VLOOKUP(J320,男子登録情報!$J$1:$K$21,2,0),"")</f>
        <v/>
      </c>
      <c r="L320" s="6" t="s">
        <v>33</v>
      </c>
      <c r="M320" s="41"/>
      <c r="N320" s="9" t="str">
        <f t="shared" si="90"/>
        <v/>
      </c>
      <c r="O320" s="10"/>
      <c r="P320" s="229"/>
      <c r="Q320" s="230"/>
      <c r="R320" s="231"/>
      <c r="S320" s="223"/>
      <c r="T320" s="223"/>
    </row>
    <row r="321" spans="1:20" s="21" customFormat="1" ht="18" hidden="1" customHeight="1" thickBot="1">
      <c r="A321" s="259"/>
      <c r="B321" s="253"/>
      <c r="C321" s="239"/>
      <c r="D321" s="239"/>
      <c r="E321" s="239"/>
      <c r="F321" s="46" t="str">
        <f>IF(C320&gt;0,VLOOKUP(C320,男子登録情報!$A$1:$H$1688,5,0),"")</f>
        <v/>
      </c>
      <c r="G321" s="227"/>
      <c r="H321" s="227"/>
      <c r="I321" s="11" t="s">
        <v>34</v>
      </c>
      <c r="J321" s="7"/>
      <c r="K321" s="8" t="str">
        <f>IF(J321&gt;0,VLOOKUP(J321,男子登録情報!$J$2:$K$21,2,0),"")</f>
        <v/>
      </c>
      <c r="L321" s="11" t="s">
        <v>35</v>
      </c>
      <c r="M321" s="42"/>
      <c r="N321" s="9" t="str">
        <f t="shared" si="90"/>
        <v/>
      </c>
      <c r="O321" s="10"/>
      <c r="P321" s="232"/>
      <c r="Q321" s="233"/>
      <c r="R321" s="234"/>
      <c r="S321" s="224"/>
      <c r="T321" s="224"/>
    </row>
    <row r="322" spans="1:20" s="21" customFormat="1" ht="18" hidden="1" customHeight="1" thickBot="1">
      <c r="A322" s="260"/>
      <c r="B322" s="251" t="s">
        <v>36</v>
      </c>
      <c r="C322" s="245"/>
      <c r="D322" s="47"/>
      <c r="E322" s="47"/>
      <c r="F322" s="48"/>
      <c r="G322" s="228"/>
      <c r="H322" s="228"/>
      <c r="I322" s="12" t="s">
        <v>37</v>
      </c>
      <c r="J322" s="13"/>
      <c r="K322" s="14" t="str">
        <f>IF(J322&gt;0,VLOOKUP(J322,男子登録情報!$J$2:$K$21,2,0),"")</f>
        <v/>
      </c>
      <c r="L322" s="15" t="s">
        <v>38</v>
      </c>
      <c r="M322" s="43"/>
      <c r="N322" s="9" t="str">
        <f t="shared" si="90"/>
        <v/>
      </c>
      <c r="O322" s="16"/>
      <c r="P322" s="235"/>
      <c r="Q322" s="236"/>
      <c r="R322" s="237"/>
      <c r="S322" s="225"/>
      <c r="T322" s="225"/>
    </row>
    <row r="323" spans="1:20" s="21" customFormat="1" ht="18" hidden="1" customHeight="1" thickTop="1" thickBot="1">
      <c r="A323" s="258">
        <v>104</v>
      </c>
      <c r="B323" s="252" t="s">
        <v>1317</v>
      </c>
      <c r="C323" s="238"/>
      <c r="D323" s="238" t="str">
        <f>IF(C323&gt;0,VLOOKUP(C323,男子登録情報!$A$1:$H$1688,3,0),"")</f>
        <v/>
      </c>
      <c r="E323" s="238" t="str">
        <f>IF(C323&gt;0,VLOOKUP(C323,男子登録情報!$A$1:$H$1688,4,0),"")</f>
        <v/>
      </c>
      <c r="F323" s="45" t="str">
        <f>IF(C323&gt;0,VLOOKUP(C323,男子登録情報!$A$1:$H$1688,8,0),"")</f>
        <v/>
      </c>
      <c r="G323" s="226" t="e">
        <f>IF(F324&gt;0,VLOOKUP(F324,男子登録情報!$N$2:$O$48,2,0),"")</f>
        <v>#N/A</v>
      </c>
      <c r="H323" s="226" t="str">
        <f t="shared" ref="H323" si="108">IF(C323&gt;0,TEXT(C323,"100000000"),"")</f>
        <v/>
      </c>
      <c r="I323" s="6" t="s">
        <v>30</v>
      </c>
      <c r="J323" s="7"/>
      <c r="K323" s="8" t="str">
        <f>IF(J323&gt;0,VLOOKUP(J323,男子登録情報!$J$1:$K$21,2,0),"")</f>
        <v/>
      </c>
      <c r="L323" s="6" t="s">
        <v>33</v>
      </c>
      <c r="M323" s="41"/>
      <c r="N323" s="9" t="str">
        <f t="shared" si="90"/>
        <v/>
      </c>
      <c r="O323" s="10"/>
      <c r="P323" s="229"/>
      <c r="Q323" s="230"/>
      <c r="R323" s="231"/>
      <c r="S323" s="223"/>
      <c r="T323" s="223"/>
    </row>
    <row r="324" spans="1:20" s="21" customFormat="1" ht="18" hidden="1" customHeight="1" thickBot="1">
      <c r="A324" s="259"/>
      <c r="B324" s="253"/>
      <c r="C324" s="239"/>
      <c r="D324" s="239"/>
      <c r="E324" s="239"/>
      <c r="F324" s="46" t="str">
        <f>IF(C323&gt;0,VLOOKUP(C323,男子登録情報!$A$1:$H$1688,5,0),"")</f>
        <v/>
      </c>
      <c r="G324" s="227"/>
      <c r="H324" s="227"/>
      <c r="I324" s="11" t="s">
        <v>34</v>
      </c>
      <c r="J324" s="7"/>
      <c r="K324" s="8" t="str">
        <f>IF(J324&gt;0,VLOOKUP(J324,男子登録情報!$J$2:$K$21,2,0),"")</f>
        <v/>
      </c>
      <c r="L324" s="11" t="s">
        <v>35</v>
      </c>
      <c r="M324" s="42"/>
      <c r="N324" s="9" t="str">
        <f t="shared" si="90"/>
        <v/>
      </c>
      <c r="O324" s="10"/>
      <c r="P324" s="232"/>
      <c r="Q324" s="233"/>
      <c r="R324" s="234"/>
      <c r="S324" s="224"/>
      <c r="T324" s="224"/>
    </row>
    <row r="325" spans="1:20" s="21" customFormat="1" ht="18" hidden="1" customHeight="1" thickBot="1">
      <c r="A325" s="260"/>
      <c r="B325" s="251" t="s">
        <v>36</v>
      </c>
      <c r="C325" s="245"/>
      <c r="D325" s="47"/>
      <c r="E325" s="47"/>
      <c r="F325" s="48"/>
      <c r="G325" s="228"/>
      <c r="H325" s="228"/>
      <c r="I325" s="12" t="s">
        <v>37</v>
      </c>
      <c r="J325" s="13"/>
      <c r="K325" s="14" t="str">
        <f>IF(J325&gt;0,VLOOKUP(J325,男子登録情報!$J$2:$K$21,2,0),"")</f>
        <v/>
      </c>
      <c r="L325" s="15" t="s">
        <v>38</v>
      </c>
      <c r="M325" s="43"/>
      <c r="N325" s="9" t="str">
        <f t="shared" si="90"/>
        <v/>
      </c>
      <c r="O325" s="16"/>
      <c r="P325" s="235"/>
      <c r="Q325" s="236"/>
      <c r="R325" s="237"/>
      <c r="S325" s="225"/>
      <c r="T325" s="225"/>
    </row>
    <row r="326" spans="1:20" s="21" customFormat="1" ht="18" hidden="1" customHeight="1" thickTop="1" thickBot="1">
      <c r="A326" s="258">
        <v>105</v>
      </c>
      <c r="B326" s="252" t="s">
        <v>1317</v>
      </c>
      <c r="C326" s="238"/>
      <c r="D326" s="238" t="str">
        <f>IF(C326&gt;0,VLOOKUP(C326,男子登録情報!$A$1:$H$1688,3,0),"")</f>
        <v/>
      </c>
      <c r="E326" s="238" t="str">
        <f>IF(C326&gt;0,VLOOKUP(C326,男子登録情報!$A$1:$H$1688,4,0),"")</f>
        <v/>
      </c>
      <c r="F326" s="45" t="str">
        <f>IF(C326&gt;0,VLOOKUP(C326,男子登録情報!$A$1:$H$1688,8,0),"")</f>
        <v/>
      </c>
      <c r="G326" s="226" t="e">
        <f>IF(F327&gt;0,VLOOKUP(F327,男子登録情報!$N$2:$O$48,2,0),"")</f>
        <v>#N/A</v>
      </c>
      <c r="H326" s="226" t="str">
        <f t="shared" ref="H326" si="109">IF(C326&gt;0,TEXT(C326,"100000000"),"")</f>
        <v/>
      </c>
      <c r="I326" s="6" t="s">
        <v>30</v>
      </c>
      <c r="J326" s="7"/>
      <c r="K326" s="8" t="str">
        <f>IF(J326&gt;0,VLOOKUP(J326,男子登録情報!$J$1:$K$21,2,0),"")</f>
        <v/>
      </c>
      <c r="L326" s="6" t="s">
        <v>33</v>
      </c>
      <c r="M326" s="41"/>
      <c r="N326" s="9" t="str">
        <f t="shared" si="90"/>
        <v/>
      </c>
      <c r="O326" s="10"/>
      <c r="P326" s="229"/>
      <c r="Q326" s="230"/>
      <c r="R326" s="231"/>
      <c r="S326" s="223"/>
      <c r="T326" s="223"/>
    </row>
    <row r="327" spans="1:20" s="21" customFormat="1" ht="18" hidden="1" customHeight="1" thickBot="1">
      <c r="A327" s="259"/>
      <c r="B327" s="253"/>
      <c r="C327" s="239"/>
      <c r="D327" s="239"/>
      <c r="E327" s="239"/>
      <c r="F327" s="46" t="str">
        <f>IF(C326&gt;0,VLOOKUP(C326,男子登録情報!$A$1:$H$1688,5,0),"")</f>
        <v/>
      </c>
      <c r="G327" s="227"/>
      <c r="H327" s="227"/>
      <c r="I327" s="11" t="s">
        <v>34</v>
      </c>
      <c r="J327" s="7"/>
      <c r="K327" s="8" t="str">
        <f>IF(J327&gt;0,VLOOKUP(J327,男子登録情報!$J$2:$K$21,2,0),"")</f>
        <v/>
      </c>
      <c r="L327" s="11" t="s">
        <v>35</v>
      </c>
      <c r="M327" s="42"/>
      <c r="N327" s="9" t="str">
        <f t="shared" si="90"/>
        <v/>
      </c>
      <c r="O327" s="10"/>
      <c r="P327" s="232"/>
      <c r="Q327" s="233"/>
      <c r="R327" s="234"/>
      <c r="S327" s="224"/>
      <c r="T327" s="224"/>
    </row>
    <row r="328" spans="1:20" s="21" customFormat="1" ht="18" hidden="1" customHeight="1" thickBot="1">
      <c r="A328" s="260"/>
      <c r="B328" s="251" t="s">
        <v>36</v>
      </c>
      <c r="C328" s="245"/>
      <c r="D328" s="47"/>
      <c r="E328" s="47"/>
      <c r="F328" s="48"/>
      <c r="G328" s="228"/>
      <c r="H328" s="228"/>
      <c r="I328" s="12" t="s">
        <v>37</v>
      </c>
      <c r="J328" s="13"/>
      <c r="K328" s="14" t="str">
        <f>IF(J328&gt;0,VLOOKUP(J328,男子登録情報!$J$2:$K$21,2,0),"")</f>
        <v/>
      </c>
      <c r="L328" s="15" t="s">
        <v>38</v>
      </c>
      <c r="M328" s="43"/>
      <c r="N328" s="9" t="str">
        <f t="shared" si="90"/>
        <v/>
      </c>
      <c r="O328" s="16"/>
      <c r="P328" s="235"/>
      <c r="Q328" s="236"/>
      <c r="R328" s="237"/>
      <c r="S328" s="225"/>
      <c r="T328" s="225"/>
    </row>
    <row r="329" spans="1:20" s="21" customFormat="1" ht="18" hidden="1" customHeight="1" thickTop="1" thickBot="1">
      <c r="A329" s="258">
        <v>106</v>
      </c>
      <c r="B329" s="252" t="s">
        <v>1317</v>
      </c>
      <c r="C329" s="238"/>
      <c r="D329" s="238" t="str">
        <f>IF(C329&gt;0,VLOOKUP(C329,男子登録情報!$A$1:$H$1688,3,0),"")</f>
        <v/>
      </c>
      <c r="E329" s="238" t="str">
        <f>IF(C329&gt;0,VLOOKUP(C329,男子登録情報!$A$1:$H$1688,4,0),"")</f>
        <v/>
      </c>
      <c r="F329" s="45" t="str">
        <f>IF(C329&gt;0,VLOOKUP(C329,男子登録情報!$A$1:$H$1688,8,0),"")</f>
        <v/>
      </c>
      <c r="G329" s="226" t="e">
        <f>IF(F330&gt;0,VLOOKUP(F330,男子登録情報!$N$2:$O$48,2,0),"")</f>
        <v>#N/A</v>
      </c>
      <c r="H329" s="226" t="str">
        <f t="shared" ref="H329" si="110">IF(C329&gt;0,TEXT(C329,"100000000"),"")</f>
        <v/>
      </c>
      <c r="I329" s="6" t="s">
        <v>30</v>
      </c>
      <c r="J329" s="7"/>
      <c r="K329" s="8" t="str">
        <f>IF(J329&gt;0,VLOOKUP(J329,男子登録情報!$J$1:$K$21,2,0),"")</f>
        <v/>
      </c>
      <c r="L329" s="6" t="s">
        <v>33</v>
      </c>
      <c r="M329" s="41"/>
      <c r="N329" s="9" t="str">
        <f t="shared" si="90"/>
        <v/>
      </c>
      <c r="O329" s="10"/>
      <c r="P329" s="229"/>
      <c r="Q329" s="230"/>
      <c r="R329" s="231"/>
      <c r="S329" s="223"/>
      <c r="T329" s="223"/>
    </row>
    <row r="330" spans="1:20" s="21" customFormat="1" ht="18" hidden="1" customHeight="1" thickBot="1">
      <c r="A330" s="259"/>
      <c r="B330" s="253"/>
      <c r="C330" s="239"/>
      <c r="D330" s="239"/>
      <c r="E330" s="239"/>
      <c r="F330" s="46" t="str">
        <f>IF(C329&gt;0,VLOOKUP(C329,男子登録情報!$A$1:$H$1688,5,0),"")</f>
        <v/>
      </c>
      <c r="G330" s="227"/>
      <c r="H330" s="227"/>
      <c r="I330" s="11" t="s">
        <v>34</v>
      </c>
      <c r="J330" s="7"/>
      <c r="K330" s="8" t="str">
        <f>IF(J330&gt;0,VLOOKUP(J330,男子登録情報!$J$2:$K$21,2,0),"")</f>
        <v/>
      </c>
      <c r="L330" s="11" t="s">
        <v>35</v>
      </c>
      <c r="M330" s="42"/>
      <c r="N330" s="9" t="str">
        <f t="shared" si="90"/>
        <v/>
      </c>
      <c r="O330" s="10"/>
      <c r="P330" s="232"/>
      <c r="Q330" s="233"/>
      <c r="R330" s="234"/>
      <c r="S330" s="224"/>
      <c r="T330" s="224"/>
    </row>
    <row r="331" spans="1:20" s="21" customFormat="1" ht="18" hidden="1" customHeight="1" thickBot="1">
      <c r="A331" s="260"/>
      <c r="B331" s="251" t="s">
        <v>36</v>
      </c>
      <c r="C331" s="245"/>
      <c r="D331" s="47"/>
      <c r="E331" s="47"/>
      <c r="F331" s="48"/>
      <c r="G331" s="228"/>
      <c r="H331" s="228"/>
      <c r="I331" s="12" t="s">
        <v>37</v>
      </c>
      <c r="J331" s="13"/>
      <c r="K331" s="14" t="str">
        <f>IF(J331&gt;0,VLOOKUP(J331,男子登録情報!$J$2:$K$21,2,0),"")</f>
        <v/>
      </c>
      <c r="L331" s="15" t="s">
        <v>38</v>
      </c>
      <c r="M331" s="43"/>
      <c r="N331" s="9" t="str">
        <f t="shared" si="90"/>
        <v/>
      </c>
      <c r="O331" s="16"/>
      <c r="P331" s="235"/>
      <c r="Q331" s="236"/>
      <c r="R331" s="237"/>
      <c r="S331" s="225"/>
      <c r="T331" s="225"/>
    </row>
    <row r="332" spans="1:20" s="21" customFormat="1" ht="18" hidden="1" customHeight="1" thickTop="1" thickBot="1">
      <c r="A332" s="258">
        <v>107</v>
      </c>
      <c r="B332" s="252" t="s">
        <v>1317</v>
      </c>
      <c r="C332" s="238"/>
      <c r="D332" s="238" t="str">
        <f>IF(C332&gt;0,VLOOKUP(C332,男子登録情報!$A$1:$H$1688,3,0),"")</f>
        <v/>
      </c>
      <c r="E332" s="238" t="str">
        <f>IF(C332&gt;0,VLOOKUP(C332,男子登録情報!$A$1:$H$1688,4,0),"")</f>
        <v/>
      </c>
      <c r="F332" s="45" t="str">
        <f>IF(C332&gt;0,VLOOKUP(C332,男子登録情報!$A$1:$H$1688,8,0),"")</f>
        <v/>
      </c>
      <c r="G332" s="226" t="e">
        <f>IF(F333&gt;0,VLOOKUP(F333,男子登録情報!$N$2:$O$48,2,0),"")</f>
        <v>#N/A</v>
      </c>
      <c r="H332" s="226" t="str">
        <f t="shared" ref="H332" si="111">IF(C332&gt;0,TEXT(C332,"100000000"),"")</f>
        <v/>
      </c>
      <c r="I332" s="6" t="s">
        <v>30</v>
      </c>
      <c r="J332" s="7"/>
      <c r="K332" s="8" t="str">
        <f>IF(J332&gt;0,VLOOKUP(J332,男子登録情報!$J$1:$K$21,2,0),"")</f>
        <v/>
      </c>
      <c r="L332" s="6" t="s">
        <v>33</v>
      </c>
      <c r="M332" s="41"/>
      <c r="N332" s="9" t="str">
        <f t="shared" si="90"/>
        <v/>
      </c>
      <c r="O332" s="10"/>
      <c r="P332" s="229"/>
      <c r="Q332" s="230"/>
      <c r="R332" s="231"/>
      <c r="S332" s="223"/>
      <c r="T332" s="223"/>
    </row>
    <row r="333" spans="1:20" s="21" customFormat="1" ht="18" hidden="1" customHeight="1" thickBot="1">
      <c r="A333" s="259"/>
      <c r="B333" s="253"/>
      <c r="C333" s="239"/>
      <c r="D333" s="239"/>
      <c r="E333" s="239"/>
      <c r="F333" s="46" t="str">
        <f>IF(C332&gt;0,VLOOKUP(C332,男子登録情報!$A$1:$H$1688,5,0),"")</f>
        <v/>
      </c>
      <c r="G333" s="227"/>
      <c r="H333" s="227"/>
      <c r="I333" s="11" t="s">
        <v>34</v>
      </c>
      <c r="J333" s="7"/>
      <c r="K333" s="8" t="str">
        <f>IF(J333&gt;0,VLOOKUP(J333,男子登録情報!$J$2:$K$21,2,0),"")</f>
        <v/>
      </c>
      <c r="L333" s="11" t="s">
        <v>35</v>
      </c>
      <c r="M333" s="42"/>
      <c r="N333" s="9" t="str">
        <f t="shared" si="90"/>
        <v/>
      </c>
      <c r="O333" s="10"/>
      <c r="P333" s="232"/>
      <c r="Q333" s="233"/>
      <c r="R333" s="234"/>
      <c r="S333" s="224"/>
      <c r="T333" s="224"/>
    </row>
    <row r="334" spans="1:20" s="21" customFormat="1" ht="18" hidden="1" customHeight="1" thickBot="1">
      <c r="A334" s="260"/>
      <c r="B334" s="251" t="s">
        <v>36</v>
      </c>
      <c r="C334" s="245"/>
      <c r="D334" s="47"/>
      <c r="E334" s="47"/>
      <c r="F334" s="48"/>
      <c r="G334" s="228"/>
      <c r="H334" s="228"/>
      <c r="I334" s="12" t="s">
        <v>37</v>
      </c>
      <c r="J334" s="13"/>
      <c r="K334" s="14" t="str">
        <f>IF(J334&gt;0,VLOOKUP(J334,男子登録情報!$J$2:$K$21,2,0),"")</f>
        <v/>
      </c>
      <c r="L334" s="15" t="s">
        <v>38</v>
      </c>
      <c r="M334" s="43"/>
      <c r="N334" s="9" t="str">
        <f t="shared" ref="N334:N397" si="112">IF(K334="","",LEFT(K334,5)&amp;" "&amp;IF(OR(LEFT(K334,3)*1&lt;70,LEFT(K334,3)*1&gt;100),REPT(0,7-LEN(M334)),REPT(0,5-LEN(M334)))&amp;M334)</f>
        <v/>
      </c>
      <c r="O334" s="16"/>
      <c r="P334" s="235"/>
      <c r="Q334" s="236"/>
      <c r="R334" s="237"/>
      <c r="S334" s="225"/>
      <c r="T334" s="225"/>
    </row>
    <row r="335" spans="1:20" s="21" customFormat="1" ht="18" hidden="1" customHeight="1" thickTop="1" thickBot="1">
      <c r="A335" s="258">
        <v>108</v>
      </c>
      <c r="B335" s="252" t="s">
        <v>1317</v>
      </c>
      <c r="C335" s="238"/>
      <c r="D335" s="238" t="str">
        <f>IF(C335&gt;0,VLOOKUP(C335,男子登録情報!$A$1:$H$1688,3,0),"")</f>
        <v/>
      </c>
      <c r="E335" s="238" t="str">
        <f>IF(C335&gt;0,VLOOKUP(C335,男子登録情報!$A$1:$H$1688,4,0),"")</f>
        <v/>
      </c>
      <c r="F335" s="45" t="str">
        <f>IF(C335&gt;0,VLOOKUP(C335,男子登録情報!$A$1:$H$1688,8,0),"")</f>
        <v/>
      </c>
      <c r="G335" s="226" t="e">
        <f>IF(F336&gt;0,VLOOKUP(F336,男子登録情報!$N$2:$O$48,2,0),"")</f>
        <v>#N/A</v>
      </c>
      <c r="H335" s="226" t="str">
        <f t="shared" ref="H335" si="113">IF(C335&gt;0,TEXT(C335,"100000000"),"")</f>
        <v/>
      </c>
      <c r="I335" s="6" t="s">
        <v>30</v>
      </c>
      <c r="J335" s="7"/>
      <c r="K335" s="8" t="str">
        <f>IF(J335&gt;0,VLOOKUP(J335,男子登録情報!$J$1:$K$21,2,0),"")</f>
        <v/>
      </c>
      <c r="L335" s="6" t="s">
        <v>33</v>
      </c>
      <c r="M335" s="41"/>
      <c r="N335" s="9" t="str">
        <f t="shared" si="112"/>
        <v/>
      </c>
      <c r="O335" s="10"/>
      <c r="P335" s="229"/>
      <c r="Q335" s="230"/>
      <c r="R335" s="231"/>
      <c r="S335" s="223"/>
      <c r="T335" s="223"/>
    </row>
    <row r="336" spans="1:20" s="21" customFormat="1" ht="18" hidden="1" customHeight="1" thickBot="1">
      <c r="A336" s="259"/>
      <c r="B336" s="253"/>
      <c r="C336" s="239"/>
      <c r="D336" s="239"/>
      <c r="E336" s="239"/>
      <c r="F336" s="46" t="str">
        <f>IF(C335&gt;0,VLOOKUP(C335,男子登録情報!$A$1:$H$1688,5,0),"")</f>
        <v/>
      </c>
      <c r="G336" s="227"/>
      <c r="H336" s="227"/>
      <c r="I336" s="11" t="s">
        <v>34</v>
      </c>
      <c r="J336" s="7"/>
      <c r="K336" s="8" t="str">
        <f>IF(J336&gt;0,VLOOKUP(J336,男子登録情報!$J$2:$K$21,2,0),"")</f>
        <v/>
      </c>
      <c r="L336" s="11" t="s">
        <v>35</v>
      </c>
      <c r="M336" s="42"/>
      <c r="N336" s="9" t="str">
        <f t="shared" si="112"/>
        <v/>
      </c>
      <c r="O336" s="10"/>
      <c r="P336" s="232"/>
      <c r="Q336" s="233"/>
      <c r="R336" s="234"/>
      <c r="S336" s="224"/>
      <c r="T336" s="224"/>
    </row>
    <row r="337" spans="1:20" s="21" customFormat="1" ht="18" hidden="1" customHeight="1" thickBot="1">
      <c r="A337" s="260"/>
      <c r="B337" s="251" t="s">
        <v>36</v>
      </c>
      <c r="C337" s="245"/>
      <c r="D337" s="47"/>
      <c r="E337" s="47"/>
      <c r="F337" s="48"/>
      <c r="G337" s="228"/>
      <c r="H337" s="228"/>
      <c r="I337" s="12" t="s">
        <v>37</v>
      </c>
      <c r="J337" s="13"/>
      <c r="K337" s="14" t="str">
        <f>IF(J337&gt;0,VLOOKUP(J337,男子登録情報!$J$2:$K$21,2,0),"")</f>
        <v/>
      </c>
      <c r="L337" s="15" t="s">
        <v>38</v>
      </c>
      <c r="M337" s="43"/>
      <c r="N337" s="9" t="str">
        <f t="shared" si="112"/>
        <v/>
      </c>
      <c r="O337" s="16"/>
      <c r="P337" s="235"/>
      <c r="Q337" s="236"/>
      <c r="R337" s="237"/>
      <c r="S337" s="225"/>
      <c r="T337" s="225"/>
    </row>
    <row r="338" spans="1:20" s="21" customFormat="1" ht="18" hidden="1" customHeight="1" thickTop="1" thickBot="1">
      <c r="A338" s="258">
        <v>109</v>
      </c>
      <c r="B338" s="252" t="s">
        <v>1317</v>
      </c>
      <c r="C338" s="238"/>
      <c r="D338" s="238" t="str">
        <f>IF(C338&gt;0,VLOOKUP(C338,男子登録情報!$A$1:$H$1688,3,0),"")</f>
        <v/>
      </c>
      <c r="E338" s="238" t="str">
        <f>IF(C338&gt;0,VLOOKUP(C338,男子登録情報!$A$1:$H$1688,4,0),"")</f>
        <v/>
      </c>
      <c r="F338" s="45" t="str">
        <f>IF(C338&gt;0,VLOOKUP(C338,男子登録情報!$A$1:$H$1688,8,0),"")</f>
        <v/>
      </c>
      <c r="G338" s="226" t="e">
        <f>IF(F339&gt;0,VLOOKUP(F339,男子登録情報!$N$2:$O$48,2,0),"")</f>
        <v>#N/A</v>
      </c>
      <c r="H338" s="226" t="str">
        <f t="shared" ref="H338" si="114">IF(C338&gt;0,TEXT(C338,"100000000"),"")</f>
        <v/>
      </c>
      <c r="I338" s="6" t="s">
        <v>30</v>
      </c>
      <c r="J338" s="7"/>
      <c r="K338" s="8" t="str">
        <f>IF(J338&gt;0,VLOOKUP(J338,男子登録情報!$J$1:$K$21,2,0),"")</f>
        <v/>
      </c>
      <c r="L338" s="6" t="s">
        <v>33</v>
      </c>
      <c r="M338" s="41"/>
      <c r="N338" s="9" t="str">
        <f t="shared" si="112"/>
        <v/>
      </c>
      <c r="O338" s="10"/>
      <c r="P338" s="229"/>
      <c r="Q338" s="230"/>
      <c r="R338" s="231"/>
      <c r="S338" s="223"/>
      <c r="T338" s="223"/>
    </row>
    <row r="339" spans="1:20" s="21" customFormat="1" ht="18" hidden="1" customHeight="1" thickBot="1">
      <c r="A339" s="259"/>
      <c r="B339" s="253"/>
      <c r="C339" s="239"/>
      <c r="D339" s="239"/>
      <c r="E339" s="239"/>
      <c r="F339" s="46" t="str">
        <f>IF(C338&gt;0,VLOOKUP(C338,男子登録情報!$A$1:$H$1688,5,0),"")</f>
        <v/>
      </c>
      <c r="G339" s="227"/>
      <c r="H339" s="227"/>
      <c r="I339" s="11" t="s">
        <v>34</v>
      </c>
      <c r="J339" s="7"/>
      <c r="K339" s="8" t="str">
        <f>IF(J339&gt;0,VLOOKUP(J339,男子登録情報!$J$2:$K$21,2,0),"")</f>
        <v/>
      </c>
      <c r="L339" s="11" t="s">
        <v>35</v>
      </c>
      <c r="M339" s="42"/>
      <c r="N339" s="9" t="str">
        <f t="shared" si="112"/>
        <v/>
      </c>
      <c r="O339" s="10"/>
      <c r="P339" s="232"/>
      <c r="Q339" s="233"/>
      <c r="R339" s="234"/>
      <c r="S339" s="224"/>
      <c r="T339" s="224"/>
    </row>
    <row r="340" spans="1:20" s="21" customFormat="1" ht="18" hidden="1" customHeight="1" thickBot="1">
      <c r="A340" s="260"/>
      <c r="B340" s="251" t="s">
        <v>36</v>
      </c>
      <c r="C340" s="245"/>
      <c r="D340" s="47"/>
      <c r="E340" s="47"/>
      <c r="F340" s="48"/>
      <c r="G340" s="228"/>
      <c r="H340" s="228"/>
      <c r="I340" s="12" t="s">
        <v>37</v>
      </c>
      <c r="J340" s="13"/>
      <c r="K340" s="14" t="str">
        <f>IF(J340&gt;0,VLOOKUP(J340,男子登録情報!$J$2:$K$21,2,0),"")</f>
        <v/>
      </c>
      <c r="L340" s="15" t="s">
        <v>38</v>
      </c>
      <c r="M340" s="43"/>
      <c r="N340" s="9" t="str">
        <f t="shared" si="112"/>
        <v/>
      </c>
      <c r="O340" s="16"/>
      <c r="P340" s="235"/>
      <c r="Q340" s="236"/>
      <c r="R340" s="237"/>
      <c r="S340" s="225"/>
      <c r="T340" s="225"/>
    </row>
    <row r="341" spans="1:20" s="21" customFormat="1" ht="18" hidden="1" customHeight="1" thickTop="1" thickBot="1">
      <c r="A341" s="258">
        <v>110</v>
      </c>
      <c r="B341" s="252" t="s">
        <v>1317</v>
      </c>
      <c r="C341" s="238"/>
      <c r="D341" s="238" t="str">
        <f>IF(C341&gt;0,VLOOKUP(C341,男子登録情報!$A$1:$H$1688,3,0),"")</f>
        <v/>
      </c>
      <c r="E341" s="238" t="str">
        <f>IF(C341&gt;0,VLOOKUP(C341,男子登録情報!$A$1:$H$1688,4,0),"")</f>
        <v/>
      </c>
      <c r="F341" s="45" t="str">
        <f>IF(C341&gt;0,VLOOKUP(C341,男子登録情報!$A$1:$H$1688,8,0),"")</f>
        <v/>
      </c>
      <c r="G341" s="226" t="e">
        <f>IF(F342&gt;0,VLOOKUP(F342,男子登録情報!$N$2:$O$48,2,0),"")</f>
        <v>#N/A</v>
      </c>
      <c r="H341" s="226" t="str">
        <f t="shared" ref="H341" si="115">IF(C341&gt;0,TEXT(C341,"100000000"),"")</f>
        <v/>
      </c>
      <c r="I341" s="6" t="s">
        <v>30</v>
      </c>
      <c r="J341" s="7"/>
      <c r="K341" s="8" t="str">
        <f>IF(J341&gt;0,VLOOKUP(J341,男子登録情報!$J$1:$K$21,2,0),"")</f>
        <v/>
      </c>
      <c r="L341" s="6" t="s">
        <v>33</v>
      </c>
      <c r="M341" s="41"/>
      <c r="N341" s="9" t="str">
        <f t="shared" si="112"/>
        <v/>
      </c>
      <c r="O341" s="10"/>
      <c r="P341" s="229"/>
      <c r="Q341" s="230"/>
      <c r="R341" s="231"/>
      <c r="S341" s="223"/>
      <c r="T341" s="223"/>
    </row>
    <row r="342" spans="1:20" s="21" customFormat="1" ht="18" hidden="1" customHeight="1" thickBot="1">
      <c r="A342" s="259"/>
      <c r="B342" s="253"/>
      <c r="C342" s="239"/>
      <c r="D342" s="239"/>
      <c r="E342" s="239"/>
      <c r="F342" s="46" t="str">
        <f>IF(C341&gt;0,VLOOKUP(C341,男子登録情報!$A$1:$H$1688,5,0),"")</f>
        <v/>
      </c>
      <c r="G342" s="227"/>
      <c r="H342" s="227"/>
      <c r="I342" s="11" t="s">
        <v>34</v>
      </c>
      <c r="J342" s="7"/>
      <c r="K342" s="8" t="str">
        <f>IF(J342&gt;0,VLOOKUP(J342,男子登録情報!$J$2:$K$21,2,0),"")</f>
        <v/>
      </c>
      <c r="L342" s="11" t="s">
        <v>35</v>
      </c>
      <c r="M342" s="42"/>
      <c r="N342" s="9" t="str">
        <f t="shared" si="112"/>
        <v/>
      </c>
      <c r="O342" s="10"/>
      <c r="P342" s="232"/>
      <c r="Q342" s="233"/>
      <c r="R342" s="234"/>
      <c r="S342" s="224"/>
      <c r="T342" s="224"/>
    </row>
    <row r="343" spans="1:20" s="21" customFormat="1" ht="18" hidden="1" customHeight="1" thickBot="1">
      <c r="A343" s="260"/>
      <c r="B343" s="251" t="s">
        <v>36</v>
      </c>
      <c r="C343" s="245"/>
      <c r="D343" s="47"/>
      <c r="E343" s="47"/>
      <c r="F343" s="48"/>
      <c r="G343" s="228"/>
      <c r="H343" s="228"/>
      <c r="I343" s="12" t="s">
        <v>37</v>
      </c>
      <c r="J343" s="13"/>
      <c r="K343" s="14" t="str">
        <f>IF(J343&gt;0,VLOOKUP(J343,男子登録情報!$J$2:$K$21,2,0),"")</f>
        <v/>
      </c>
      <c r="L343" s="15" t="s">
        <v>38</v>
      </c>
      <c r="M343" s="43"/>
      <c r="N343" s="9" t="str">
        <f t="shared" si="112"/>
        <v/>
      </c>
      <c r="O343" s="16"/>
      <c r="P343" s="235"/>
      <c r="Q343" s="236"/>
      <c r="R343" s="237"/>
      <c r="S343" s="225"/>
      <c r="T343" s="225"/>
    </row>
    <row r="344" spans="1:20" s="21" customFormat="1" ht="18" hidden="1" customHeight="1" thickTop="1" thickBot="1">
      <c r="A344" s="258">
        <v>111</v>
      </c>
      <c r="B344" s="252" t="s">
        <v>1317</v>
      </c>
      <c r="C344" s="238"/>
      <c r="D344" s="238" t="str">
        <f>IF(C344&gt;0,VLOOKUP(C344,男子登録情報!$A$1:$H$1688,3,0),"")</f>
        <v/>
      </c>
      <c r="E344" s="238" t="str">
        <f>IF(C344&gt;0,VLOOKUP(C344,男子登録情報!$A$1:$H$1688,4,0),"")</f>
        <v/>
      </c>
      <c r="F344" s="45" t="str">
        <f>IF(C344&gt;0,VLOOKUP(C344,男子登録情報!$A$1:$H$1688,8,0),"")</f>
        <v/>
      </c>
      <c r="G344" s="226" t="e">
        <f>IF(F345&gt;0,VLOOKUP(F345,男子登録情報!$N$2:$O$48,2,0),"")</f>
        <v>#N/A</v>
      </c>
      <c r="H344" s="226" t="str">
        <f t="shared" ref="H344" si="116">IF(C344&gt;0,TEXT(C344,"100000000"),"")</f>
        <v/>
      </c>
      <c r="I344" s="6" t="s">
        <v>30</v>
      </c>
      <c r="J344" s="7"/>
      <c r="K344" s="8" t="str">
        <f>IF(J344&gt;0,VLOOKUP(J344,男子登録情報!$J$1:$K$21,2,0),"")</f>
        <v/>
      </c>
      <c r="L344" s="6" t="s">
        <v>33</v>
      </c>
      <c r="M344" s="41"/>
      <c r="N344" s="9" t="str">
        <f t="shared" si="112"/>
        <v/>
      </c>
      <c r="O344" s="10"/>
      <c r="P344" s="229"/>
      <c r="Q344" s="230"/>
      <c r="R344" s="231"/>
      <c r="S344" s="223"/>
      <c r="T344" s="223"/>
    </row>
    <row r="345" spans="1:20" s="21" customFormat="1" ht="18" hidden="1" customHeight="1" thickBot="1">
      <c r="A345" s="259"/>
      <c r="B345" s="253"/>
      <c r="C345" s="239"/>
      <c r="D345" s="239"/>
      <c r="E345" s="239"/>
      <c r="F345" s="46" t="str">
        <f>IF(C344&gt;0,VLOOKUP(C344,男子登録情報!$A$1:$H$1688,5,0),"")</f>
        <v/>
      </c>
      <c r="G345" s="227"/>
      <c r="H345" s="227"/>
      <c r="I345" s="11" t="s">
        <v>34</v>
      </c>
      <c r="J345" s="7"/>
      <c r="K345" s="8" t="str">
        <f>IF(J345&gt;0,VLOOKUP(J345,男子登録情報!$J$2:$K$21,2,0),"")</f>
        <v/>
      </c>
      <c r="L345" s="11" t="s">
        <v>35</v>
      </c>
      <c r="M345" s="42"/>
      <c r="N345" s="9" t="str">
        <f t="shared" si="112"/>
        <v/>
      </c>
      <c r="O345" s="10"/>
      <c r="P345" s="232"/>
      <c r="Q345" s="233"/>
      <c r="R345" s="234"/>
      <c r="S345" s="224"/>
      <c r="T345" s="224"/>
    </row>
    <row r="346" spans="1:20" s="21" customFormat="1" ht="18" hidden="1" customHeight="1" thickBot="1">
      <c r="A346" s="260"/>
      <c r="B346" s="251" t="s">
        <v>36</v>
      </c>
      <c r="C346" s="245"/>
      <c r="D346" s="47"/>
      <c r="E346" s="47"/>
      <c r="F346" s="48"/>
      <c r="G346" s="228"/>
      <c r="H346" s="228"/>
      <c r="I346" s="12" t="s">
        <v>37</v>
      </c>
      <c r="J346" s="13"/>
      <c r="K346" s="14" t="str">
        <f>IF(J346&gt;0,VLOOKUP(J346,男子登録情報!$J$2:$K$21,2,0),"")</f>
        <v/>
      </c>
      <c r="L346" s="15" t="s">
        <v>38</v>
      </c>
      <c r="M346" s="43"/>
      <c r="N346" s="9" t="str">
        <f t="shared" si="112"/>
        <v/>
      </c>
      <c r="O346" s="16"/>
      <c r="P346" s="235"/>
      <c r="Q346" s="236"/>
      <c r="R346" s="237"/>
      <c r="S346" s="225"/>
      <c r="T346" s="225"/>
    </row>
    <row r="347" spans="1:20" s="21" customFormat="1" ht="18" hidden="1" customHeight="1" thickTop="1" thickBot="1">
      <c r="A347" s="258">
        <v>112</v>
      </c>
      <c r="B347" s="252" t="s">
        <v>1317</v>
      </c>
      <c r="C347" s="238"/>
      <c r="D347" s="238" t="str">
        <f>IF(C347&gt;0,VLOOKUP(C347,男子登録情報!$A$1:$H$1688,3,0),"")</f>
        <v/>
      </c>
      <c r="E347" s="238" t="str">
        <f>IF(C347&gt;0,VLOOKUP(C347,男子登録情報!$A$1:$H$1688,4,0),"")</f>
        <v/>
      </c>
      <c r="F347" s="45" t="str">
        <f>IF(C347&gt;0,VLOOKUP(C347,男子登録情報!$A$1:$H$1688,8,0),"")</f>
        <v/>
      </c>
      <c r="G347" s="226" t="e">
        <f>IF(F348&gt;0,VLOOKUP(F348,男子登録情報!$N$2:$O$48,2,0),"")</f>
        <v>#N/A</v>
      </c>
      <c r="H347" s="226" t="str">
        <f t="shared" ref="H347" si="117">IF(C347&gt;0,TEXT(C347,"100000000"),"")</f>
        <v/>
      </c>
      <c r="I347" s="6" t="s">
        <v>30</v>
      </c>
      <c r="J347" s="7"/>
      <c r="K347" s="8" t="str">
        <f>IF(J347&gt;0,VLOOKUP(J347,男子登録情報!$J$1:$K$21,2,0),"")</f>
        <v/>
      </c>
      <c r="L347" s="6" t="s">
        <v>33</v>
      </c>
      <c r="M347" s="41"/>
      <c r="N347" s="9" t="str">
        <f t="shared" si="112"/>
        <v/>
      </c>
      <c r="O347" s="10"/>
      <c r="P347" s="229"/>
      <c r="Q347" s="230"/>
      <c r="R347" s="231"/>
      <c r="S347" s="223"/>
      <c r="T347" s="223"/>
    </row>
    <row r="348" spans="1:20" s="21" customFormat="1" ht="18" hidden="1" customHeight="1" thickBot="1">
      <c r="A348" s="259"/>
      <c r="B348" s="253"/>
      <c r="C348" s="239"/>
      <c r="D348" s="239"/>
      <c r="E348" s="239"/>
      <c r="F348" s="46" t="str">
        <f>IF(C347&gt;0,VLOOKUP(C347,男子登録情報!$A$1:$H$1688,5,0),"")</f>
        <v/>
      </c>
      <c r="G348" s="227"/>
      <c r="H348" s="227"/>
      <c r="I348" s="11" t="s">
        <v>34</v>
      </c>
      <c r="J348" s="7"/>
      <c r="K348" s="8" t="str">
        <f>IF(J348&gt;0,VLOOKUP(J348,男子登録情報!$J$2:$K$21,2,0),"")</f>
        <v/>
      </c>
      <c r="L348" s="11" t="s">
        <v>35</v>
      </c>
      <c r="M348" s="42"/>
      <c r="N348" s="9" t="str">
        <f t="shared" si="112"/>
        <v/>
      </c>
      <c r="O348" s="10"/>
      <c r="P348" s="232"/>
      <c r="Q348" s="233"/>
      <c r="R348" s="234"/>
      <c r="S348" s="224"/>
      <c r="T348" s="224"/>
    </row>
    <row r="349" spans="1:20" s="21" customFormat="1" ht="18" hidden="1" customHeight="1" thickBot="1">
      <c r="A349" s="260"/>
      <c r="B349" s="251" t="s">
        <v>36</v>
      </c>
      <c r="C349" s="245"/>
      <c r="D349" s="47"/>
      <c r="E349" s="47"/>
      <c r="F349" s="48"/>
      <c r="G349" s="228"/>
      <c r="H349" s="228"/>
      <c r="I349" s="12" t="s">
        <v>37</v>
      </c>
      <c r="J349" s="13"/>
      <c r="K349" s="14" t="str">
        <f>IF(J349&gt;0,VLOOKUP(J349,男子登録情報!$J$2:$K$21,2,0),"")</f>
        <v/>
      </c>
      <c r="L349" s="15" t="s">
        <v>38</v>
      </c>
      <c r="M349" s="43"/>
      <c r="N349" s="9" t="str">
        <f t="shared" si="112"/>
        <v/>
      </c>
      <c r="O349" s="16"/>
      <c r="P349" s="235"/>
      <c r="Q349" s="236"/>
      <c r="R349" s="237"/>
      <c r="S349" s="225"/>
      <c r="T349" s="225"/>
    </row>
    <row r="350" spans="1:20" s="21" customFormat="1" ht="18" hidden="1" customHeight="1" thickTop="1" thickBot="1">
      <c r="A350" s="258">
        <v>113</v>
      </c>
      <c r="B350" s="252" t="s">
        <v>1317</v>
      </c>
      <c r="C350" s="238"/>
      <c r="D350" s="238" t="str">
        <f>IF(C350&gt;0,VLOOKUP(C350,男子登録情報!$A$1:$H$1688,3,0),"")</f>
        <v/>
      </c>
      <c r="E350" s="238" t="str">
        <f>IF(C350&gt;0,VLOOKUP(C350,男子登録情報!$A$1:$H$1688,4,0),"")</f>
        <v/>
      </c>
      <c r="F350" s="45" t="str">
        <f>IF(C350&gt;0,VLOOKUP(C350,男子登録情報!$A$1:$H$1688,8,0),"")</f>
        <v/>
      </c>
      <c r="G350" s="226" t="e">
        <f>IF(F351&gt;0,VLOOKUP(F351,男子登録情報!$N$2:$O$48,2,0),"")</f>
        <v>#N/A</v>
      </c>
      <c r="H350" s="226" t="str">
        <f t="shared" ref="H350" si="118">IF(C350&gt;0,TEXT(C350,"100000000"),"")</f>
        <v/>
      </c>
      <c r="I350" s="6" t="s">
        <v>30</v>
      </c>
      <c r="J350" s="7"/>
      <c r="K350" s="8" t="str">
        <f>IF(J350&gt;0,VLOOKUP(J350,男子登録情報!$J$1:$K$21,2,0),"")</f>
        <v/>
      </c>
      <c r="L350" s="6" t="s">
        <v>33</v>
      </c>
      <c r="M350" s="41"/>
      <c r="N350" s="9" t="str">
        <f t="shared" si="112"/>
        <v/>
      </c>
      <c r="O350" s="10"/>
      <c r="P350" s="229"/>
      <c r="Q350" s="230"/>
      <c r="R350" s="231"/>
      <c r="S350" s="223"/>
      <c r="T350" s="223"/>
    </row>
    <row r="351" spans="1:20" s="21" customFormat="1" ht="18" hidden="1" customHeight="1" thickBot="1">
      <c r="A351" s="259"/>
      <c r="B351" s="253"/>
      <c r="C351" s="239"/>
      <c r="D351" s="239"/>
      <c r="E351" s="239"/>
      <c r="F351" s="46" t="str">
        <f>IF(C350&gt;0,VLOOKUP(C350,男子登録情報!$A$1:$H$1688,5,0),"")</f>
        <v/>
      </c>
      <c r="G351" s="227"/>
      <c r="H351" s="227"/>
      <c r="I351" s="11" t="s">
        <v>34</v>
      </c>
      <c r="J351" s="7"/>
      <c r="K351" s="8" t="str">
        <f>IF(J351&gt;0,VLOOKUP(J351,男子登録情報!$J$2:$K$21,2,0),"")</f>
        <v/>
      </c>
      <c r="L351" s="11" t="s">
        <v>35</v>
      </c>
      <c r="M351" s="42"/>
      <c r="N351" s="9" t="str">
        <f t="shared" si="112"/>
        <v/>
      </c>
      <c r="O351" s="10"/>
      <c r="P351" s="232"/>
      <c r="Q351" s="233"/>
      <c r="R351" s="234"/>
      <c r="S351" s="224"/>
      <c r="T351" s="224"/>
    </row>
    <row r="352" spans="1:20" s="21" customFormat="1" ht="18" hidden="1" customHeight="1" thickBot="1">
      <c r="A352" s="260"/>
      <c r="B352" s="251" t="s">
        <v>36</v>
      </c>
      <c r="C352" s="245"/>
      <c r="D352" s="47"/>
      <c r="E352" s="47"/>
      <c r="F352" s="48"/>
      <c r="G352" s="228"/>
      <c r="H352" s="228"/>
      <c r="I352" s="12" t="s">
        <v>37</v>
      </c>
      <c r="J352" s="13"/>
      <c r="K352" s="14" t="str">
        <f>IF(J352&gt;0,VLOOKUP(J352,男子登録情報!$J$2:$K$21,2,0),"")</f>
        <v/>
      </c>
      <c r="L352" s="15" t="s">
        <v>38</v>
      </c>
      <c r="M352" s="43"/>
      <c r="N352" s="9" t="str">
        <f t="shared" si="112"/>
        <v/>
      </c>
      <c r="O352" s="16"/>
      <c r="P352" s="235"/>
      <c r="Q352" s="236"/>
      <c r="R352" s="237"/>
      <c r="S352" s="225"/>
      <c r="T352" s="225"/>
    </row>
    <row r="353" spans="1:20" s="21" customFormat="1" ht="18" hidden="1" customHeight="1" thickTop="1" thickBot="1">
      <c r="A353" s="258">
        <v>114</v>
      </c>
      <c r="B353" s="252" t="s">
        <v>1317</v>
      </c>
      <c r="C353" s="238"/>
      <c r="D353" s="238" t="str">
        <f>IF(C353&gt;0,VLOOKUP(C353,男子登録情報!$A$1:$H$1688,3,0),"")</f>
        <v/>
      </c>
      <c r="E353" s="238" t="str">
        <f>IF(C353&gt;0,VLOOKUP(C353,男子登録情報!$A$1:$H$1688,4,0),"")</f>
        <v/>
      </c>
      <c r="F353" s="45" t="str">
        <f>IF(C353&gt;0,VLOOKUP(C353,男子登録情報!$A$1:$H$1688,8,0),"")</f>
        <v/>
      </c>
      <c r="G353" s="226" t="e">
        <f>IF(F354&gt;0,VLOOKUP(F354,男子登録情報!$N$2:$O$48,2,0),"")</f>
        <v>#N/A</v>
      </c>
      <c r="H353" s="226" t="str">
        <f t="shared" ref="H353" si="119">IF(C353&gt;0,TEXT(C353,"100000000"),"")</f>
        <v/>
      </c>
      <c r="I353" s="6" t="s">
        <v>30</v>
      </c>
      <c r="J353" s="7"/>
      <c r="K353" s="8" t="str">
        <f>IF(J353&gt;0,VLOOKUP(J353,男子登録情報!$J$1:$K$21,2,0),"")</f>
        <v/>
      </c>
      <c r="L353" s="6" t="s">
        <v>33</v>
      </c>
      <c r="M353" s="41"/>
      <c r="N353" s="9" t="str">
        <f t="shared" si="112"/>
        <v/>
      </c>
      <c r="O353" s="10"/>
      <c r="P353" s="229"/>
      <c r="Q353" s="230"/>
      <c r="R353" s="231"/>
      <c r="S353" s="223"/>
      <c r="T353" s="223"/>
    </row>
    <row r="354" spans="1:20" s="21" customFormat="1" ht="18" hidden="1" customHeight="1" thickBot="1">
      <c r="A354" s="259"/>
      <c r="B354" s="253"/>
      <c r="C354" s="239"/>
      <c r="D354" s="239"/>
      <c r="E354" s="239"/>
      <c r="F354" s="46" t="str">
        <f>IF(C353&gt;0,VLOOKUP(C353,男子登録情報!$A$1:$H$1688,5,0),"")</f>
        <v/>
      </c>
      <c r="G354" s="227"/>
      <c r="H354" s="227"/>
      <c r="I354" s="11" t="s">
        <v>34</v>
      </c>
      <c r="J354" s="7"/>
      <c r="K354" s="8" t="str">
        <f>IF(J354&gt;0,VLOOKUP(J354,男子登録情報!$J$2:$K$21,2,0),"")</f>
        <v/>
      </c>
      <c r="L354" s="11" t="s">
        <v>35</v>
      </c>
      <c r="M354" s="42"/>
      <c r="N354" s="9" t="str">
        <f t="shared" si="112"/>
        <v/>
      </c>
      <c r="O354" s="10"/>
      <c r="P354" s="232"/>
      <c r="Q354" s="233"/>
      <c r="R354" s="234"/>
      <c r="S354" s="224"/>
      <c r="T354" s="224"/>
    </row>
    <row r="355" spans="1:20" s="21" customFormat="1" ht="18" hidden="1" customHeight="1" thickBot="1">
      <c r="A355" s="260"/>
      <c r="B355" s="251" t="s">
        <v>36</v>
      </c>
      <c r="C355" s="245"/>
      <c r="D355" s="47"/>
      <c r="E355" s="47"/>
      <c r="F355" s="48"/>
      <c r="G355" s="228"/>
      <c r="H355" s="228"/>
      <c r="I355" s="12" t="s">
        <v>37</v>
      </c>
      <c r="J355" s="13"/>
      <c r="K355" s="14" t="str">
        <f>IF(J355&gt;0,VLOOKUP(J355,男子登録情報!$J$2:$K$21,2,0),"")</f>
        <v/>
      </c>
      <c r="L355" s="15" t="s">
        <v>38</v>
      </c>
      <c r="M355" s="43"/>
      <c r="N355" s="9" t="str">
        <f t="shared" si="112"/>
        <v/>
      </c>
      <c r="O355" s="16"/>
      <c r="P355" s="235"/>
      <c r="Q355" s="236"/>
      <c r="R355" s="237"/>
      <c r="S355" s="225"/>
      <c r="T355" s="225"/>
    </row>
    <row r="356" spans="1:20" s="21" customFormat="1" ht="18" hidden="1" customHeight="1" thickTop="1" thickBot="1">
      <c r="A356" s="258">
        <v>115</v>
      </c>
      <c r="B356" s="252" t="s">
        <v>1317</v>
      </c>
      <c r="C356" s="238"/>
      <c r="D356" s="238" t="str">
        <f>IF(C356&gt;0,VLOOKUP(C356,男子登録情報!$A$1:$H$1688,3,0),"")</f>
        <v/>
      </c>
      <c r="E356" s="238" t="str">
        <f>IF(C356&gt;0,VLOOKUP(C356,男子登録情報!$A$1:$H$1688,4,0),"")</f>
        <v/>
      </c>
      <c r="F356" s="45" t="str">
        <f>IF(C356&gt;0,VLOOKUP(C356,男子登録情報!$A$1:$H$1688,8,0),"")</f>
        <v/>
      </c>
      <c r="G356" s="226" t="e">
        <f>IF(F357&gt;0,VLOOKUP(F357,男子登録情報!$N$2:$O$48,2,0),"")</f>
        <v>#N/A</v>
      </c>
      <c r="H356" s="226" t="str">
        <f t="shared" ref="H356" si="120">IF(C356&gt;0,TEXT(C356,"100000000"),"")</f>
        <v/>
      </c>
      <c r="I356" s="6" t="s">
        <v>30</v>
      </c>
      <c r="J356" s="7"/>
      <c r="K356" s="8" t="str">
        <f>IF(J356&gt;0,VLOOKUP(J356,男子登録情報!$J$1:$K$21,2,0),"")</f>
        <v/>
      </c>
      <c r="L356" s="6" t="s">
        <v>33</v>
      </c>
      <c r="M356" s="41"/>
      <c r="N356" s="9" t="str">
        <f t="shared" si="112"/>
        <v/>
      </c>
      <c r="O356" s="10"/>
      <c r="P356" s="229"/>
      <c r="Q356" s="230"/>
      <c r="R356" s="231"/>
      <c r="S356" s="223"/>
      <c r="T356" s="223"/>
    </row>
    <row r="357" spans="1:20" s="21" customFormat="1" ht="18" hidden="1" customHeight="1" thickBot="1">
      <c r="A357" s="259"/>
      <c r="B357" s="253"/>
      <c r="C357" s="239"/>
      <c r="D357" s="239"/>
      <c r="E357" s="239"/>
      <c r="F357" s="46" t="str">
        <f>IF(C356&gt;0,VLOOKUP(C356,男子登録情報!$A$1:$H$1688,5,0),"")</f>
        <v/>
      </c>
      <c r="G357" s="227"/>
      <c r="H357" s="227"/>
      <c r="I357" s="11" t="s">
        <v>34</v>
      </c>
      <c r="J357" s="7"/>
      <c r="K357" s="8" t="str">
        <f>IF(J357&gt;0,VLOOKUP(J357,男子登録情報!$J$2:$K$21,2,0),"")</f>
        <v/>
      </c>
      <c r="L357" s="11" t="s">
        <v>35</v>
      </c>
      <c r="M357" s="42"/>
      <c r="N357" s="9" t="str">
        <f t="shared" si="112"/>
        <v/>
      </c>
      <c r="O357" s="10"/>
      <c r="P357" s="232"/>
      <c r="Q357" s="233"/>
      <c r="R357" s="234"/>
      <c r="S357" s="224"/>
      <c r="T357" s="224"/>
    </row>
    <row r="358" spans="1:20" s="21" customFormat="1" ht="18" hidden="1" customHeight="1" thickBot="1">
      <c r="A358" s="260"/>
      <c r="B358" s="251" t="s">
        <v>36</v>
      </c>
      <c r="C358" s="245"/>
      <c r="D358" s="47"/>
      <c r="E358" s="47"/>
      <c r="F358" s="48"/>
      <c r="G358" s="228"/>
      <c r="H358" s="228"/>
      <c r="I358" s="12" t="s">
        <v>37</v>
      </c>
      <c r="J358" s="13"/>
      <c r="K358" s="14" t="str">
        <f>IF(J358&gt;0,VLOOKUP(J358,男子登録情報!$J$2:$K$21,2,0),"")</f>
        <v/>
      </c>
      <c r="L358" s="15" t="s">
        <v>38</v>
      </c>
      <c r="M358" s="43"/>
      <c r="N358" s="9" t="str">
        <f t="shared" si="112"/>
        <v/>
      </c>
      <c r="O358" s="16"/>
      <c r="P358" s="235"/>
      <c r="Q358" s="236"/>
      <c r="R358" s="237"/>
      <c r="S358" s="225"/>
      <c r="T358" s="225"/>
    </row>
    <row r="359" spans="1:20" s="21" customFormat="1" ht="18" hidden="1" customHeight="1" thickTop="1" thickBot="1">
      <c r="A359" s="258">
        <v>116</v>
      </c>
      <c r="B359" s="252" t="s">
        <v>1317</v>
      </c>
      <c r="C359" s="238"/>
      <c r="D359" s="238" t="str">
        <f>IF(C359&gt;0,VLOOKUP(C359,男子登録情報!$A$1:$H$1688,3,0),"")</f>
        <v/>
      </c>
      <c r="E359" s="238" t="str">
        <f>IF(C359&gt;0,VLOOKUP(C359,男子登録情報!$A$1:$H$1688,4,0),"")</f>
        <v/>
      </c>
      <c r="F359" s="45" t="str">
        <f>IF(C359&gt;0,VLOOKUP(C359,男子登録情報!$A$1:$H$1688,8,0),"")</f>
        <v/>
      </c>
      <c r="G359" s="226" t="e">
        <f>IF(F360&gt;0,VLOOKUP(F360,男子登録情報!$N$2:$O$48,2,0),"")</f>
        <v>#N/A</v>
      </c>
      <c r="H359" s="226" t="str">
        <f t="shared" ref="H359" si="121">IF(C359&gt;0,TEXT(C359,"100000000"),"")</f>
        <v/>
      </c>
      <c r="I359" s="6" t="s">
        <v>30</v>
      </c>
      <c r="J359" s="7"/>
      <c r="K359" s="8" t="str">
        <f>IF(J359&gt;0,VLOOKUP(J359,男子登録情報!$J$1:$K$21,2,0),"")</f>
        <v/>
      </c>
      <c r="L359" s="6" t="s">
        <v>33</v>
      </c>
      <c r="M359" s="41"/>
      <c r="N359" s="9" t="str">
        <f t="shared" si="112"/>
        <v/>
      </c>
      <c r="O359" s="10"/>
      <c r="P359" s="229"/>
      <c r="Q359" s="230"/>
      <c r="R359" s="231"/>
      <c r="S359" s="223"/>
      <c r="T359" s="223"/>
    </row>
    <row r="360" spans="1:20" s="21" customFormat="1" ht="18" hidden="1" customHeight="1" thickBot="1">
      <c r="A360" s="259"/>
      <c r="B360" s="253"/>
      <c r="C360" s="239"/>
      <c r="D360" s="239"/>
      <c r="E360" s="239"/>
      <c r="F360" s="46" t="str">
        <f>IF(C359&gt;0,VLOOKUP(C359,男子登録情報!$A$1:$H$1688,5,0),"")</f>
        <v/>
      </c>
      <c r="G360" s="227"/>
      <c r="H360" s="227"/>
      <c r="I360" s="11" t="s">
        <v>34</v>
      </c>
      <c r="J360" s="7"/>
      <c r="K360" s="8" t="str">
        <f>IF(J360&gt;0,VLOOKUP(J360,男子登録情報!$J$2:$K$21,2,0),"")</f>
        <v/>
      </c>
      <c r="L360" s="11" t="s">
        <v>35</v>
      </c>
      <c r="M360" s="42"/>
      <c r="N360" s="9" t="str">
        <f t="shared" si="112"/>
        <v/>
      </c>
      <c r="O360" s="10"/>
      <c r="P360" s="232"/>
      <c r="Q360" s="233"/>
      <c r="R360" s="234"/>
      <c r="S360" s="224"/>
      <c r="T360" s="224"/>
    </row>
    <row r="361" spans="1:20" s="21" customFormat="1" ht="18" hidden="1" customHeight="1" thickBot="1">
      <c r="A361" s="260"/>
      <c r="B361" s="251" t="s">
        <v>36</v>
      </c>
      <c r="C361" s="245"/>
      <c r="D361" s="47"/>
      <c r="E361" s="47"/>
      <c r="F361" s="48"/>
      <c r="G361" s="228"/>
      <c r="H361" s="228"/>
      <c r="I361" s="12" t="s">
        <v>37</v>
      </c>
      <c r="J361" s="13"/>
      <c r="K361" s="14" t="str">
        <f>IF(J361&gt;0,VLOOKUP(J361,男子登録情報!$J$2:$K$21,2,0),"")</f>
        <v/>
      </c>
      <c r="L361" s="15" t="s">
        <v>38</v>
      </c>
      <c r="M361" s="43"/>
      <c r="N361" s="9" t="str">
        <f t="shared" si="112"/>
        <v/>
      </c>
      <c r="O361" s="16"/>
      <c r="P361" s="235"/>
      <c r="Q361" s="236"/>
      <c r="R361" s="237"/>
      <c r="S361" s="225"/>
      <c r="T361" s="225"/>
    </row>
    <row r="362" spans="1:20" s="21" customFormat="1" ht="18" hidden="1" customHeight="1" thickTop="1" thickBot="1">
      <c r="A362" s="258">
        <v>117</v>
      </c>
      <c r="B362" s="252" t="s">
        <v>1317</v>
      </c>
      <c r="C362" s="238"/>
      <c r="D362" s="238" t="str">
        <f>IF(C362&gt;0,VLOOKUP(C362,男子登録情報!$A$1:$H$1688,3,0),"")</f>
        <v/>
      </c>
      <c r="E362" s="238" t="str">
        <f>IF(C362&gt;0,VLOOKUP(C362,男子登録情報!$A$1:$H$1688,4,0),"")</f>
        <v/>
      </c>
      <c r="F362" s="45" t="str">
        <f>IF(C362&gt;0,VLOOKUP(C362,男子登録情報!$A$1:$H$1688,8,0),"")</f>
        <v/>
      </c>
      <c r="G362" s="226" t="e">
        <f>IF(F363&gt;0,VLOOKUP(F363,男子登録情報!$N$2:$O$48,2,0),"")</f>
        <v>#N/A</v>
      </c>
      <c r="H362" s="226" t="str">
        <f t="shared" ref="H362" si="122">IF(C362&gt;0,TEXT(C362,"100000000"),"")</f>
        <v/>
      </c>
      <c r="I362" s="6" t="s">
        <v>30</v>
      </c>
      <c r="J362" s="7"/>
      <c r="K362" s="8" t="str">
        <f>IF(J362&gt;0,VLOOKUP(J362,男子登録情報!$J$1:$K$21,2,0),"")</f>
        <v/>
      </c>
      <c r="L362" s="6" t="s">
        <v>33</v>
      </c>
      <c r="M362" s="41"/>
      <c r="N362" s="9" t="str">
        <f t="shared" si="112"/>
        <v/>
      </c>
      <c r="O362" s="10"/>
      <c r="P362" s="229"/>
      <c r="Q362" s="230"/>
      <c r="R362" s="231"/>
      <c r="S362" s="223"/>
      <c r="T362" s="223"/>
    </row>
    <row r="363" spans="1:20" s="21" customFormat="1" ht="18" hidden="1" customHeight="1" thickBot="1">
      <c r="A363" s="259"/>
      <c r="B363" s="253"/>
      <c r="C363" s="239"/>
      <c r="D363" s="239"/>
      <c r="E363" s="239"/>
      <c r="F363" s="46" t="str">
        <f>IF(C362&gt;0,VLOOKUP(C362,男子登録情報!$A$1:$H$1688,5,0),"")</f>
        <v/>
      </c>
      <c r="G363" s="227"/>
      <c r="H363" s="227"/>
      <c r="I363" s="11" t="s">
        <v>34</v>
      </c>
      <c r="J363" s="7"/>
      <c r="K363" s="8" t="str">
        <f>IF(J363&gt;0,VLOOKUP(J363,男子登録情報!$J$2:$K$21,2,0),"")</f>
        <v/>
      </c>
      <c r="L363" s="11" t="s">
        <v>35</v>
      </c>
      <c r="M363" s="42"/>
      <c r="N363" s="9" t="str">
        <f t="shared" si="112"/>
        <v/>
      </c>
      <c r="O363" s="10"/>
      <c r="P363" s="232"/>
      <c r="Q363" s="233"/>
      <c r="R363" s="234"/>
      <c r="S363" s="224"/>
      <c r="T363" s="224"/>
    </row>
    <row r="364" spans="1:20" s="21" customFormat="1" ht="18" hidden="1" customHeight="1" thickBot="1">
      <c r="A364" s="260"/>
      <c r="B364" s="251" t="s">
        <v>36</v>
      </c>
      <c r="C364" s="245"/>
      <c r="D364" s="47"/>
      <c r="E364" s="47"/>
      <c r="F364" s="48"/>
      <c r="G364" s="228"/>
      <c r="H364" s="228"/>
      <c r="I364" s="12" t="s">
        <v>37</v>
      </c>
      <c r="J364" s="13"/>
      <c r="K364" s="14" t="str">
        <f>IF(J364&gt;0,VLOOKUP(J364,男子登録情報!$J$2:$K$21,2,0),"")</f>
        <v/>
      </c>
      <c r="L364" s="15" t="s">
        <v>38</v>
      </c>
      <c r="M364" s="43"/>
      <c r="N364" s="9" t="str">
        <f t="shared" si="112"/>
        <v/>
      </c>
      <c r="O364" s="16"/>
      <c r="P364" s="235"/>
      <c r="Q364" s="236"/>
      <c r="R364" s="237"/>
      <c r="S364" s="225"/>
      <c r="T364" s="225"/>
    </row>
    <row r="365" spans="1:20" s="21" customFormat="1" ht="18" hidden="1" customHeight="1" thickTop="1" thickBot="1">
      <c r="A365" s="258">
        <v>118</v>
      </c>
      <c r="B365" s="252" t="s">
        <v>1317</v>
      </c>
      <c r="C365" s="238"/>
      <c r="D365" s="238" t="str">
        <f>IF(C365&gt;0,VLOOKUP(C365,男子登録情報!$A$1:$H$1688,3,0),"")</f>
        <v/>
      </c>
      <c r="E365" s="238" t="str">
        <f>IF(C365&gt;0,VLOOKUP(C365,男子登録情報!$A$1:$H$1688,4,0),"")</f>
        <v/>
      </c>
      <c r="F365" s="45" t="str">
        <f>IF(C365&gt;0,VLOOKUP(C365,男子登録情報!$A$1:$H$1688,8,0),"")</f>
        <v/>
      </c>
      <c r="G365" s="226" t="e">
        <f>IF(F366&gt;0,VLOOKUP(F366,男子登録情報!$N$2:$O$48,2,0),"")</f>
        <v>#N/A</v>
      </c>
      <c r="H365" s="226" t="str">
        <f t="shared" ref="H365" si="123">IF(C365&gt;0,TEXT(C365,"100000000"),"")</f>
        <v/>
      </c>
      <c r="I365" s="6" t="s">
        <v>30</v>
      </c>
      <c r="J365" s="7"/>
      <c r="K365" s="8" t="str">
        <f>IF(J365&gt;0,VLOOKUP(J365,男子登録情報!$J$1:$K$21,2,0),"")</f>
        <v/>
      </c>
      <c r="L365" s="6" t="s">
        <v>33</v>
      </c>
      <c r="M365" s="41"/>
      <c r="N365" s="9" t="str">
        <f t="shared" si="112"/>
        <v/>
      </c>
      <c r="O365" s="10"/>
      <c r="P365" s="229"/>
      <c r="Q365" s="230"/>
      <c r="R365" s="231"/>
      <c r="S365" s="223"/>
      <c r="T365" s="223"/>
    </row>
    <row r="366" spans="1:20" s="21" customFormat="1" ht="18" hidden="1" customHeight="1" thickBot="1">
      <c r="A366" s="259"/>
      <c r="B366" s="253"/>
      <c r="C366" s="239"/>
      <c r="D366" s="239"/>
      <c r="E366" s="239"/>
      <c r="F366" s="46" t="str">
        <f>IF(C365&gt;0,VLOOKUP(C365,男子登録情報!$A$1:$H$1688,5,0),"")</f>
        <v/>
      </c>
      <c r="G366" s="227"/>
      <c r="H366" s="227"/>
      <c r="I366" s="11" t="s">
        <v>34</v>
      </c>
      <c r="J366" s="7"/>
      <c r="K366" s="8" t="str">
        <f>IF(J366&gt;0,VLOOKUP(J366,男子登録情報!$J$2:$K$21,2,0),"")</f>
        <v/>
      </c>
      <c r="L366" s="11" t="s">
        <v>35</v>
      </c>
      <c r="M366" s="42"/>
      <c r="N366" s="9" t="str">
        <f t="shared" si="112"/>
        <v/>
      </c>
      <c r="O366" s="10"/>
      <c r="P366" s="232"/>
      <c r="Q366" s="233"/>
      <c r="R366" s="234"/>
      <c r="S366" s="224"/>
      <c r="T366" s="224"/>
    </row>
    <row r="367" spans="1:20" s="21" customFormat="1" ht="18" hidden="1" customHeight="1" thickBot="1">
      <c r="A367" s="260"/>
      <c r="B367" s="251" t="s">
        <v>36</v>
      </c>
      <c r="C367" s="245"/>
      <c r="D367" s="47"/>
      <c r="E367" s="47"/>
      <c r="F367" s="48"/>
      <c r="G367" s="228"/>
      <c r="H367" s="228"/>
      <c r="I367" s="12" t="s">
        <v>37</v>
      </c>
      <c r="J367" s="13"/>
      <c r="K367" s="14" t="str">
        <f>IF(J367&gt;0,VLOOKUP(J367,男子登録情報!$J$2:$K$21,2,0),"")</f>
        <v/>
      </c>
      <c r="L367" s="15" t="s">
        <v>38</v>
      </c>
      <c r="M367" s="43"/>
      <c r="N367" s="9" t="str">
        <f t="shared" si="112"/>
        <v/>
      </c>
      <c r="O367" s="16"/>
      <c r="P367" s="235"/>
      <c r="Q367" s="236"/>
      <c r="R367" s="237"/>
      <c r="S367" s="225"/>
      <c r="T367" s="225"/>
    </row>
    <row r="368" spans="1:20" s="21" customFormat="1" ht="18" hidden="1" customHeight="1" thickTop="1" thickBot="1">
      <c r="A368" s="258">
        <v>119</v>
      </c>
      <c r="B368" s="252" t="s">
        <v>1317</v>
      </c>
      <c r="C368" s="238"/>
      <c r="D368" s="238" t="str">
        <f>IF(C368&gt;0,VLOOKUP(C368,男子登録情報!$A$1:$H$1688,3,0),"")</f>
        <v/>
      </c>
      <c r="E368" s="238" t="str">
        <f>IF(C368&gt;0,VLOOKUP(C368,男子登録情報!$A$1:$H$1688,4,0),"")</f>
        <v/>
      </c>
      <c r="F368" s="45" t="str">
        <f>IF(C368&gt;0,VLOOKUP(C368,男子登録情報!$A$1:$H$1688,8,0),"")</f>
        <v/>
      </c>
      <c r="G368" s="226" t="e">
        <f>IF(F369&gt;0,VLOOKUP(F369,男子登録情報!$N$2:$O$48,2,0),"")</f>
        <v>#N/A</v>
      </c>
      <c r="H368" s="226" t="str">
        <f t="shared" ref="H368" si="124">IF(C368&gt;0,TEXT(C368,"100000000"),"")</f>
        <v/>
      </c>
      <c r="I368" s="6" t="s">
        <v>30</v>
      </c>
      <c r="J368" s="7"/>
      <c r="K368" s="8" t="str">
        <f>IF(J368&gt;0,VLOOKUP(J368,男子登録情報!$J$1:$K$21,2,0),"")</f>
        <v/>
      </c>
      <c r="L368" s="6" t="s">
        <v>33</v>
      </c>
      <c r="M368" s="41"/>
      <c r="N368" s="9" t="str">
        <f t="shared" si="112"/>
        <v/>
      </c>
      <c r="O368" s="10"/>
      <c r="P368" s="229"/>
      <c r="Q368" s="230"/>
      <c r="R368" s="231"/>
      <c r="S368" s="223"/>
      <c r="T368" s="223"/>
    </row>
    <row r="369" spans="1:20" s="21" customFormat="1" ht="18" hidden="1" customHeight="1" thickBot="1">
      <c r="A369" s="259"/>
      <c r="B369" s="253"/>
      <c r="C369" s="239"/>
      <c r="D369" s="239"/>
      <c r="E369" s="239"/>
      <c r="F369" s="46" t="str">
        <f>IF(C368&gt;0,VLOOKUP(C368,男子登録情報!$A$1:$H$1688,5,0),"")</f>
        <v/>
      </c>
      <c r="G369" s="227"/>
      <c r="H369" s="227"/>
      <c r="I369" s="11" t="s">
        <v>34</v>
      </c>
      <c r="J369" s="7"/>
      <c r="K369" s="8" t="str">
        <f>IF(J369&gt;0,VLOOKUP(J369,男子登録情報!$J$2:$K$21,2,0),"")</f>
        <v/>
      </c>
      <c r="L369" s="11" t="s">
        <v>35</v>
      </c>
      <c r="M369" s="42"/>
      <c r="N369" s="9" t="str">
        <f t="shared" si="112"/>
        <v/>
      </c>
      <c r="O369" s="10"/>
      <c r="P369" s="232"/>
      <c r="Q369" s="233"/>
      <c r="R369" s="234"/>
      <c r="S369" s="224"/>
      <c r="T369" s="224"/>
    </row>
    <row r="370" spans="1:20" s="21" customFormat="1" ht="18" hidden="1" customHeight="1" thickBot="1">
      <c r="A370" s="260"/>
      <c r="B370" s="251" t="s">
        <v>36</v>
      </c>
      <c r="C370" s="245"/>
      <c r="D370" s="47"/>
      <c r="E370" s="47"/>
      <c r="F370" s="48"/>
      <c r="G370" s="228"/>
      <c r="H370" s="228"/>
      <c r="I370" s="12" t="s">
        <v>37</v>
      </c>
      <c r="J370" s="13"/>
      <c r="K370" s="14" t="str">
        <f>IF(J370&gt;0,VLOOKUP(J370,男子登録情報!$J$2:$K$21,2,0),"")</f>
        <v/>
      </c>
      <c r="L370" s="15" t="s">
        <v>38</v>
      </c>
      <c r="M370" s="43"/>
      <c r="N370" s="9" t="str">
        <f t="shared" si="112"/>
        <v/>
      </c>
      <c r="O370" s="16"/>
      <c r="P370" s="235"/>
      <c r="Q370" s="236"/>
      <c r="R370" s="237"/>
      <c r="S370" s="225"/>
      <c r="T370" s="225"/>
    </row>
    <row r="371" spans="1:20" s="21" customFormat="1" ht="18" hidden="1" customHeight="1" thickTop="1" thickBot="1">
      <c r="A371" s="258">
        <v>120</v>
      </c>
      <c r="B371" s="252" t="s">
        <v>1317</v>
      </c>
      <c r="C371" s="238"/>
      <c r="D371" s="238" t="str">
        <f>IF(C371&gt;0,VLOOKUP(C371,男子登録情報!$A$1:$H$1688,3,0),"")</f>
        <v/>
      </c>
      <c r="E371" s="238" t="str">
        <f>IF(C371&gt;0,VLOOKUP(C371,男子登録情報!$A$1:$H$1688,4,0),"")</f>
        <v/>
      </c>
      <c r="F371" s="45" t="str">
        <f>IF(C371&gt;0,VLOOKUP(C371,男子登録情報!$A$1:$H$1688,8,0),"")</f>
        <v/>
      </c>
      <c r="G371" s="226" t="e">
        <f>IF(F372&gt;0,VLOOKUP(F372,男子登録情報!$N$2:$O$48,2,0),"")</f>
        <v>#N/A</v>
      </c>
      <c r="H371" s="226" t="str">
        <f t="shared" ref="H371" si="125">IF(C371&gt;0,TEXT(C371,"100000000"),"")</f>
        <v/>
      </c>
      <c r="I371" s="6" t="s">
        <v>30</v>
      </c>
      <c r="J371" s="7"/>
      <c r="K371" s="8" t="str">
        <f>IF(J371&gt;0,VLOOKUP(J371,男子登録情報!$J$1:$K$21,2,0),"")</f>
        <v/>
      </c>
      <c r="L371" s="6" t="s">
        <v>33</v>
      </c>
      <c r="M371" s="41"/>
      <c r="N371" s="9" t="str">
        <f t="shared" si="112"/>
        <v/>
      </c>
      <c r="O371" s="10"/>
      <c r="P371" s="229"/>
      <c r="Q371" s="230"/>
      <c r="R371" s="231"/>
      <c r="S371" s="223"/>
      <c r="T371" s="223"/>
    </row>
    <row r="372" spans="1:20" s="21" customFormat="1" ht="18" hidden="1" customHeight="1" thickBot="1">
      <c r="A372" s="259"/>
      <c r="B372" s="253"/>
      <c r="C372" s="239"/>
      <c r="D372" s="239"/>
      <c r="E372" s="239"/>
      <c r="F372" s="46" t="str">
        <f>IF(C371&gt;0,VLOOKUP(C371,男子登録情報!$A$1:$H$1688,5,0),"")</f>
        <v/>
      </c>
      <c r="G372" s="227"/>
      <c r="H372" s="227"/>
      <c r="I372" s="11" t="s">
        <v>34</v>
      </c>
      <c r="J372" s="7"/>
      <c r="K372" s="8" t="str">
        <f>IF(J372&gt;0,VLOOKUP(J372,男子登録情報!$J$2:$K$21,2,0),"")</f>
        <v/>
      </c>
      <c r="L372" s="11" t="s">
        <v>35</v>
      </c>
      <c r="M372" s="42"/>
      <c r="N372" s="9" t="str">
        <f t="shared" si="112"/>
        <v/>
      </c>
      <c r="O372" s="10"/>
      <c r="P372" s="232"/>
      <c r="Q372" s="233"/>
      <c r="R372" s="234"/>
      <c r="S372" s="224"/>
      <c r="T372" s="224"/>
    </row>
    <row r="373" spans="1:20" s="21" customFormat="1" ht="18" hidden="1" customHeight="1" thickBot="1">
      <c r="A373" s="260"/>
      <c r="B373" s="251" t="s">
        <v>36</v>
      </c>
      <c r="C373" s="245"/>
      <c r="D373" s="47"/>
      <c r="E373" s="47"/>
      <c r="F373" s="48"/>
      <c r="G373" s="228"/>
      <c r="H373" s="228"/>
      <c r="I373" s="12" t="s">
        <v>37</v>
      </c>
      <c r="J373" s="13"/>
      <c r="K373" s="14" t="str">
        <f>IF(J373&gt;0,VLOOKUP(J373,男子登録情報!$J$2:$K$21,2,0),"")</f>
        <v/>
      </c>
      <c r="L373" s="15" t="s">
        <v>38</v>
      </c>
      <c r="M373" s="43"/>
      <c r="N373" s="9" t="str">
        <f t="shared" si="112"/>
        <v/>
      </c>
      <c r="O373" s="16"/>
      <c r="P373" s="235"/>
      <c r="Q373" s="236"/>
      <c r="R373" s="237"/>
      <c r="S373" s="225"/>
      <c r="T373" s="225"/>
    </row>
    <row r="374" spans="1:20" s="21" customFormat="1" ht="18" hidden="1" customHeight="1" thickTop="1" thickBot="1">
      <c r="A374" s="258">
        <v>121</v>
      </c>
      <c r="B374" s="252" t="s">
        <v>1317</v>
      </c>
      <c r="C374" s="238"/>
      <c r="D374" s="238" t="str">
        <f>IF(C374&gt;0,VLOOKUP(C374,男子登録情報!$A$1:$H$1688,3,0),"")</f>
        <v/>
      </c>
      <c r="E374" s="238" t="str">
        <f>IF(C374&gt;0,VLOOKUP(C374,男子登録情報!$A$1:$H$1688,4,0),"")</f>
        <v/>
      </c>
      <c r="F374" s="45" t="str">
        <f>IF(C374&gt;0,VLOOKUP(C374,男子登録情報!$A$1:$H$1688,8,0),"")</f>
        <v/>
      </c>
      <c r="G374" s="226" t="e">
        <f>IF(F375&gt;0,VLOOKUP(F375,男子登録情報!$N$2:$O$48,2,0),"")</f>
        <v>#N/A</v>
      </c>
      <c r="H374" s="226" t="str">
        <f t="shared" ref="H374" si="126">IF(C374&gt;0,TEXT(C374,"100000000"),"")</f>
        <v/>
      </c>
      <c r="I374" s="6" t="s">
        <v>30</v>
      </c>
      <c r="J374" s="7"/>
      <c r="K374" s="8" t="str">
        <f>IF(J374&gt;0,VLOOKUP(J374,男子登録情報!$J$1:$K$21,2,0),"")</f>
        <v/>
      </c>
      <c r="L374" s="6" t="s">
        <v>33</v>
      </c>
      <c r="M374" s="41"/>
      <c r="N374" s="9" t="str">
        <f t="shared" si="112"/>
        <v/>
      </c>
      <c r="O374" s="10"/>
      <c r="P374" s="229"/>
      <c r="Q374" s="230"/>
      <c r="R374" s="231"/>
      <c r="S374" s="223"/>
      <c r="T374" s="223"/>
    </row>
    <row r="375" spans="1:20" s="21" customFormat="1" ht="18" hidden="1" customHeight="1" thickBot="1">
      <c r="A375" s="259"/>
      <c r="B375" s="253"/>
      <c r="C375" s="239"/>
      <c r="D375" s="239"/>
      <c r="E375" s="239"/>
      <c r="F375" s="46" t="str">
        <f>IF(C374&gt;0,VLOOKUP(C374,男子登録情報!$A$1:$H$1688,5,0),"")</f>
        <v/>
      </c>
      <c r="G375" s="227"/>
      <c r="H375" s="227"/>
      <c r="I375" s="11" t="s">
        <v>34</v>
      </c>
      <c r="J375" s="7"/>
      <c r="K375" s="8" t="str">
        <f>IF(J375&gt;0,VLOOKUP(J375,男子登録情報!$J$2:$K$21,2,0),"")</f>
        <v/>
      </c>
      <c r="L375" s="11" t="s">
        <v>35</v>
      </c>
      <c r="M375" s="42"/>
      <c r="N375" s="9" t="str">
        <f t="shared" si="112"/>
        <v/>
      </c>
      <c r="O375" s="10"/>
      <c r="P375" s="232"/>
      <c r="Q375" s="233"/>
      <c r="R375" s="234"/>
      <c r="S375" s="224"/>
      <c r="T375" s="224"/>
    </row>
    <row r="376" spans="1:20" s="21" customFormat="1" ht="18" hidden="1" customHeight="1" thickBot="1">
      <c r="A376" s="260"/>
      <c r="B376" s="251" t="s">
        <v>36</v>
      </c>
      <c r="C376" s="245"/>
      <c r="D376" s="47"/>
      <c r="E376" s="47"/>
      <c r="F376" s="48"/>
      <c r="G376" s="228"/>
      <c r="H376" s="228"/>
      <c r="I376" s="12" t="s">
        <v>37</v>
      </c>
      <c r="J376" s="13"/>
      <c r="K376" s="14" t="str">
        <f>IF(J376&gt;0,VLOOKUP(J376,男子登録情報!$J$2:$K$21,2,0),"")</f>
        <v/>
      </c>
      <c r="L376" s="15" t="s">
        <v>38</v>
      </c>
      <c r="M376" s="43"/>
      <c r="N376" s="9" t="str">
        <f t="shared" si="112"/>
        <v/>
      </c>
      <c r="O376" s="16"/>
      <c r="P376" s="235"/>
      <c r="Q376" s="236"/>
      <c r="R376" s="237"/>
      <c r="S376" s="225"/>
      <c r="T376" s="225"/>
    </row>
    <row r="377" spans="1:20" s="21" customFormat="1" ht="18" hidden="1" customHeight="1" thickTop="1" thickBot="1">
      <c r="A377" s="258">
        <v>122</v>
      </c>
      <c r="B377" s="252" t="s">
        <v>1317</v>
      </c>
      <c r="C377" s="238"/>
      <c r="D377" s="238" t="str">
        <f>IF(C377&gt;0,VLOOKUP(C377,男子登録情報!$A$1:$H$1688,3,0),"")</f>
        <v/>
      </c>
      <c r="E377" s="238" t="str">
        <f>IF(C377&gt;0,VLOOKUP(C377,男子登録情報!$A$1:$H$1688,4,0),"")</f>
        <v/>
      </c>
      <c r="F377" s="45" t="str">
        <f>IF(C377&gt;0,VLOOKUP(C377,男子登録情報!$A$1:$H$1688,8,0),"")</f>
        <v/>
      </c>
      <c r="G377" s="226" t="e">
        <f>IF(F378&gt;0,VLOOKUP(F378,男子登録情報!$N$2:$O$48,2,0),"")</f>
        <v>#N/A</v>
      </c>
      <c r="H377" s="226" t="str">
        <f t="shared" ref="H377" si="127">IF(C377&gt;0,TEXT(C377,"100000000"),"")</f>
        <v/>
      </c>
      <c r="I377" s="6" t="s">
        <v>30</v>
      </c>
      <c r="J377" s="7"/>
      <c r="K377" s="8" t="str">
        <f>IF(J377&gt;0,VLOOKUP(J377,男子登録情報!$J$1:$K$21,2,0),"")</f>
        <v/>
      </c>
      <c r="L377" s="6" t="s">
        <v>33</v>
      </c>
      <c r="M377" s="41"/>
      <c r="N377" s="9" t="str">
        <f t="shared" si="112"/>
        <v/>
      </c>
      <c r="O377" s="10"/>
      <c r="P377" s="229"/>
      <c r="Q377" s="230"/>
      <c r="R377" s="231"/>
      <c r="S377" s="223"/>
      <c r="T377" s="223"/>
    </row>
    <row r="378" spans="1:20" s="21" customFormat="1" ht="18" hidden="1" customHeight="1" thickBot="1">
      <c r="A378" s="259"/>
      <c r="B378" s="253"/>
      <c r="C378" s="239"/>
      <c r="D378" s="239"/>
      <c r="E378" s="239"/>
      <c r="F378" s="46" t="str">
        <f>IF(C377&gt;0,VLOOKUP(C377,男子登録情報!$A$1:$H$1688,5,0),"")</f>
        <v/>
      </c>
      <c r="G378" s="227"/>
      <c r="H378" s="227"/>
      <c r="I378" s="11" t="s">
        <v>34</v>
      </c>
      <c r="J378" s="7"/>
      <c r="K378" s="8" t="str">
        <f>IF(J378&gt;0,VLOOKUP(J378,男子登録情報!$J$2:$K$21,2,0),"")</f>
        <v/>
      </c>
      <c r="L378" s="11" t="s">
        <v>35</v>
      </c>
      <c r="M378" s="42"/>
      <c r="N378" s="9" t="str">
        <f t="shared" si="112"/>
        <v/>
      </c>
      <c r="O378" s="10"/>
      <c r="P378" s="232"/>
      <c r="Q378" s="233"/>
      <c r="R378" s="234"/>
      <c r="S378" s="224"/>
      <c r="T378" s="224"/>
    </row>
    <row r="379" spans="1:20" s="21" customFormat="1" ht="18" hidden="1" customHeight="1" thickBot="1">
      <c r="A379" s="260"/>
      <c r="B379" s="251" t="s">
        <v>36</v>
      </c>
      <c r="C379" s="245"/>
      <c r="D379" s="47"/>
      <c r="E379" s="47"/>
      <c r="F379" s="48"/>
      <c r="G379" s="228"/>
      <c r="H379" s="228"/>
      <c r="I379" s="12" t="s">
        <v>37</v>
      </c>
      <c r="J379" s="13"/>
      <c r="K379" s="14" t="str">
        <f>IF(J379&gt;0,VLOOKUP(J379,男子登録情報!$J$2:$K$21,2,0),"")</f>
        <v/>
      </c>
      <c r="L379" s="15" t="s">
        <v>38</v>
      </c>
      <c r="M379" s="43"/>
      <c r="N379" s="9" t="str">
        <f t="shared" si="112"/>
        <v/>
      </c>
      <c r="O379" s="16"/>
      <c r="P379" s="235"/>
      <c r="Q379" s="236"/>
      <c r="R379" s="237"/>
      <c r="S379" s="225"/>
      <c r="T379" s="225"/>
    </row>
    <row r="380" spans="1:20" s="21" customFormat="1" ht="18" hidden="1" customHeight="1" thickTop="1" thickBot="1">
      <c r="A380" s="258">
        <v>123</v>
      </c>
      <c r="B380" s="252" t="s">
        <v>1317</v>
      </c>
      <c r="C380" s="238"/>
      <c r="D380" s="238" t="str">
        <f>IF(C380&gt;0,VLOOKUP(C380,男子登録情報!$A$1:$H$1688,3,0),"")</f>
        <v/>
      </c>
      <c r="E380" s="238" t="str">
        <f>IF(C380&gt;0,VLOOKUP(C380,男子登録情報!$A$1:$H$1688,4,0),"")</f>
        <v/>
      </c>
      <c r="F380" s="45" t="str">
        <f>IF(C380&gt;0,VLOOKUP(C380,男子登録情報!$A$1:$H$1688,8,0),"")</f>
        <v/>
      </c>
      <c r="G380" s="226" t="e">
        <f>IF(F381&gt;0,VLOOKUP(F381,男子登録情報!$N$2:$O$48,2,0),"")</f>
        <v>#N/A</v>
      </c>
      <c r="H380" s="226" t="str">
        <f t="shared" ref="H380" si="128">IF(C380&gt;0,TEXT(C380,"100000000"),"")</f>
        <v/>
      </c>
      <c r="I380" s="6" t="s">
        <v>30</v>
      </c>
      <c r="J380" s="7"/>
      <c r="K380" s="8" t="str">
        <f>IF(J380&gt;0,VLOOKUP(J380,男子登録情報!$J$1:$K$21,2,0),"")</f>
        <v/>
      </c>
      <c r="L380" s="6" t="s">
        <v>33</v>
      </c>
      <c r="M380" s="41"/>
      <c r="N380" s="9" t="str">
        <f t="shared" si="112"/>
        <v/>
      </c>
      <c r="O380" s="10"/>
      <c r="P380" s="229"/>
      <c r="Q380" s="230"/>
      <c r="R380" s="231"/>
      <c r="S380" s="223"/>
      <c r="T380" s="223"/>
    </row>
    <row r="381" spans="1:20" s="21" customFormat="1" ht="18" hidden="1" customHeight="1" thickBot="1">
      <c r="A381" s="259"/>
      <c r="B381" s="253"/>
      <c r="C381" s="239"/>
      <c r="D381" s="239"/>
      <c r="E381" s="239"/>
      <c r="F381" s="46" t="str">
        <f>IF(C380&gt;0,VLOOKUP(C380,男子登録情報!$A$1:$H$1688,5,0),"")</f>
        <v/>
      </c>
      <c r="G381" s="227"/>
      <c r="H381" s="227"/>
      <c r="I381" s="11" t="s">
        <v>34</v>
      </c>
      <c r="J381" s="7"/>
      <c r="K381" s="8" t="str">
        <f>IF(J381&gt;0,VLOOKUP(J381,男子登録情報!$J$2:$K$21,2,0),"")</f>
        <v/>
      </c>
      <c r="L381" s="11" t="s">
        <v>35</v>
      </c>
      <c r="M381" s="42"/>
      <c r="N381" s="9" t="str">
        <f t="shared" si="112"/>
        <v/>
      </c>
      <c r="O381" s="10"/>
      <c r="P381" s="232"/>
      <c r="Q381" s="233"/>
      <c r="R381" s="234"/>
      <c r="S381" s="224"/>
      <c r="T381" s="224"/>
    </row>
    <row r="382" spans="1:20" s="21" customFormat="1" ht="18" hidden="1" customHeight="1" thickBot="1">
      <c r="A382" s="260"/>
      <c r="B382" s="251" t="s">
        <v>36</v>
      </c>
      <c r="C382" s="245"/>
      <c r="D382" s="47"/>
      <c r="E382" s="47"/>
      <c r="F382" s="48"/>
      <c r="G382" s="228"/>
      <c r="H382" s="228"/>
      <c r="I382" s="12" t="s">
        <v>37</v>
      </c>
      <c r="J382" s="13"/>
      <c r="K382" s="14" t="str">
        <f>IF(J382&gt;0,VLOOKUP(J382,男子登録情報!$J$2:$K$21,2,0),"")</f>
        <v/>
      </c>
      <c r="L382" s="15" t="s">
        <v>38</v>
      </c>
      <c r="M382" s="43"/>
      <c r="N382" s="9" t="str">
        <f t="shared" si="112"/>
        <v/>
      </c>
      <c r="O382" s="16"/>
      <c r="P382" s="235"/>
      <c r="Q382" s="236"/>
      <c r="R382" s="237"/>
      <c r="S382" s="225"/>
      <c r="T382" s="225"/>
    </row>
    <row r="383" spans="1:20" s="21" customFormat="1" ht="18" hidden="1" customHeight="1" thickTop="1" thickBot="1">
      <c r="A383" s="258">
        <v>124</v>
      </c>
      <c r="B383" s="252" t="s">
        <v>1317</v>
      </c>
      <c r="C383" s="238"/>
      <c r="D383" s="238" t="str">
        <f>IF(C383&gt;0,VLOOKUP(C383,男子登録情報!$A$1:$H$1688,3,0),"")</f>
        <v/>
      </c>
      <c r="E383" s="238" t="str">
        <f>IF(C383&gt;0,VLOOKUP(C383,男子登録情報!$A$1:$H$1688,4,0),"")</f>
        <v/>
      </c>
      <c r="F383" s="45" t="str">
        <f>IF(C383&gt;0,VLOOKUP(C383,男子登録情報!$A$1:$H$1688,8,0),"")</f>
        <v/>
      </c>
      <c r="G383" s="226" t="e">
        <f>IF(F384&gt;0,VLOOKUP(F384,男子登録情報!$N$2:$O$48,2,0),"")</f>
        <v>#N/A</v>
      </c>
      <c r="H383" s="226" t="str">
        <f t="shared" ref="H383" si="129">IF(C383&gt;0,TEXT(C383,"100000000"),"")</f>
        <v/>
      </c>
      <c r="I383" s="6" t="s">
        <v>30</v>
      </c>
      <c r="J383" s="7"/>
      <c r="K383" s="8" t="str">
        <f>IF(J383&gt;0,VLOOKUP(J383,男子登録情報!$J$1:$K$21,2,0),"")</f>
        <v/>
      </c>
      <c r="L383" s="6" t="s">
        <v>33</v>
      </c>
      <c r="M383" s="41"/>
      <c r="N383" s="9" t="str">
        <f t="shared" si="112"/>
        <v/>
      </c>
      <c r="O383" s="10"/>
      <c r="P383" s="229"/>
      <c r="Q383" s="230"/>
      <c r="R383" s="231"/>
      <c r="S383" s="223"/>
      <c r="T383" s="223"/>
    </row>
    <row r="384" spans="1:20" s="21" customFormat="1" ht="18" hidden="1" customHeight="1" thickBot="1">
      <c r="A384" s="259"/>
      <c r="B384" s="253"/>
      <c r="C384" s="239"/>
      <c r="D384" s="239"/>
      <c r="E384" s="239"/>
      <c r="F384" s="46" t="str">
        <f>IF(C383&gt;0,VLOOKUP(C383,男子登録情報!$A$1:$H$1688,5,0),"")</f>
        <v/>
      </c>
      <c r="G384" s="227"/>
      <c r="H384" s="227"/>
      <c r="I384" s="11" t="s">
        <v>34</v>
      </c>
      <c r="J384" s="7"/>
      <c r="K384" s="8" t="str">
        <f>IF(J384&gt;0,VLOOKUP(J384,男子登録情報!$J$2:$K$21,2,0),"")</f>
        <v/>
      </c>
      <c r="L384" s="11" t="s">
        <v>35</v>
      </c>
      <c r="M384" s="42"/>
      <c r="N384" s="9" t="str">
        <f t="shared" si="112"/>
        <v/>
      </c>
      <c r="O384" s="10"/>
      <c r="P384" s="232"/>
      <c r="Q384" s="233"/>
      <c r="R384" s="234"/>
      <c r="S384" s="224"/>
      <c r="T384" s="224"/>
    </row>
    <row r="385" spans="1:20" s="21" customFormat="1" ht="18" hidden="1" customHeight="1" thickBot="1">
      <c r="A385" s="260"/>
      <c r="B385" s="251" t="s">
        <v>36</v>
      </c>
      <c r="C385" s="245"/>
      <c r="D385" s="47"/>
      <c r="E385" s="47"/>
      <c r="F385" s="48"/>
      <c r="G385" s="228"/>
      <c r="H385" s="228"/>
      <c r="I385" s="12" t="s">
        <v>37</v>
      </c>
      <c r="J385" s="13"/>
      <c r="K385" s="14" t="str">
        <f>IF(J385&gt;0,VLOOKUP(J385,男子登録情報!$J$2:$K$21,2,0),"")</f>
        <v/>
      </c>
      <c r="L385" s="15" t="s">
        <v>38</v>
      </c>
      <c r="M385" s="43"/>
      <c r="N385" s="9" t="str">
        <f t="shared" si="112"/>
        <v/>
      </c>
      <c r="O385" s="16"/>
      <c r="P385" s="235"/>
      <c r="Q385" s="236"/>
      <c r="R385" s="237"/>
      <c r="S385" s="225"/>
      <c r="T385" s="225"/>
    </row>
    <row r="386" spans="1:20" s="21" customFormat="1" ht="18" hidden="1" customHeight="1" thickTop="1" thickBot="1">
      <c r="A386" s="258">
        <v>125</v>
      </c>
      <c r="B386" s="252" t="s">
        <v>1317</v>
      </c>
      <c r="C386" s="238"/>
      <c r="D386" s="238" t="str">
        <f>IF(C386&gt;0,VLOOKUP(C386,男子登録情報!$A$1:$H$1688,3,0),"")</f>
        <v/>
      </c>
      <c r="E386" s="238" t="str">
        <f>IF(C386&gt;0,VLOOKUP(C386,男子登録情報!$A$1:$H$1688,4,0),"")</f>
        <v/>
      </c>
      <c r="F386" s="45" t="str">
        <f>IF(C386&gt;0,VLOOKUP(C386,男子登録情報!$A$1:$H$1688,8,0),"")</f>
        <v/>
      </c>
      <c r="G386" s="226" t="e">
        <f>IF(F387&gt;0,VLOOKUP(F387,男子登録情報!$N$2:$O$48,2,0),"")</f>
        <v>#N/A</v>
      </c>
      <c r="H386" s="226" t="str">
        <f t="shared" ref="H386" si="130">IF(C386&gt;0,TEXT(C386,"100000000"),"")</f>
        <v/>
      </c>
      <c r="I386" s="6" t="s">
        <v>30</v>
      </c>
      <c r="J386" s="7"/>
      <c r="K386" s="8" t="str">
        <f>IF(J386&gt;0,VLOOKUP(J386,男子登録情報!$J$1:$K$21,2,0),"")</f>
        <v/>
      </c>
      <c r="L386" s="6" t="s">
        <v>33</v>
      </c>
      <c r="M386" s="41"/>
      <c r="N386" s="9" t="str">
        <f t="shared" si="112"/>
        <v/>
      </c>
      <c r="O386" s="10"/>
      <c r="P386" s="229"/>
      <c r="Q386" s="230"/>
      <c r="R386" s="231"/>
      <c r="S386" s="223"/>
      <c r="T386" s="223"/>
    </row>
    <row r="387" spans="1:20" s="21" customFormat="1" ht="18" hidden="1" customHeight="1" thickBot="1">
      <c r="A387" s="259"/>
      <c r="B387" s="253"/>
      <c r="C387" s="239"/>
      <c r="D387" s="239"/>
      <c r="E387" s="239"/>
      <c r="F387" s="46" t="str">
        <f>IF(C386&gt;0,VLOOKUP(C386,男子登録情報!$A$1:$H$1688,5,0),"")</f>
        <v/>
      </c>
      <c r="G387" s="227"/>
      <c r="H387" s="227"/>
      <c r="I387" s="11" t="s">
        <v>34</v>
      </c>
      <c r="J387" s="7"/>
      <c r="K387" s="8" t="str">
        <f>IF(J387&gt;0,VLOOKUP(J387,男子登録情報!$J$2:$K$21,2,0),"")</f>
        <v/>
      </c>
      <c r="L387" s="11" t="s">
        <v>35</v>
      </c>
      <c r="M387" s="42"/>
      <c r="N387" s="9" t="str">
        <f t="shared" si="112"/>
        <v/>
      </c>
      <c r="O387" s="10"/>
      <c r="P387" s="232"/>
      <c r="Q387" s="233"/>
      <c r="R387" s="234"/>
      <c r="S387" s="224"/>
      <c r="T387" s="224"/>
    </row>
    <row r="388" spans="1:20" s="21" customFormat="1" ht="18" hidden="1" customHeight="1" thickBot="1">
      <c r="A388" s="260"/>
      <c r="B388" s="251" t="s">
        <v>36</v>
      </c>
      <c r="C388" s="245"/>
      <c r="D388" s="47"/>
      <c r="E388" s="47"/>
      <c r="F388" s="48"/>
      <c r="G388" s="228"/>
      <c r="H388" s="228"/>
      <c r="I388" s="12" t="s">
        <v>37</v>
      </c>
      <c r="J388" s="13"/>
      <c r="K388" s="14" t="str">
        <f>IF(J388&gt;0,VLOOKUP(J388,男子登録情報!$J$2:$K$21,2,0),"")</f>
        <v/>
      </c>
      <c r="L388" s="15" t="s">
        <v>38</v>
      </c>
      <c r="M388" s="43"/>
      <c r="N388" s="9" t="str">
        <f t="shared" si="112"/>
        <v/>
      </c>
      <c r="O388" s="16"/>
      <c r="P388" s="235"/>
      <c r="Q388" s="236"/>
      <c r="R388" s="237"/>
      <c r="S388" s="225"/>
      <c r="T388" s="225"/>
    </row>
    <row r="389" spans="1:20" s="21" customFormat="1" ht="18" hidden="1" customHeight="1" thickTop="1" thickBot="1">
      <c r="A389" s="258">
        <v>126</v>
      </c>
      <c r="B389" s="252" t="s">
        <v>1317</v>
      </c>
      <c r="C389" s="238"/>
      <c r="D389" s="238" t="str">
        <f>IF(C389&gt;0,VLOOKUP(C389,男子登録情報!$A$1:$H$1688,3,0),"")</f>
        <v/>
      </c>
      <c r="E389" s="238" t="str">
        <f>IF(C389&gt;0,VLOOKUP(C389,男子登録情報!$A$1:$H$1688,4,0),"")</f>
        <v/>
      </c>
      <c r="F389" s="45" t="str">
        <f>IF(C389&gt;0,VLOOKUP(C389,男子登録情報!$A$1:$H$1688,8,0),"")</f>
        <v/>
      </c>
      <c r="G389" s="226" t="e">
        <f>IF(F390&gt;0,VLOOKUP(F390,男子登録情報!$N$2:$O$48,2,0),"")</f>
        <v>#N/A</v>
      </c>
      <c r="H389" s="226" t="str">
        <f t="shared" ref="H389" si="131">IF(C389&gt;0,TEXT(C389,"100000000"),"")</f>
        <v/>
      </c>
      <c r="I389" s="6" t="s">
        <v>30</v>
      </c>
      <c r="J389" s="7"/>
      <c r="K389" s="8" t="str">
        <f>IF(J389&gt;0,VLOOKUP(J389,男子登録情報!$J$1:$K$21,2,0),"")</f>
        <v/>
      </c>
      <c r="L389" s="6" t="s">
        <v>33</v>
      </c>
      <c r="M389" s="41"/>
      <c r="N389" s="9" t="str">
        <f t="shared" si="112"/>
        <v/>
      </c>
      <c r="O389" s="10"/>
      <c r="P389" s="229"/>
      <c r="Q389" s="230"/>
      <c r="R389" s="231"/>
      <c r="S389" s="223"/>
      <c r="T389" s="223"/>
    </row>
    <row r="390" spans="1:20" s="21" customFormat="1" ht="18" hidden="1" customHeight="1" thickBot="1">
      <c r="A390" s="259"/>
      <c r="B390" s="253"/>
      <c r="C390" s="239"/>
      <c r="D390" s="239"/>
      <c r="E390" s="239"/>
      <c r="F390" s="46" t="str">
        <f>IF(C389&gt;0,VLOOKUP(C389,男子登録情報!$A$1:$H$1688,5,0),"")</f>
        <v/>
      </c>
      <c r="G390" s="227"/>
      <c r="H390" s="227"/>
      <c r="I390" s="11" t="s">
        <v>34</v>
      </c>
      <c r="J390" s="7"/>
      <c r="K390" s="8" t="str">
        <f>IF(J390&gt;0,VLOOKUP(J390,男子登録情報!$J$2:$K$21,2,0),"")</f>
        <v/>
      </c>
      <c r="L390" s="11" t="s">
        <v>35</v>
      </c>
      <c r="M390" s="42"/>
      <c r="N390" s="9" t="str">
        <f t="shared" si="112"/>
        <v/>
      </c>
      <c r="O390" s="10"/>
      <c r="P390" s="232"/>
      <c r="Q390" s="233"/>
      <c r="R390" s="234"/>
      <c r="S390" s="224"/>
      <c r="T390" s="224"/>
    </row>
    <row r="391" spans="1:20" s="21" customFormat="1" ht="18" hidden="1" customHeight="1" thickBot="1">
      <c r="A391" s="260"/>
      <c r="B391" s="251" t="s">
        <v>36</v>
      </c>
      <c r="C391" s="245"/>
      <c r="D391" s="47"/>
      <c r="E391" s="47"/>
      <c r="F391" s="48"/>
      <c r="G391" s="228"/>
      <c r="H391" s="228"/>
      <c r="I391" s="12" t="s">
        <v>37</v>
      </c>
      <c r="J391" s="13"/>
      <c r="K391" s="14" t="str">
        <f>IF(J391&gt;0,VLOOKUP(J391,男子登録情報!$J$2:$K$21,2,0),"")</f>
        <v/>
      </c>
      <c r="L391" s="15" t="s">
        <v>38</v>
      </c>
      <c r="M391" s="43"/>
      <c r="N391" s="9" t="str">
        <f t="shared" si="112"/>
        <v/>
      </c>
      <c r="O391" s="16"/>
      <c r="P391" s="235"/>
      <c r="Q391" s="236"/>
      <c r="R391" s="237"/>
      <c r="S391" s="225"/>
      <c r="T391" s="225"/>
    </row>
    <row r="392" spans="1:20" s="21" customFormat="1" ht="18" hidden="1" customHeight="1" thickTop="1" thickBot="1">
      <c r="A392" s="258">
        <v>127</v>
      </c>
      <c r="B392" s="252" t="s">
        <v>1317</v>
      </c>
      <c r="C392" s="238"/>
      <c r="D392" s="238" t="str">
        <f>IF(C392&gt;0,VLOOKUP(C392,男子登録情報!$A$1:$H$1688,3,0),"")</f>
        <v/>
      </c>
      <c r="E392" s="238" t="str">
        <f>IF(C392&gt;0,VLOOKUP(C392,男子登録情報!$A$1:$H$1688,4,0),"")</f>
        <v/>
      </c>
      <c r="F392" s="45" t="str">
        <f>IF(C392&gt;0,VLOOKUP(C392,男子登録情報!$A$1:$H$1688,8,0),"")</f>
        <v/>
      </c>
      <c r="G392" s="226" t="e">
        <f>IF(F393&gt;0,VLOOKUP(F393,男子登録情報!$N$2:$O$48,2,0),"")</f>
        <v>#N/A</v>
      </c>
      <c r="H392" s="226" t="str">
        <f t="shared" ref="H392" si="132">IF(C392&gt;0,TEXT(C392,"100000000"),"")</f>
        <v/>
      </c>
      <c r="I392" s="6" t="s">
        <v>30</v>
      </c>
      <c r="J392" s="7"/>
      <c r="K392" s="8" t="str">
        <f>IF(J392&gt;0,VLOOKUP(J392,男子登録情報!$J$1:$K$21,2,0),"")</f>
        <v/>
      </c>
      <c r="L392" s="6" t="s">
        <v>33</v>
      </c>
      <c r="M392" s="41"/>
      <c r="N392" s="9" t="str">
        <f t="shared" si="112"/>
        <v/>
      </c>
      <c r="O392" s="10"/>
      <c r="P392" s="229"/>
      <c r="Q392" s="230"/>
      <c r="R392" s="231"/>
      <c r="S392" s="223"/>
      <c r="T392" s="223"/>
    </row>
    <row r="393" spans="1:20" s="21" customFormat="1" ht="18" hidden="1" customHeight="1" thickBot="1">
      <c r="A393" s="259"/>
      <c r="B393" s="253"/>
      <c r="C393" s="239"/>
      <c r="D393" s="239"/>
      <c r="E393" s="239"/>
      <c r="F393" s="46" t="str">
        <f>IF(C392&gt;0,VLOOKUP(C392,男子登録情報!$A$1:$H$1688,5,0),"")</f>
        <v/>
      </c>
      <c r="G393" s="227"/>
      <c r="H393" s="227"/>
      <c r="I393" s="11" t="s">
        <v>34</v>
      </c>
      <c r="J393" s="7"/>
      <c r="K393" s="8" t="str">
        <f>IF(J393&gt;0,VLOOKUP(J393,男子登録情報!$J$2:$K$21,2,0),"")</f>
        <v/>
      </c>
      <c r="L393" s="11" t="s">
        <v>35</v>
      </c>
      <c r="M393" s="42"/>
      <c r="N393" s="9" t="str">
        <f t="shared" si="112"/>
        <v/>
      </c>
      <c r="O393" s="10"/>
      <c r="P393" s="232"/>
      <c r="Q393" s="233"/>
      <c r="R393" s="234"/>
      <c r="S393" s="224"/>
      <c r="T393" s="224"/>
    </row>
    <row r="394" spans="1:20" s="21" customFormat="1" ht="18" hidden="1" customHeight="1" thickBot="1">
      <c r="A394" s="260"/>
      <c r="B394" s="251" t="s">
        <v>36</v>
      </c>
      <c r="C394" s="245"/>
      <c r="D394" s="47"/>
      <c r="E394" s="47"/>
      <c r="F394" s="48"/>
      <c r="G394" s="228"/>
      <c r="H394" s="228"/>
      <c r="I394" s="12" t="s">
        <v>37</v>
      </c>
      <c r="J394" s="13"/>
      <c r="K394" s="14" t="str">
        <f>IF(J394&gt;0,VLOOKUP(J394,男子登録情報!$J$2:$K$21,2,0),"")</f>
        <v/>
      </c>
      <c r="L394" s="15" t="s">
        <v>38</v>
      </c>
      <c r="M394" s="43"/>
      <c r="N394" s="9" t="str">
        <f t="shared" si="112"/>
        <v/>
      </c>
      <c r="O394" s="16"/>
      <c r="P394" s="235"/>
      <c r="Q394" s="236"/>
      <c r="R394" s="237"/>
      <c r="S394" s="225"/>
      <c r="T394" s="225"/>
    </row>
    <row r="395" spans="1:20" s="21" customFormat="1" ht="18" hidden="1" customHeight="1" thickTop="1" thickBot="1">
      <c r="A395" s="258">
        <v>128</v>
      </c>
      <c r="B395" s="252" t="s">
        <v>1317</v>
      </c>
      <c r="C395" s="238"/>
      <c r="D395" s="238" t="str">
        <f>IF(C395&gt;0,VLOOKUP(C395,男子登録情報!$A$1:$H$1688,3,0),"")</f>
        <v/>
      </c>
      <c r="E395" s="238" t="str">
        <f>IF(C395&gt;0,VLOOKUP(C395,男子登録情報!$A$1:$H$1688,4,0),"")</f>
        <v/>
      </c>
      <c r="F395" s="45" t="str">
        <f>IF(C395&gt;0,VLOOKUP(C395,男子登録情報!$A$1:$H$1688,8,0),"")</f>
        <v/>
      </c>
      <c r="G395" s="226" t="e">
        <f>IF(F396&gt;0,VLOOKUP(F396,男子登録情報!$N$2:$O$48,2,0),"")</f>
        <v>#N/A</v>
      </c>
      <c r="H395" s="226" t="str">
        <f t="shared" ref="H395" si="133">IF(C395&gt;0,TEXT(C395,"100000000"),"")</f>
        <v/>
      </c>
      <c r="I395" s="6" t="s">
        <v>30</v>
      </c>
      <c r="J395" s="7"/>
      <c r="K395" s="8" t="str">
        <f>IF(J395&gt;0,VLOOKUP(J395,男子登録情報!$J$1:$K$21,2,0),"")</f>
        <v/>
      </c>
      <c r="L395" s="6" t="s">
        <v>33</v>
      </c>
      <c r="M395" s="41"/>
      <c r="N395" s="9" t="str">
        <f t="shared" si="112"/>
        <v/>
      </c>
      <c r="O395" s="10"/>
      <c r="P395" s="229"/>
      <c r="Q395" s="230"/>
      <c r="R395" s="231"/>
      <c r="S395" s="223"/>
      <c r="T395" s="223"/>
    </row>
    <row r="396" spans="1:20" s="21" customFormat="1" ht="18" hidden="1" customHeight="1" thickBot="1">
      <c r="A396" s="259"/>
      <c r="B396" s="253"/>
      <c r="C396" s="239"/>
      <c r="D396" s="239"/>
      <c r="E396" s="239"/>
      <c r="F396" s="46" t="str">
        <f>IF(C395&gt;0,VLOOKUP(C395,男子登録情報!$A$1:$H$1688,5,0),"")</f>
        <v/>
      </c>
      <c r="G396" s="227"/>
      <c r="H396" s="227"/>
      <c r="I396" s="11" t="s">
        <v>34</v>
      </c>
      <c r="J396" s="7"/>
      <c r="K396" s="8" t="str">
        <f>IF(J396&gt;0,VLOOKUP(J396,男子登録情報!$J$2:$K$21,2,0),"")</f>
        <v/>
      </c>
      <c r="L396" s="11" t="s">
        <v>35</v>
      </c>
      <c r="M396" s="42"/>
      <c r="N396" s="9" t="str">
        <f t="shared" si="112"/>
        <v/>
      </c>
      <c r="O396" s="10"/>
      <c r="P396" s="232"/>
      <c r="Q396" s="233"/>
      <c r="R396" s="234"/>
      <c r="S396" s="224"/>
      <c r="T396" s="224"/>
    </row>
    <row r="397" spans="1:20" s="21" customFormat="1" ht="18" hidden="1" customHeight="1" thickBot="1">
      <c r="A397" s="260"/>
      <c r="B397" s="251" t="s">
        <v>36</v>
      </c>
      <c r="C397" s="245"/>
      <c r="D397" s="47"/>
      <c r="E397" s="47"/>
      <c r="F397" s="48"/>
      <c r="G397" s="228"/>
      <c r="H397" s="228"/>
      <c r="I397" s="12" t="s">
        <v>37</v>
      </c>
      <c r="J397" s="13"/>
      <c r="K397" s="14" t="str">
        <f>IF(J397&gt;0,VLOOKUP(J397,男子登録情報!$J$2:$K$21,2,0),"")</f>
        <v/>
      </c>
      <c r="L397" s="15" t="s">
        <v>38</v>
      </c>
      <c r="M397" s="43"/>
      <c r="N397" s="9" t="str">
        <f t="shared" si="112"/>
        <v/>
      </c>
      <c r="O397" s="16"/>
      <c r="P397" s="235"/>
      <c r="Q397" s="236"/>
      <c r="R397" s="237"/>
      <c r="S397" s="225"/>
      <c r="T397" s="225"/>
    </row>
    <row r="398" spans="1:20" s="21" customFormat="1" ht="18" hidden="1" customHeight="1" thickTop="1" thickBot="1">
      <c r="A398" s="258">
        <v>129</v>
      </c>
      <c r="B398" s="252" t="s">
        <v>1317</v>
      </c>
      <c r="C398" s="238"/>
      <c r="D398" s="238" t="str">
        <f>IF(C398&gt;0,VLOOKUP(C398,男子登録情報!$A$1:$H$1688,3,0),"")</f>
        <v/>
      </c>
      <c r="E398" s="238" t="str">
        <f>IF(C398&gt;0,VLOOKUP(C398,男子登録情報!$A$1:$H$1688,4,0),"")</f>
        <v/>
      </c>
      <c r="F398" s="45" t="str">
        <f>IF(C398&gt;0,VLOOKUP(C398,男子登録情報!$A$1:$H$1688,8,0),"")</f>
        <v/>
      </c>
      <c r="G398" s="226" t="e">
        <f>IF(F399&gt;0,VLOOKUP(F399,男子登録情報!$N$2:$O$48,2,0),"")</f>
        <v>#N/A</v>
      </c>
      <c r="H398" s="226" t="str">
        <f t="shared" ref="H398" si="134">IF(C398&gt;0,TEXT(C398,"100000000"),"")</f>
        <v/>
      </c>
      <c r="I398" s="6" t="s">
        <v>30</v>
      </c>
      <c r="J398" s="7"/>
      <c r="K398" s="8" t="str">
        <f>IF(J398&gt;0,VLOOKUP(J398,男子登録情報!$J$1:$K$21,2,0),"")</f>
        <v/>
      </c>
      <c r="L398" s="6" t="s">
        <v>33</v>
      </c>
      <c r="M398" s="41"/>
      <c r="N398" s="9" t="str">
        <f t="shared" ref="N398:N461" si="135">IF(K398="","",LEFT(K398,5)&amp;" "&amp;IF(OR(LEFT(K398,3)*1&lt;70,LEFT(K398,3)*1&gt;100),REPT(0,7-LEN(M398)),REPT(0,5-LEN(M398)))&amp;M398)</f>
        <v/>
      </c>
      <c r="O398" s="10"/>
      <c r="P398" s="229"/>
      <c r="Q398" s="230"/>
      <c r="R398" s="231"/>
      <c r="S398" s="223"/>
      <c r="T398" s="223"/>
    </row>
    <row r="399" spans="1:20" s="21" customFormat="1" ht="18" hidden="1" customHeight="1" thickBot="1">
      <c r="A399" s="259"/>
      <c r="B399" s="253"/>
      <c r="C399" s="239"/>
      <c r="D399" s="239"/>
      <c r="E399" s="239"/>
      <c r="F399" s="46" t="str">
        <f>IF(C398&gt;0,VLOOKUP(C398,男子登録情報!$A$1:$H$1688,5,0),"")</f>
        <v/>
      </c>
      <c r="G399" s="227"/>
      <c r="H399" s="227"/>
      <c r="I399" s="11" t="s">
        <v>34</v>
      </c>
      <c r="J399" s="7"/>
      <c r="K399" s="8" t="str">
        <f>IF(J399&gt;0,VLOOKUP(J399,男子登録情報!$J$2:$K$21,2,0),"")</f>
        <v/>
      </c>
      <c r="L399" s="11" t="s">
        <v>35</v>
      </c>
      <c r="M399" s="42"/>
      <c r="N399" s="9" t="str">
        <f t="shared" si="135"/>
        <v/>
      </c>
      <c r="O399" s="10"/>
      <c r="P399" s="232"/>
      <c r="Q399" s="233"/>
      <c r="R399" s="234"/>
      <c r="S399" s="224"/>
      <c r="T399" s="224"/>
    </row>
    <row r="400" spans="1:20" s="21" customFormat="1" ht="18" hidden="1" customHeight="1" thickBot="1">
      <c r="A400" s="260"/>
      <c r="B400" s="251" t="s">
        <v>36</v>
      </c>
      <c r="C400" s="245"/>
      <c r="D400" s="47"/>
      <c r="E400" s="47"/>
      <c r="F400" s="48"/>
      <c r="G400" s="228"/>
      <c r="H400" s="228"/>
      <c r="I400" s="12" t="s">
        <v>37</v>
      </c>
      <c r="J400" s="13"/>
      <c r="K400" s="14" t="str">
        <f>IF(J400&gt;0,VLOOKUP(J400,男子登録情報!$J$2:$K$21,2,0),"")</f>
        <v/>
      </c>
      <c r="L400" s="15" t="s">
        <v>38</v>
      </c>
      <c r="M400" s="43"/>
      <c r="N400" s="9" t="str">
        <f t="shared" si="135"/>
        <v/>
      </c>
      <c r="O400" s="16"/>
      <c r="P400" s="235"/>
      <c r="Q400" s="236"/>
      <c r="R400" s="237"/>
      <c r="S400" s="225"/>
      <c r="T400" s="225"/>
    </row>
    <row r="401" spans="1:20" s="21" customFormat="1" ht="18" hidden="1" customHeight="1" thickTop="1" thickBot="1">
      <c r="A401" s="258">
        <v>130</v>
      </c>
      <c r="B401" s="252" t="s">
        <v>1317</v>
      </c>
      <c r="C401" s="238"/>
      <c r="D401" s="238" t="str">
        <f>IF(C401&gt;0,VLOOKUP(C401,男子登録情報!$A$1:$H$1688,3,0),"")</f>
        <v/>
      </c>
      <c r="E401" s="238" t="str">
        <f>IF(C401&gt;0,VLOOKUP(C401,男子登録情報!$A$1:$H$1688,4,0),"")</f>
        <v/>
      </c>
      <c r="F401" s="45" t="str">
        <f>IF(C401&gt;0,VLOOKUP(C401,男子登録情報!$A$1:$H$1688,8,0),"")</f>
        <v/>
      </c>
      <c r="G401" s="226" t="e">
        <f>IF(F402&gt;0,VLOOKUP(F402,男子登録情報!$N$2:$O$48,2,0),"")</f>
        <v>#N/A</v>
      </c>
      <c r="H401" s="226" t="str">
        <f t="shared" ref="H401" si="136">IF(C401&gt;0,TEXT(C401,"100000000"),"")</f>
        <v/>
      </c>
      <c r="I401" s="6" t="s">
        <v>30</v>
      </c>
      <c r="J401" s="7"/>
      <c r="K401" s="8" t="str">
        <f>IF(J401&gt;0,VLOOKUP(J401,男子登録情報!$J$1:$K$21,2,0),"")</f>
        <v/>
      </c>
      <c r="L401" s="6" t="s">
        <v>33</v>
      </c>
      <c r="M401" s="41"/>
      <c r="N401" s="9" t="str">
        <f t="shared" si="135"/>
        <v/>
      </c>
      <c r="O401" s="10"/>
      <c r="P401" s="229"/>
      <c r="Q401" s="230"/>
      <c r="R401" s="231"/>
      <c r="S401" s="223"/>
      <c r="T401" s="223"/>
    </row>
    <row r="402" spans="1:20" s="21" customFormat="1" ht="18" hidden="1" customHeight="1" thickBot="1">
      <c r="A402" s="259"/>
      <c r="B402" s="253"/>
      <c r="C402" s="239"/>
      <c r="D402" s="239"/>
      <c r="E402" s="239"/>
      <c r="F402" s="46" t="str">
        <f>IF(C401&gt;0,VLOOKUP(C401,男子登録情報!$A$1:$H$1688,5,0),"")</f>
        <v/>
      </c>
      <c r="G402" s="227"/>
      <c r="H402" s="227"/>
      <c r="I402" s="11" t="s">
        <v>34</v>
      </c>
      <c r="J402" s="7"/>
      <c r="K402" s="8" t="str">
        <f>IF(J402&gt;0,VLOOKUP(J402,男子登録情報!$J$2:$K$21,2,0),"")</f>
        <v/>
      </c>
      <c r="L402" s="11" t="s">
        <v>35</v>
      </c>
      <c r="M402" s="42"/>
      <c r="N402" s="9" t="str">
        <f t="shared" si="135"/>
        <v/>
      </c>
      <c r="O402" s="10"/>
      <c r="P402" s="232"/>
      <c r="Q402" s="233"/>
      <c r="R402" s="234"/>
      <c r="S402" s="224"/>
      <c r="T402" s="224"/>
    </row>
    <row r="403" spans="1:20" s="21" customFormat="1" ht="18" hidden="1" customHeight="1" thickBot="1">
      <c r="A403" s="260"/>
      <c r="B403" s="251" t="s">
        <v>36</v>
      </c>
      <c r="C403" s="245"/>
      <c r="D403" s="47"/>
      <c r="E403" s="47"/>
      <c r="F403" s="48"/>
      <c r="G403" s="228"/>
      <c r="H403" s="228"/>
      <c r="I403" s="12" t="s">
        <v>37</v>
      </c>
      <c r="J403" s="13"/>
      <c r="K403" s="14" t="str">
        <f>IF(J403&gt;0,VLOOKUP(J403,男子登録情報!$J$2:$K$21,2,0),"")</f>
        <v/>
      </c>
      <c r="L403" s="15" t="s">
        <v>38</v>
      </c>
      <c r="M403" s="43"/>
      <c r="N403" s="9" t="str">
        <f t="shared" si="135"/>
        <v/>
      </c>
      <c r="O403" s="16"/>
      <c r="P403" s="235"/>
      <c r="Q403" s="236"/>
      <c r="R403" s="237"/>
      <c r="S403" s="225"/>
      <c r="T403" s="225"/>
    </row>
    <row r="404" spans="1:20" s="21" customFormat="1" ht="18" hidden="1" customHeight="1" thickTop="1" thickBot="1">
      <c r="A404" s="258">
        <v>131</v>
      </c>
      <c r="B404" s="252" t="s">
        <v>1317</v>
      </c>
      <c r="C404" s="238"/>
      <c r="D404" s="238" t="str">
        <f>IF(C404&gt;0,VLOOKUP(C404,男子登録情報!$A$1:$H$1688,3,0),"")</f>
        <v/>
      </c>
      <c r="E404" s="238" t="str">
        <f>IF(C404&gt;0,VLOOKUP(C404,男子登録情報!$A$1:$H$1688,4,0),"")</f>
        <v/>
      </c>
      <c r="F404" s="45" t="str">
        <f>IF(C404&gt;0,VLOOKUP(C404,男子登録情報!$A$1:$H$1688,8,0),"")</f>
        <v/>
      </c>
      <c r="G404" s="226" t="e">
        <f>IF(F405&gt;0,VLOOKUP(F405,男子登録情報!$N$2:$O$48,2,0),"")</f>
        <v>#N/A</v>
      </c>
      <c r="H404" s="226" t="str">
        <f t="shared" ref="H404" si="137">IF(C404&gt;0,TEXT(C404,"100000000"),"")</f>
        <v/>
      </c>
      <c r="I404" s="6" t="s">
        <v>30</v>
      </c>
      <c r="J404" s="7"/>
      <c r="K404" s="8" t="str">
        <f>IF(J404&gt;0,VLOOKUP(J404,男子登録情報!$J$1:$K$21,2,0),"")</f>
        <v/>
      </c>
      <c r="L404" s="6" t="s">
        <v>33</v>
      </c>
      <c r="M404" s="41"/>
      <c r="N404" s="9" t="str">
        <f t="shared" si="135"/>
        <v/>
      </c>
      <c r="O404" s="10"/>
      <c r="P404" s="229"/>
      <c r="Q404" s="230"/>
      <c r="R404" s="231"/>
      <c r="S404" s="223"/>
      <c r="T404" s="223"/>
    </row>
    <row r="405" spans="1:20" s="21" customFormat="1" ht="18" hidden="1" customHeight="1" thickBot="1">
      <c r="A405" s="259"/>
      <c r="B405" s="253"/>
      <c r="C405" s="239"/>
      <c r="D405" s="239"/>
      <c r="E405" s="239"/>
      <c r="F405" s="46" t="str">
        <f>IF(C404&gt;0,VLOOKUP(C404,男子登録情報!$A$1:$H$1688,5,0),"")</f>
        <v/>
      </c>
      <c r="G405" s="227"/>
      <c r="H405" s="227"/>
      <c r="I405" s="11" t="s">
        <v>34</v>
      </c>
      <c r="J405" s="7"/>
      <c r="K405" s="8" t="str">
        <f>IF(J405&gt;0,VLOOKUP(J405,男子登録情報!$J$2:$K$21,2,0),"")</f>
        <v/>
      </c>
      <c r="L405" s="11" t="s">
        <v>35</v>
      </c>
      <c r="M405" s="42"/>
      <c r="N405" s="9" t="str">
        <f t="shared" si="135"/>
        <v/>
      </c>
      <c r="O405" s="10"/>
      <c r="P405" s="232"/>
      <c r="Q405" s="233"/>
      <c r="R405" s="234"/>
      <c r="S405" s="224"/>
      <c r="T405" s="224"/>
    </row>
    <row r="406" spans="1:20" s="21" customFormat="1" ht="18" hidden="1" customHeight="1" thickBot="1">
      <c r="A406" s="260"/>
      <c r="B406" s="251" t="s">
        <v>36</v>
      </c>
      <c r="C406" s="245"/>
      <c r="D406" s="47"/>
      <c r="E406" s="47"/>
      <c r="F406" s="48"/>
      <c r="G406" s="228"/>
      <c r="H406" s="228"/>
      <c r="I406" s="12" t="s">
        <v>37</v>
      </c>
      <c r="J406" s="13"/>
      <c r="K406" s="14" t="str">
        <f>IF(J406&gt;0,VLOOKUP(J406,男子登録情報!$J$2:$K$21,2,0),"")</f>
        <v/>
      </c>
      <c r="L406" s="15" t="s">
        <v>38</v>
      </c>
      <c r="M406" s="43"/>
      <c r="N406" s="9" t="str">
        <f t="shared" si="135"/>
        <v/>
      </c>
      <c r="O406" s="16"/>
      <c r="P406" s="235"/>
      <c r="Q406" s="236"/>
      <c r="R406" s="237"/>
      <c r="S406" s="225"/>
      <c r="T406" s="225"/>
    </row>
    <row r="407" spans="1:20" s="21" customFormat="1" ht="18" hidden="1" customHeight="1" thickTop="1" thickBot="1">
      <c r="A407" s="258">
        <v>132</v>
      </c>
      <c r="B407" s="252" t="s">
        <v>1317</v>
      </c>
      <c r="C407" s="238"/>
      <c r="D407" s="238" t="str">
        <f>IF(C407&gt;0,VLOOKUP(C407,男子登録情報!$A$1:$H$1688,3,0),"")</f>
        <v/>
      </c>
      <c r="E407" s="238" t="str">
        <f>IF(C407&gt;0,VLOOKUP(C407,男子登録情報!$A$1:$H$1688,4,0),"")</f>
        <v/>
      </c>
      <c r="F407" s="45" t="str">
        <f>IF(C407&gt;0,VLOOKUP(C407,男子登録情報!$A$1:$H$1688,8,0),"")</f>
        <v/>
      </c>
      <c r="G407" s="226" t="e">
        <f>IF(F408&gt;0,VLOOKUP(F408,男子登録情報!$N$2:$O$48,2,0),"")</f>
        <v>#N/A</v>
      </c>
      <c r="H407" s="226" t="str">
        <f t="shared" ref="H407" si="138">IF(C407&gt;0,TEXT(C407,"100000000"),"")</f>
        <v/>
      </c>
      <c r="I407" s="6" t="s">
        <v>30</v>
      </c>
      <c r="J407" s="7"/>
      <c r="K407" s="8" t="str">
        <f>IF(J407&gt;0,VLOOKUP(J407,男子登録情報!$J$1:$K$21,2,0),"")</f>
        <v/>
      </c>
      <c r="L407" s="6" t="s">
        <v>33</v>
      </c>
      <c r="M407" s="41"/>
      <c r="N407" s="9" t="str">
        <f t="shared" si="135"/>
        <v/>
      </c>
      <c r="O407" s="10"/>
      <c r="P407" s="229"/>
      <c r="Q407" s="230"/>
      <c r="R407" s="231"/>
      <c r="S407" s="223"/>
      <c r="T407" s="223"/>
    </row>
    <row r="408" spans="1:20" s="21" customFormat="1" ht="18" hidden="1" customHeight="1" thickBot="1">
      <c r="A408" s="259"/>
      <c r="B408" s="253"/>
      <c r="C408" s="239"/>
      <c r="D408" s="239"/>
      <c r="E408" s="239"/>
      <c r="F408" s="46" t="str">
        <f>IF(C407&gt;0,VLOOKUP(C407,男子登録情報!$A$1:$H$1688,5,0),"")</f>
        <v/>
      </c>
      <c r="G408" s="227"/>
      <c r="H408" s="227"/>
      <c r="I408" s="11" t="s">
        <v>34</v>
      </c>
      <c r="J408" s="7"/>
      <c r="K408" s="8" t="str">
        <f>IF(J408&gt;0,VLOOKUP(J408,男子登録情報!$J$2:$K$21,2,0),"")</f>
        <v/>
      </c>
      <c r="L408" s="11" t="s">
        <v>35</v>
      </c>
      <c r="M408" s="42"/>
      <c r="N408" s="9" t="str">
        <f t="shared" si="135"/>
        <v/>
      </c>
      <c r="O408" s="10"/>
      <c r="P408" s="232"/>
      <c r="Q408" s="233"/>
      <c r="R408" s="234"/>
      <c r="S408" s="224"/>
      <c r="T408" s="224"/>
    </row>
    <row r="409" spans="1:20" s="21" customFormat="1" ht="18" hidden="1" customHeight="1" thickBot="1">
      <c r="A409" s="260"/>
      <c r="B409" s="251" t="s">
        <v>36</v>
      </c>
      <c r="C409" s="245"/>
      <c r="D409" s="47"/>
      <c r="E409" s="47"/>
      <c r="F409" s="48"/>
      <c r="G409" s="228"/>
      <c r="H409" s="228"/>
      <c r="I409" s="12" t="s">
        <v>37</v>
      </c>
      <c r="J409" s="13"/>
      <c r="K409" s="14" t="str">
        <f>IF(J409&gt;0,VLOOKUP(J409,男子登録情報!$J$2:$K$21,2,0),"")</f>
        <v/>
      </c>
      <c r="L409" s="15" t="s">
        <v>38</v>
      </c>
      <c r="M409" s="43"/>
      <c r="N409" s="9" t="str">
        <f t="shared" si="135"/>
        <v/>
      </c>
      <c r="O409" s="16"/>
      <c r="P409" s="235"/>
      <c r="Q409" s="236"/>
      <c r="R409" s="237"/>
      <c r="S409" s="225"/>
      <c r="T409" s="225"/>
    </row>
    <row r="410" spans="1:20" s="21" customFormat="1" ht="18" hidden="1" customHeight="1" thickTop="1" thickBot="1">
      <c r="A410" s="258">
        <v>133</v>
      </c>
      <c r="B410" s="252" t="s">
        <v>1317</v>
      </c>
      <c r="C410" s="238"/>
      <c r="D410" s="238" t="str">
        <f>IF(C410&gt;0,VLOOKUP(C410,男子登録情報!$A$1:$H$1688,3,0),"")</f>
        <v/>
      </c>
      <c r="E410" s="238" t="str">
        <f>IF(C410&gt;0,VLOOKUP(C410,男子登録情報!$A$1:$H$1688,4,0),"")</f>
        <v/>
      </c>
      <c r="F410" s="45" t="str">
        <f>IF(C410&gt;0,VLOOKUP(C410,男子登録情報!$A$1:$H$1688,8,0),"")</f>
        <v/>
      </c>
      <c r="G410" s="226" t="e">
        <f>IF(F411&gt;0,VLOOKUP(F411,男子登録情報!$N$2:$O$48,2,0),"")</f>
        <v>#N/A</v>
      </c>
      <c r="H410" s="226" t="str">
        <f t="shared" ref="H410" si="139">IF(C410&gt;0,TEXT(C410,"100000000"),"")</f>
        <v/>
      </c>
      <c r="I410" s="6" t="s">
        <v>30</v>
      </c>
      <c r="J410" s="7"/>
      <c r="K410" s="8" t="str">
        <f>IF(J410&gt;0,VLOOKUP(J410,男子登録情報!$J$1:$K$21,2,0),"")</f>
        <v/>
      </c>
      <c r="L410" s="6" t="s">
        <v>33</v>
      </c>
      <c r="M410" s="41"/>
      <c r="N410" s="9" t="str">
        <f t="shared" si="135"/>
        <v/>
      </c>
      <c r="O410" s="10"/>
      <c r="P410" s="229"/>
      <c r="Q410" s="230"/>
      <c r="R410" s="231"/>
      <c r="S410" s="223"/>
      <c r="T410" s="223"/>
    </row>
    <row r="411" spans="1:20" s="21" customFormat="1" ht="18" hidden="1" customHeight="1" thickBot="1">
      <c r="A411" s="259"/>
      <c r="B411" s="253"/>
      <c r="C411" s="239"/>
      <c r="D411" s="239"/>
      <c r="E411" s="239"/>
      <c r="F411" s="46" t="str">
        <f>IF(C410&gt;0,VLOOKUP(C410,男子登録情報!$A$1:$H$1688,5,0),"")</f>
        <v/>
      </c>
      <c r="G411" s="227"/>
      <c r="H411" s="227"/>
      <c r="I411" s="11" t="s">
        <v>34</v>
      </c>
      <c r="J411" s="7"/>
      <c r="K411" s="8" t="str">
        <f>IF(J411&gt;0,VLOOKUP(J411,男子登録情報!$J$2:$K$21,2,0),"")</f>
        <v/>
      </c>
      <c r="L411" s="11" t="s">
        <v>35</v>
      </c>
      <c r="M411" s="42"/>
      <c r="N411" s="9" t="str">
        <f t="shared" si="135"/>
        <v/>
      </c>
      <c r="O411" s="10"/>
      <c r="P411" s="232"/>
      <c r="Q411" s="233"/>
      <c r="R411" s="234"/>
      <c r="S411" s="224"/>
      <c r="T411" s="224"/>
    </row>
    <row r="412" spans="1:20" s="21" customFormat="1" ht="18" hidden="1" customHeight="1" thickBot="1">
      <c r="A412" s="260"/>
      <c r="B412" s="251" t="s">
        <v>36</v>
      </c>
      <c r="C412" s="245"/>
      <c r="D412" s="47"/>
      <c r="E412" s="47"/>
      <c r="F412" s="48"/>
      <c r="G412" s="228"/>
      <c r="H412" s="228"/>
      <c r="I412" s="12" t="s">
        <v>37</v>
      </c>
      <c r="J412" s="13"/>
      <c r="K412" s="14" t="str">
        <f>IF(J412&gt;0,VLOOKUP(J412,男子登録情報!$J$2:$K$21,2,0),"")</f>
        <v/>
      </c>
      <c r="L412" s="15" t="s">
        <v>38</v>
      </c>
      <c r="M412" s="43"/>
      <c r="N412" s="9" t="str">
        <f t="shared" si="135"/>
        <v/>
      </c>
      <c r="O412" s="16"/>
      <c r="P412" s="235"/>
      <c r="Q412" s="236"/>
      <c r="R412" s="237"/>
      <c r="S412" s="225"/>
      <c r="T412" s="225"/>
    </row>
    <row r="413" spans="1:20" s="21" customFormat="1" ht="18" hidden="1" customHeight="1" thickTop="1" thickBot="1">
      <c r="A413" s="258">
        <v>134</v>
      </c>
      <c r="B413" s="252" t="s">
        <v>1317</v>
      </c>
      <c r="C413" s="238"/>
      <c r="D413" s="238" t="str">
        <f>IF(C413&gt;0,VLOOKUP(C413,男子登録情報!$A$1:$H$1688,3,0),"")</f>
        <v/>
      </c>
      <c r="E413" s="238" t="str">
        <f>IF(C413&gt;0,VLOOKUP(C413,男子登録情報!$A$1:$H$1688,4,0),"")</f>
        <v/>
      </c>
      <c r="F413" s="45" t="str">
        <f>IF(C413&gt;0,VLOOKUP(C413,男子登録情報!$A$1:$H$1688,8,0),"")</f>
        <v/>
      </c>
      <c r="G413" s="226" t="e">
        <f>IF(F414&gt;0,VLOOKUP(F414,男子登録情報!$N$2:$O$48,2,0),"")</f>
        <v>#N/A</v>
      </c>
      <c r="H413" s="226" t="str">
        <f t="shared" ref="H413" si="140">IF(C413&gt;0,TEXT(C413,"100000000"),"")</f>
        <v/>
      </c>
      <c r="I413" s="6" t="s">
        <v>30</v>
      </c>
      <c r="J413" s="7"/>
      <c r="K413" s="8" t="str">
        <f>IF(J413&gt;0,VLOOKUP(J413,男子登録情報!$J$1:$K$21,2,0),"")</f>
        <v/>
      </c>
      <c r="L413" s="6" t="s">
        <v>33</v>
      </c>
      <c r="M413" s="41"/>
      <c r="N413" s="9" t="str">
        <f t="shared" si="135"/>
        <v/>
      </c>
      <c r="O413" s="10"/>
      <c r="P413" s="229"/>
      <c r="Q413" s="230"/>
      <c r="R413" s="231"/>
      <c r="S413" s="223"/>
      <c r="T413" s="223"/>
    </row>
    <row r="414" spans="1:20" s="21" customFormat="1" ht="18" hidden="1" customHeight="1" thickBot="1">
      <c r="A414" s="259"/>
      <c r="B414" s="253"/>
      <c r="C414" s="239"/>
      <c r="D414" s="239"/>
      <c r="E414" s="239"/>
      <c r="F414" s="46" t="str">
        <f>IF(C413&gt;0,VLOOKUP(C413,男子登録情報!$A$1:$H$1688,5,0),"")</f>
        <v/>
      </c>
      <c r="G414" s="227"/>
      <c r="H414" s="227"/>
      <c r="I414" s="11" t="s">
        <v>34</v>
      </c>
      <c r="J414" s="7"/>
      <c r="K414" s="8" t="str">
        <f>IF(J414&gt;0,VLOOKUP(J414,男子登録情報!$J$2:$K$21,2,0),"")</f>
        <v/>
      </c>
      <c r="L414" s="11" t="s">
        <v>35</v>
      </c>
      <c r="M414" s="42"/>
      <c r="N414" s="9" t="str">
        <f t="shared" si="135"/>
        <v/>
      </c>
      <c r="O414" s="10"/>
      <c r="P414" s="232"/>
      <c r="Q414" s="233"/>
      <c r="R414" s="234"/>
      <c r="S414" s="224"/>
      <c r="T414" s="224"/>
    </row>
    <row r="415" spans="1:20" s="21" customFormat="1" ht="18" hidden="1" customHeight="1" thickBot="1">
      <c r="A415" s="260"/>
      <c r="B415" s="251" t="s">
        <v>36</v>
      </c>
      <c r="C415" s="245"/>
      <c r="D415" s="47"/>
      <c r="E415" s="47"/>
      <c r="F415" s="48"/>
      <c r="G415" s="228"/>
      <c r="H415" s="228"/>
      <c r="I415" s="12" t="s">
        <v>37</v>
      </c>
      <c r="J415" s="13"/>
      <c r="K415" s="14" t="str">
        <f>IF(J415&gt;0,VLOOKUP(J415,男子登録情報!$J$2:$K$21,2,0),"")</f>
        <v/>
      </c>
      <c r="L415" s="15" t="s">
        <v>38</v>
      </c>
      <c r="M415" s="43"/>
      <c r="N415" s="9" t="str">
        <f t="shared" si="135"/>
        <v/>
      </c>
      <c r="O415" s="16"/>
      <c r="P415" s="235"/>
      <c r="Q415" s="236"/>
      <c r="R415" s="237"/>
      <c r="S415" s="225"/>
      <c r="T415" s="225"/>
    </row>
    <row r="416" spans="1:20" s="21" customFormat="1" ht="18" hidden="1" customHeight="1" thickTop="1" thickBot="1">
      <c r="A416" s="258">
        <v>135</v>
      </c>
      <c r="B416" s="252" t="s">
        <v>1317</v>
      </c>
      <c r="C416" s="238"/>
      <c r="D416" s="238" t="str">
        <f>IF(C416&gt;0,VLOOKUP(C416,男子登録情報!$A$1:$H$1688,3,0),"")</f>
        <v/>
      </c>
      <c r="E416" s="238" t="str">
        <f>IF(C416&gt;0,VLOOKUP(C416,男子登録情報!$A$1:$H$1688,4,0),"")</f>
        <v/>
      </c>
      <c r="F416" s="45" t="str">
        <f>IF(C416&gt;0,VLOOKUP(C416,男子登録情報!$A$1:$H$1688,8,0),"")</f>
        <v/>
      </c>
      <c r="G416" s="226" t="e">
        <f>IF(F417&gt;0,VLOOKUP(F417,男子登録情報!$N$2:$O$48,2,0),"")</f>
        <v>#N/A</v>
      </c>
      <c r="H416" s="226" t="str">
        <f t="shared" ref="H416" si="141">IF(C416&gt;0,TEXT(C416,"100000000"),"")</f>
        <v/>
      </c>
      <c r="I416" s="6" t="s">
        <v>30</v>
      </c>
      <c r="J416" s="7"/>
      <c r="K416" s="8" t="str">
        <f>IF(J416&gt;0,VLOOKUP(J416,男子登録情報!$J$1:$K$21,2,0),"")</f>
        <v/>
      </c>
      <c r="L416" s="6" t="s">
        <v>33</v>
      </c>
      <c r="M416" s="41"/>
      <c r="N416" s="9" t="str">
        <f t="shared" si="135"/>
        <v/>
      </c>
      <c r="O416" s="10"/>
      <c r="P416" s="229"/>
      <c r="Q416" s="230"/>
      <c r="R416" s="231"/>
      <c r="S416" s="223"/>
      <c r="T416" s="223"/>
    </row>
    <row r="417" spans="1:20" s="21" customFormat="1" ht="18" hidden="1" customHeight="1" thickBot="1">
      <c r="A417" s="259"/>
      <c r="B417" s="253"/>
      <c r="C417" s="239"/>
      <c r="D417" s="239"/>
      <c r="E417" s="239"/>
      <c r="F417" s="46" t="str">
        <f>IF(C416&gt;0,VLOOKUP(C416,男子登録情報!$A$1:$H$1688,5,0),"")</f>
        <v/>
      </c>
      <c r="G417" s="227"/>
      <c r="H417" s="227"/>
      <c r="I417" s="11" t="s">
        <v>34</v>
      </c>
      <c r="J417" s="7"/>
      <c r="K417" s="8" t="str">
        <f>IF(J417&gt;0,VLOOKUP(J417,男子登録情報!$J$2:$K$21,2,0),"")</f>
        <v/>
      </c>
      <c r="L417" s="11" t="s">
        <v>35</v>
      </c>
      <c r="M417" s="42"/>
      <c r="N417" s="9" t="str">
        <f t="shared" si="135"/>
        <v/>
      </c>
      <c r="O417" s="10"/>
      <c r="P417" s="232"/>
      <c r="Q417" s="233"/>
      <c r="R417" s="234"/>
      <c r="S417" s="224"/>
      <c r="T417" s="224"/>
    </row>
    <row r="418" spans="1:20" s="21" customFormat="1" ht="18" hidden="1" customHeight="1" thickBot="1">
      <c r="A418" s="260"/>
      <c r="B418" s="251" t="s">
        <v>36</v>
      </c>
      <c r="C418" s="245"/>
      <c r="D418" s="47"/>
      <c r="E418" s="47"/>
      <c r="F418" s="48"/>
      <c r="G418" s="228"/>
      <c r="H418" s="228"/>
      <c r="I418" s="12" t="s">
        <v>37</v>
      </c>
      <c r="J418" s="13"/>
      <c r="K418" s="14" t="str">
        <f>IF(J418&gt;0,VLOOKUP(J418,男子登録情報!$J$2:$K$21,2,0),"")</f>
        <v/>
      </c>
      <c r="L418" s="15" t="s">
        <v>38</v>
      </c>
      <c r="M418" s="43"/>
      <c r="N418" s="9" t="str">
        <f t="shared" si="135"/>
        <v/>
      </c>
      <c r="O418" s="16"/>
      <c r="P418" s="235"/>
      <c r="Q418" s="236"/>
      <c r="R418" s="237"/>
      <c r="S418" s="225"/>
      <c r="T418" s="225"/>
    </row>
    <row r="419" spans="1:20" s="21" customFormat="1" ht="18" hidden="1" customHeight="1" thickTop="1" thickBot="1">
      <c r="A419" s="258">
        <v>136</v>
      </c>
      <c r="B419" s="252" t="s">
        <v>1317</v>
      </c>
      <c r="C419" s="238"/>
      <c r="D419" s="238" t="str">
        <f>IF(C419&gt;0,VLOOKUP(C419,男子登録情報!$A$1:$H$1688,3,0),"")</f>
        <v/>
      </c>
      <c r="E419" s="238" t="str">
        <f>IF(C419&gt;0,VLOOKUP(C419,男子登録情報!$A$1:$H$1688,4,0),"")</f>
        <v/>
      </c>
      <c r="F419" s="45" t="str">
        <f>IF(C419&gt;0,VLOOKUP(C419,男子登録情報!$A$1:$H$1688,8,0),"")</f>
        <v/>
      </c>
      <c r="G419" s="226" t="e">
        <f>IF(F420&gt;0,VLOOKUP(F420,男子登録情報!$N$2:$O$48,2,0),"")</f>
        <v>#N/A</v>
      </c>
      <c r="H419" s="226" t="str">
        <f t="shared" ref="H419" si="142">IF(C419&gt;0,TEXT(C419,"100000000"),"")</f>
        <v/>
      </c>
      <c r="I419" s="6" t="s">
        <v>30</v>
      </c>
      <c r="J419" s="7"/>
      <c r="K419" s="8" t="str">
        <f>IF(J419&gt;0,VLOOKUP(J419,男子登録情報!$J$1:$K$21,2,0),"")</f>
        <v/>
      </c>
      <c r="L419" s="6" t="s">
        <v>33</v>
      </c>
      <c r="M419" s="41"/>
      <c r="N419" s="9" t="str">
        <f t="shared" si="135"/>
        <v/>
      </c>
      <c r="O419" s="10"/>
      <c r="P419" s="229"/>
      <c r="Q419" s="230"/>
      <c r="R419" s="231"/>
      <c r="S419" s="223"/>
      <c r="T419" s="223"/>
    </row>
    <row r="420" spans="1:20" s="21" customFormat="1" ht="18" hidden="1" customHeight="1" thickBot="1">
      <c r="A420" s="259"/>
      <c r="B420" s="253"/>
      <c r="C420" s="239"/>
      <c r="D420" s="239"/>
      <c r="E420" s="239"/>
      <c r="F420" s="46" t="str">
        <f>IF(C419&gt;0,VLOOKUP(C419,男子登録情報!$A$1:$H$1688,5,0),"")</f>
        <v/>
      </c>
      <c r="G420" s="227"/>
      <c r="H420" s="227"/>
      <c r="I420" s="11" t="s">
        <v>34</v>
      </c>
      <c r="J420" s="7"/>
      <c r="K420" s="8" t="str">
        <f>IF(J420&gt;0,VLOOKUP(J420,男子登録情報!$J$2:$K$21,2,0),"")</f>
        <v/>
      </c>
      <c r="L420" s="11" t="s">
        <v>35</v>
      </c>
      <c r="M420" s="42"/>
      <c r="N420" s="9" t="str">
        <f t="shared" si="135"/>
        <v/>
      </c>
      <c r="O420" s="10"/>
      <c r="P420" s="232"/>
      <c r="Q420" s="233"/>
      <c r="R420" s="234"/>
      <c r="S420" s="224"/>
      <c r="T420" s="224"/>
    </row>
    <row r="421" spans="1:20" s="21" customFormat="1" ht="18" hidden="1" customHeight="1" thickBot="1">
      <c r="A421" s="260"/>
      <c r="B421" s="251" t="s">
        <v>36</v>
      </c>
      <c r="C421" s="245"/>
      <c r="D421" s="47"/>
      <c r="E421" s="47"/>
      <c r="F421" s="48"/>
      <c r="G421" s="228"/>
      <c r="H421" s="228"/>
      <c r="I421" s="12" t="s">
        <v>37</v>
      </c>
      <c r="J421" s="13"/>
      <c r="K421" s="14" t="str">
        <f>IF(J421&gt;0,VLOOKUP(J421,男子登録情報!$J$2:$K$21,2,0),"")</f>
        <v/>
      </c>
      <c r="L421" s="15" t="s">
        <v>38</v>
      </c>
      <c r="M421" s="43"/>
      <c r="N421" s="9" t="str">
        <f t="shared" si="135"/>
        <v/>
      </c>
      <c r="O421" s="16"/>
      <c r="P421" s="235"/>
      <c r="Q421" s="236"/>
      <c r="R421" s="237"/>
      <c r="S421" s="225"/>
      <c r="T421" s="225"/>
    </row>
    <row r="422" spans="1:20" s="21" customFormat="1" ht="18" hidden="1" customHeight="1" thickTop="1" thickBot="1">
      <c r="A422" s="258">
        <v>137</v>
      </c>
      <c r="B422" s="252" t="s">
        <v>1317</v>
      </c>
      <c r="C422" s="238"/>
      <c r="D422" s="238" t="str">
        <f>IF(C422&gt;0,VLOOKUP(C422,男子登録情報!$A$1:$H$1688,3,0),"")</f>
        <v/>
      </c>
      <c r="E422" s="238" t="str">
        <f>IF(C422&gt;0,VLOOKUP(C422,男子登録情報!$A$1:$H$1688,4,0),"")</f>
        <v/>
      </c>
      <c r="F422" s="45" t="str">
        <f>IF(C422&gt;0,VLOOKUP(C422,男子登録情報!$A$1:$H$1688,8,0),"")</f>
        <v/>
      </c>
      <c r="G422" s="226" t="e">
        <f>IF(F423&gt;0,VLOOKUP(F423,男子登録情報!$N$2:$O$48,2,0),"")</f>
        <v>#N/A</v>
      </c>
      <c r="H422" s="226" t="str">
        <f t="shared" ref="H422" si="143">IF(C422&gt;0,TEXT(C422,"100000000"),"")</f>
        <v/>
      </c>
      <c r="I422" s="6" t="s">
        <v>30</v>
      </c>
      <c r="J422" s="7"/>
      <c r="K422" s="8" t="str">
        <f>IF(J422&gt;0,VLOOKUP(J422,男子登録情報!$J$1:$K$21,2,0),"")</f>
        <v/>
      </c>
      <c r="L422" s="6" t="s">
        <v>33</v>
      </c>
      <c r="M422" s="41"/>
      <c r="N422" s="9" t="str">
        <f t="shared" si="135"/>
        <v/>
      </c>
      <c r="O422" s="10"/>
      <c r="P422" s="229"/>
      <c r="Q422" s="230"/>
      <c r="R422" s="231"/>
      <c r="S422" s="223"/>
      <c r="T422" s="223"/>
    </row>
    <row r="423" spans="1:20" s="21" customFormat="1" ht="18" hidden="1" customHeight="1" thickBot="1">
      <c r="A423" s="259"/>
      <c r="B423" s="253"/>
      <c r="C423" s="239"/>
      <c r="D423" s="239"/>
      <c r="E423" s="239"/>
      <c r="F423" s="46" t="str">
        <f>IF(C422&gt;0,VLOOKUP(C422,男子登録情報!$A$1:$H$1688,5,0),"")</f>
        <v/>
      </c>
      <c r="G423" s="227"/>
      <c r="H423" s="227"/>
      <c r="I423" s="11" t="s">
        <v>34</v>
      </c>
      <c r="J423" s="7"/>
      <c r="K423" s="8" t="str">
        <f>IF(J423&gt;0,VLOOKUP(J423,男子登録情報!$J$2:$K$21,2,0),"")</f>
        <v/>
      </c>
      <c r="L423" s="11" t="s">
        <v>35</v>
      </c>
      <c r="M423" s="42"/>
      <c r="N423" s="9" t="str">
        <f t="shared" si="135"/>
        <v/>
      </c>
      <c r="O423" s="10"/>
      <c r="P423" s="232"/>
      <c r="Q423" s="233"/>
      <c r="R423" s="234"/>
      <c r="S423" s="224"/>
      <c r="T423" s="224"/>
    </row>
    <row r="424" spans="1:20" s="21" customFormat="1" ht="18" hidden="1" customHeight="1" thickBot="1">
      <c r="A424" s="260"/>
      <c r="B424" s="251" t="s">
        <v>36</v>
      </c>
      <c r="C424" s="245"/>
      <c r="D424" s="47"/>
      <c r="E424" s="47"/>
      <c r="F424" s="48"/>
      <c r="G424" s="228"/>
      <c r="H424" s="228"/>
      <c r="I424" s="12" t="s">
        <v>37</v>
      </c>
      <c r="J424" s="13"/>
      <c r="K424" s="14" t="str">
        <f>IF(J424&gt;0,VLOOKUP(J424,男子登録情報!$J$2:$K$21,2,0),"")</f>
        <v/>
      </c>
      <c r="L424" s="15" t="s">
        <v>38</v>
      </c>
      <c r="M424" s="43"/>
      <c r="N424" s="9" t="str">
        <f t="shared" si="135"/>
        <v/>
      </c>
      <c r="O424" s="16"/>
      <c r="P424" s="235"/>
      <c r="Q424" s="236"/>
      <c r="R424" s="237"/>
      <c r="S424" s="225"/>
      <c r="T424" s="225"/>
    </row>
    <row r="425" spans="1:20" s="21" customFormat="1" ht="18" hidden="1" customHeight="1" thickTop="1" thickBot="1">
      <c r="A425" s="258">
        <v>138</v>
      </c>
      <c r="B425" s="252" t="s">
        <v>1317</v>
      </c>
      <c r="C425" s="238"/>
      <c r="D425" s="238" t="str">
        <f>IF(C425&gt;0,VLOOKUP(C425,男子登録情報!$A$1:$H$1688,3,0),"")</f>
        <v/>
      </c>
      <c r="E425" s="238" t="str">
        <f>IF(C425&gt;0,VLOOKUP(C425,男子登録情報!$A$1:$H$1688,4,0),"")</f>
        <v/>
      </c>
      <c r="F425" s="45" t="str">
        <f>IF(C425&gt;0,VLOOKUP(C425,男子登録情報!$A$1:$H$1688,8,0),"")</f>
        <v/>
      </c>
      <c r="G425" s="226" t="e">
        <f>IF(F426&gt;0,VLOOKUP(F426,男子登録情報!$N$2:$O$48,2,0),"")</f>
        <v>#N/A</v>
      </c>
      <c r="H425" s="226" t="str">
        <f t="shared" ref="H425" si="144">IF(C425&gt;0,TEXT(C425,"100000000"),"")</f>
        <v/>
      </c>
      <c r="I425" s="6" t="s">
        <v>30</v>
      </c>
      <c r="J425" s="7"/>
      <c r="K425" s="8" t="str">
        <f>IF(J425&gt;0,VLOOKUP(J425,男子登録情報!$J$1:$K$21,2,0),"")</f>
        <v/>
      </c>
      <c r="L425" s="6" t="s">
        <v>33</v>
      </c>
      <c r="M425" s="41"/>
      <c r="N425" s="9" t="str">
        <f t="shared" si="135"/>
        <v/>
      </c>
      <c r="O425" s="10"/>
      <c r="P425" s="229"/>
      <c r="Q425" s="230"/>
      <c r="R425" s="231"/>
      <c r="S425" s="223"/>
      <c r="T425" s="223"/>
    </row>
    <row r="426" spans="1:20" s="21" customFormat="1" ht="18" hidden="1" customHeight="1" thickBot="1">
      <c r="A426" s="259"/>
      <c r="B426" s="253"/>
      <c r="C426" s="239"/>
      <c r="D426" s="239"/>
      <c r="E426" s="239"/>
      <c r="F426" s="46" t="str">
        <f>IF(C425&gt;0,VLOOKUP(C425,男子登録情報!$A$1:$H$1688,5,0),"")</f>
        <v/>
      </c>
      <c r="G426" s="227"/>
      <c r="H426" s="227"/>
      <c r="I426" s="11" t="s">
        <v>34</v>
      </c>
      <c r="J426" s="7"/>
      <c r="K426" s="8" t="str">
        <f>IF(J426&gt;0,VLOOKUP(J426,男子登録情報!$J$2:$K$21,2,0),"")</f>
        <v/>
      </c>
      <c r="L426" s="11" t="s">
        <v>35</v>
      </c>
      <c r="M426" s="42"/>
      <c r="N426" s="9" t="str">
        <f t="shared" si="135"/>
        <v/>
      </c>
      <c r="O426" s="10"/>
      <c r="P426" s="232"/>
      <c r="Q426" s="233"/>
      <c r="R426" s="234"/>
      <c r="S426" s="224"/>
      <c r="T426" s="224"/>
    </row>
    <row r="427" spans="1:20" s="21" customFormat="1" ht="18" hidden="1" customHeight="1" thickBot="1">
      <c r="A427" s="260"/>
      <c r="B427" s="251" t="s">
        <v>36</v>
      </c>
      <c r="C427" s="245"/>
      <c r="D427" s="47"/>
      <c r="E427" s="47"/>
      <c r="F427" s="48"/>
      <c r="G427" s="228"/>
      <c r="H427" s="228"/>
      <c r="I427" s="12" t="s">
        <v>37</v>
      </c>
      <c r="J427" s="13"/>
      <c r="K427" s="14" t="str">
        <f>IF(J427&gt;0,VLOOKUP(J427,男子登録情報!$J$2:$K$21,2,0),"")</f>
        <v/>
      </c>
      <c r="L427" s="15" t="s">
        <v>38</v>
      </c>
      <c r="M427" s="43"/>
      <c r="N427" s="9" t="str">
        <f t="shared" si="135"/>
        <v/>
      </c>
      <c r="O427" s="16"/>
      <c r="P427" s="235"/>
      <c r="Q427" s="236"/>
      <c r="R427" s="237"/>
      <c r="S427" s="225"/>
      <c r="T427" s="225"/>
    </row>
    <row r="428" spans="1:20" s="21" customFormat="1" ht="18" hidden="1" customHeight="1" thickTop="1" thickBot="1">
      <c r="A428" s="258">
        <v>139</v>
      </c>
      <c r="B428" s="252" t="s">
        <v>1317</v>
      </c>
      <c r="C428" s="238"/>
      <c r="D428" s="238" t="str">
        <f>IF(C428&gt;0,VLOOKUP(C428,男子登録情報!$A$1:$H$1688,3,0),"")</f>
        <v/>
      </c>
      <c r="E428" s="238" t="str">
        <f>IF(C428&gt;0,VLOOKUP(C428,男子登録情報!$A$1:$H$1688,4,0),"")</f>
        <v/>
      </c>
      <c r="F428" s="45" t="str">
        <f>IF(C428&gt;0,VLOOKUP(C428,男子登録情報!$A$1:$H$1688,8,0),"")</f>
        <v/>
      </c>
      <c r="G428" s="226" t="e">
        <f>IF(F429&gt;0,VLOOKUP(F429,男子登録情報!$N$2:$O$48,2,0),"")</f>
        <v>#N/A</v>
      </c>
      <c r="H428" s="226" t="str">
        <f t="shared" ref="H428" si="145">IF(C428&gt;0,TEXT(C428,"100000000"),"")</f>
        <v/>
      </c>
      <c r="I428" s="6" t="s">
        <v>30</v>
      </c>
      <c r="J428" s="7"/>
      <c r="K428" s="8" t="str">
        <f>IF(J428&gt;0,VLOOKUP(J428,男子登録情報!$J$1:$K$21,2,0),"")</f>
        <v/>
      </c>
      <c r="L428" s="6" t="s">
        <v>33</v>
      </c>
      <c r="M428" s="41"/>
      <c r="N428" s="9" t="str">
        <f t="shared" si="135"/>
        <v/>
      </c>
      <c r="O428" s="10"/>
      <c r="P428" s="229"/>
      <c r="Q428" s="230"/>
      <c r="R428" s="231"/>
      <c r="S428" s="223"/>
      <c r="T428" s="223"/>
    </row>
    <row r="429" spans="1:20" s="21" customFormat="1" ht="18" hidden="1" customHeight="1" thickBot="1">
      <c r="A429" s="259"/>
      <c r="B429" s="253"/>
      <c r="C429" s="239"/>
      <c r="D429" s="239"/>
      <c r="E429" s="239"/>
      <c r="F429" s="46" t="str">
        <f>IF(C428&gt;0,VLOOKUP(C428,男子登録情報!$A$1:$H$1688,5,0),"")</f>
        <v/>
      </c>
      <c r="G429" s="227"/>
      <c r="H429" s="227"/>
      <c r="I429" s="11" t="s">
        <v>34</v>
      </c>
      <c r="J429" s="7"/>
      <c r="K429" s="8" t="str">
        <f>IF(J429&gt;0,VLOOKUP(J429,男子登録情報!$J$2:$K$21,2,0),"")</f>
        <v/>
      </c>
      <c r="L429" s="11" t="s">
        <v>35</v>
      </c>
      <c r="M429" s="42"/>
      <c r="N429" s="9" t="str">
        <f t="shared" si="135"/>
        <v/>
      </c>
      <c r="O429" s="10"/>
      <c r="P429" s="232"/>
      <c r="Q429" s="233"/>
      <c r="R429" s="234"/>
      <c r="S429" s="224"/>
      <c r="T429" s="224"/>
    </row>
    <row r="430" spans="1:20" s="21" customFormat="1" ht="18" hidden="1" customHeight="1" thickBot="1">
      <c r="A430" s="260"/>
      <c r="B430" s="251" t="s">
        <v>36</v>
      </c>
      <c r="C430" s="245"/>
      <c r="D430" s="47"/>
      <c r="E430" s="47"/>
      <c r="F430" s="48"/>
      <c r="G430" s="228"/>
      <c r="H430" s="228"/>
      <c r="I430" s="12" t="s">
        <v>37</v>
      </c>
      <c r="J430" s="13"/>
      <c r="K430" s="14" t="str">
        <f>IF(J430&gt;0,VLOOKUP(J430,男子登録情報!$J$2:$K$21,2,0),"")</f>
        <v/>
      </c>
      <c r="L430" s="15" t="s">
        <v>38</v>
      </c>
      <c r="M430" s="43"/>
      <c r="N430" s="9" t="str">
        <f t="shared" si="135"/>
        <v/>
      </c>
      <c r="O430" s="16"/>
      <c r="P430" s="235"/>
      <c r="Q430" s="236"/>
      <c r="R430" s="237"/>
      <c r="S430" s="225"/>
      <c r="T430" s="225"/>
    </row>
    <row r="431" spans="1:20" s="21" customFormat="1" ht="18" hidden="1" customHeight="1" thickTop="1" thickBot="1">
      <c r="A431" s="258">
        <v>140</v>
      </c>
      <c r="B431" s="252" t="s">
        <v>1317</v>
      </c>
      <c r="C431" s="238"/>
      <c r="D431" s="238" t="str">
        <f>IF(C431&gt;0,VLOOKUP(C431,男子登録情報!$A$1:$H$1688,3,0),"")</f>
        <v/>
      </c>
      <c r="E431" s="238" t="str">
        <f>IF(C431&gt;0,VLOOKUP(C431,男子登録情報!$A$1:$H$1688,4,0),"")</f>
        <v/>
      </c>
      <c r="F431" s="45" t="str">
        <f>IF(C431&gt;0,VLOOKUP(C431,男子登録情報!$A$1:$H$1688,8,0),"")</f>
        <v/>
      </c>
      <c r="G431" s="226" t="e">
        <f>IF(F432&gt;0,VLOOKUP(F432,男子登録情報!$N$2:$O$48,2,0),"")</f>
        <v>#N/A</v>
      </c>
      <c r="H431" s="226" t="str">
        <f t="shared" ref="H431" si="146">IF(C431&gt;0,TEXT(C431,"100000000"),"")</f>
        <v/>
      </c>
      <c r="I431" s="6" t="s">
        <v>30</v>
      </c>
      <c r="J431" s="7"/>
      <c r="K431" s="8" t="str">
        <f>IF(J431&gt;0,VLOOKUP(J431,男子登録情報!$J$1:$K$21,2,0),"")</f>
        <v/>
      </c>
      <c r="L431" s="6" t="s">
        <v>33</v>
      </c>
      <c r="M431" s="41"/>
      <c r="N431" s="9" t="str">
        <f t="shared" si="135"/>
        <v/>
      </c>
      <c r="O431" s="10"/>
      <c r="P431" s="229"/>
      <c r="Q431" s="230"/>
      <c r="R431" s="231"/>
      <c r="S431" s="223"/>
      <c r="T431" s="223"/>
    </row>
    <row r="432" spans="1:20" s="21" customFormat="1" ht="18" hidden="1" customHeight="1" thickBot="1">
      <c r="A432" s="259"/>
      <c r="B432" s="253"/>
      <c r="C432" s="239"/>
      <c r="D432" s="239"/>
      <c r="E432" s="239"/>
      <c r="F432" s="46" t="str">
        <f>IF(C431&gt;0,VLOOKUP(C431,男子登録情報!$A$1:$H$1688,5,0),"")</f>
        <v/>
      </c>
      <c r="G432" s="227"/>
      <c r="H432" s="227"/>
      <c r="I432" s="11" t="s">
        <v>34</v>
      </c>
      <c r="J432" s="7"/>
      <c r="K432" s="8" t="str">
        <f>IF(J432&gt;0,VLOOKUP(J432,男子登録情報!$J$2:$K$21,2,0),"")</f>
        <v/>
      </c>
      <c r="L432" s="11" t="s">
        <v>35</v>
      </c>
      <c r="M432" s="42"/>
      <c r="N432" s="9" t="str">
        <f t="shared" si="135"/>
        <v/>
      </c>
      <c r="O432" s="10"/>
      <c r="P432" s="232"/>
      <c r="Q432" s="233"/>
      <c r="R432" s="234"/>
      <c r="S432" s="224"/>
      <c r="T432" s="224"/>
    </row>
    <row r="433" spans="1:20" s="21" customFormat="1" ht="18" hidden="1" customHeight="1" thickBot="1">
      <c r="A433" s="260"/>
      <c r="B433" s="251" t="s">
        <v>36</v>
      </c>
      <c r="C433" s="245"/>
      <c r="D433" s="47"/>
      <c r="E433" s="47"/>
      <c r="F433" s="48"/>
      <c r="G433" s="228"/>
      <c r="H433" s="228"/>
      <c r="I433" s="12" t="s">
        <v>37</v>
      </c>
      <c r="J433" s="13"/>
      <c r="K433" s="14" t="str">
        <f>IF(J433&gt;0,VLOOKUP(J433,男子登録情報!$J$2:$K$21,2,0),"")</f>
        <v/>
      </c>
      <c r="L433" s="15" t="s">
        <v>38</v>
      </c>
      <c r="M433" s="43"/>
      <c r="N433" s="9" t="str">
        <f t="shared" si="135"/>
        <v/>
      </c>
      <c r="O433" s="16"/>
      <c r="P433" s="235"/>
      <c r="Q433" s="236"/>
      <c r="R433" s="237"/>
      <c r="S433" s="225"/>
      <c r="T433" s="225"/>
    </row>
    <row r="434" spans="1:20" s="21" customFormat="1" ht="18" hidden="1" customHeight="1" thickTop="1" thickBot="1">
      <c r="A434" s="258">
        <v>141</v>
      </c>
      <c r="B434" s="252" t="s">
        <v>1317</v>
      </c>
      <c r="C434" s="238"/>
      <c r="D434" s="238" t="str">
        <f>IF(C434&gt;0,VLOOKUP(C434,男子登録情報!$A$1:$H$1688,3,0),"")</f>
        <v/>
      </c>
      <c r="E434" s="238" t="str">
        <f>IF(C434&gt;0,VLOOKUP(C434,男子登録情報!$A$1:$H$1688,4,0),"")</f>
        <v/>
      </c>
      <c r="F434" s="45" t="str">
        <f>IF(C434&gt;0,VLOOKUP(C434,男子登録情報!$A$1:$H$1688,8,0),"")</f>
        <v/>
      </c>
      <c r="G434" s="226" t="e">
        <f>IF(F435&gt;0,VLOOKUP(F435,男子登録情報!$N$2:$O$48,2,0),"")</f>
        <v>#N/A</v>
      </c>
      <c r="H434" s="226" t="str">
        <f t="shared" ref="H434" si="147">IF(C434&gt;0,TEXT(C434,"100000000"),"")</f>
        <v/>
      </c>
      <c r="I434" s="6" t="s">
        <v>30</v>
      </c>
      <c r="J434" s="7"/>
      <c r="K434" s="8" t="str">
        <f>IF(J434&gt;0,VLOOKUP(J434,男子登録情報!$J$1:$K$21,2,0),"")</f>
        <v/>
      </c>
      <c r="L434" s="6" t="s">
        <v>33</v>
      </c>
      <c r="M434" s="41"/>
      <c r="N434" s="9" t="str">
        <f t="shared" si="135"/>
        <v/>
      </c>
      <c r="O434" s="10"/>
      <c r="P434" s="229"/>
      <c r="Q434" s="230"/>
      <c r="R434" s="231"/>
      <c r="S434" s="223"/>
      <c r="T434" s="223"/>
    </row>
    <row r="435" spans="1:20" s="21" customFormat="1" ht="18" hidden="1" customHeight="1" thickBot="1">
      <c r="A435" s="259"/>
      <c r="B435" s="253"/>
      <c r="C435" s="239"/>
      <c r="D435" s="239"/>
      <c r="E435" s="239"/>
      <c r="F435" s="46" t="str">
        <f>IF(C434&gt;0,VLOOKUP(C434,男子登録情報!$A$1:$H$1688,5,0),"")</f>
        <v/>
      </c>
      <c r="G435" s="227"/>
      <c r="H435" s="227"/>
      <c r="I435" s="11" t="s">
        <v>34</v>
      </c>
      <c r="J435" s="7"/>
      <c r="K435" s="8" t="str">
        <f>IF(J435&gt;0,VLOOKUP(J435,男子登録情報!$J$2:$K$21,2,0),"")</f>
        <v/>
      </c>
      <c r="L435" s="11" t="s">
        <v>35</v>
      </c>
      <c r="M435" s="42"/>
      <c r="N435" s="9" t="str">
        <f t="shared" si="135"/>
        <v/>
      </c>
      <c r="O435" s="10"/>
      <c r="P435" s="232"/>
      <c r="Q435" s="233"/>
      <c r="R435" s="234"/>
      <c r="S435" s="224"/>
      <c r="T435" s="224"/>
    </row>
    <row r="436" spans="1:20" s="21" customFormat="1" ht="18" hidden="1" customHeight="1" thickBot="1">
      <c r="A436" s="260"/>
      <c r="B436" s="251" t="s">
        <v>36</v>
      </c>
      <c r="C436" s="245"/>
      <c r="D436" s="47"/>
      <c r="E436" s="47"/>
      <c r="F436" s="48"/>
      <c r="G436" s="228"/>
      <c r="H436" s="228"/>
      <c r="I436" s="12" t="s">
        <v>37</v>
      </c>
      <c r="J436" s="13"/>
      <c r="K436" s="14" t="str">
        <f>IF(J436&gt;0,VLOOKUP(J436,男子登録情報!$J$2:$K$21,2,0),"")</f>
        <v/>
      </c>
      <c r="L436" s="15" t="s">
        <v>38</v>
      </c>
      <c r="M436" s="43"/>
      <c r="N436" s="9" t="str">
        <f t="shared" si="135"/>
        <v/>
      </c>
      <c r="O436" s="16"/>
      <c r="P436" s="235"/>
      <c r="Q436" s="236"/>
      <c r="R436" s="237"/>
      <c r="S436" s="225"/>
      <c r="T436" s="225"/>
    </row>
    <row r="437" spans="1:20" s="21" customFormat="1" ht="18" hidden="1" customHeight="1" thickTop="1" thickBot="1">
      <c r="A437" s="258">
        <v>142</v>
      </c>
      <c r="B437" s="252" t="s">
        <v>1317</v>
      </c>
      <c r="C437" s="238"/>
      <c r="D437" s="238" t="str">
        <f>IF(C437&gt;0,VLOOKUP(C437,男子登録情報!$A$1:$H$1688,3,0),"")</f>
        <v/>
      </c>
      <c r="E437" s="238" t="str">
        <f>IF(C437&gt;0,VLOOKUP(C437,男子登録情報!$A$1:$H$1688,4,0),"")</f>
        <v/>
      </c>
      <c r="F437" s="45" t="str">
        <f>IF(C437&gt;0,VLOOKUP(C437,男子登録情報!$A$1:$H$1688,8,0),"")</f>
        <v/>
      </c>
      <c r="G437" s="226" t="e">
        <f>IF(F438&gt;0,VLOOKUP(F438,男子登録情報!$N$2:$O$48,2,0),"")</f>
        <v>#N/A</v>
      </c>
      <c r="H437" s="226" t="str">
        <f t="shared" ref="H437" si="148">IF(C437&gt;0,TEXT(C437,"100000000"),"")</f>
        <v/>
      </c>
      <c r="I437" s="6" t="s">
        <v>30</v>
      </c>
      <c r="J437" s="7"/>
      <c r="K437" s="8" t="str">
        <f>IF(J437&gt;0,VLOOKUP(J437,男子登録情報!$J$1:$K$21,2,0),"")</f>
        <v/>
      </c>
      <c r="L437" s="6" t="s">
        <v>33</v>
      </c>
      <c r="M437" s="41"/>
      <c r="N437" s="9" t="str">
        <f t="shared" si="135"/>
        <v/>
      </c>
      <c r="O437" s="10"/>
      <c r="P437" s="229"/>
      <c r="Q437" s="230"/>
      <c r="R437" s="231"/>
      <c r="S437" s="223"/>
      <c r="T437" s="223"/>
    </row>
    <row r="438" spans="1:20" s="21" customFormat="1" ht="18" hidden="1" customHeight="1" thickBot="1">
      <c r="A438" s="259"/>
      <c r="B438" s="253"/>
      <c r="C438" s="239"/>
      <c r="D438" s="239"/>
      <c r="E438" s="239"/>
      <c r="F438" s="46" t="str">
        <f>IF(C437&gt;0,VLOOKUP(C437,男子登録情報!$A$1:$H$1688,5,0),"")</f>
        <v/>
      </c>
      <c r="G438" s="227"/>
      <c r="H438" s="227"/>
      <c r="I438" s="11" t="s">
        <v>34</v>
      </c>
      <c r="J438" s="7"/>
      <c r="K438" s="8" t="str">
        <f>IF(J438&gt;0,VLOOKUP(J438,男子登録情報!$J$2:$K$21,2,0),"")</f>
        <v/>
      </c>
      <c r="L438" s="11" t="s">
        <v>35</v>
      </c>
      <c r="M438" s="42"/>
      <c r="N438" s="9" t="str">
        <f t="shared" si="135"/>
        <v/>
      </c>
      <c r="O438" s="10"/>
      <c r="P438" s="232"/>
      <c r="Q438" s="233"/>
      <c r="R438" s="234"/>
      <c r="S438" s="224"/>
      <c r="T438" s="224"/>
    </row>
    <row r="439" spans="1:20" s="21" customFormat="1" ht="18" hidden="1" customHeight="1" thickBot="1">
      <c r="A439" s="260"/>
      <c r="B439" s="251" t="s">
        <v>36</v>
      </c>
      <c r="C439" s="245"/>
      <c r="D439" s="47"/>
      <c r="E439" s="47"/>
      <c r="F439" s="48"/>
      <c r="G439" s="228"/>
      <c r="H439" s="228"/>
      <c r="I439" s="12" t="s">
        <v>37</v>
      </c>
      <c r="J439" s="13"/>
      <c r="K439" s="14" t="str">
        <f>IF(J439&gt;0,VLOOKUP(J439,男子登録情報!$J$2:$K$21,2,0),"")</f>
        <v/>
      </c>
      <c r="L439" s="15" t="s">
        <v>38</v>
      </c>
      <c r="M439" s="43"/>
      <c r="N439" s="9" t="str">
        <f t="shared" si="135"/>
        <v/>
      </c>
      <c r="O439" s="16"/>
      <c r="P439" s="235"/>
      <c r="Q439" s="236"/>
      <c r="R439" s="237"/>
      <c r="S439" s="225"/>
      <c r="T439" s="225"/>
    </row>
    <row r="440" spans="1:20" s="21" customFormat="1" ht="18" hidden="1" customHeight="1" thickTop="1" thickBot="1">
      <c r="A440" s="258">
        <v>143</v>
      </c>
      <c r="B440" s="252" t="s">
        <v>1317</v>
      </c>
      <c r="C440" s="238"/>
      <c r="D440" s="238" t="str">
        <f>IF(C440&gt;0,VLOOKUP(C440,男子登録情報!$A$1:$H$1688,3,0),"")</f>
        <v/>
      </c>
      <c r="E440" s="238" t="str">
        <f>IF(C440&gt;0,VLOOKUP(C440,男子登録情報!$A$1:$H$1688,4,0),"")</f>
        <v/>
      </c>
      <c r="F440" s="45" t="str">
        <f>IF(C440&gt;0,VLOOKUP(C440,男子登録情報!$A$1:$H$1688,8,0),"")</f>
        <v/>
      </c>
      <c r="G440" s="226" t="e">
        <f>IF(F441&gt;0,VLOOKUP(F441,男子登録情報!$N$2:$O$48,2,0),"")</f>
        <v>#N/A</v>
      </c>
      <c r="H440" s="226" t="str">
        <f t="shared" ref="H440" si="149">IF(C440&gt;0,TEXT(C440,"100000000"),"")</f>
        <v/>
      </c>
      <c r="I440" s="6" t="s">
        <v>30</v>
      </c>
      <c r="J440" s="7"/>
      <c r="K440" s="8" t="str">
        <f>IF(J440&gt;0,VLOOKUP(J440,男子登録情報!$J$1:$K$21,2,0),"")</f>
        <v/>
      </c>
      <c r="L440" s="6" t="s">
        <v>33</v>
      </c>
      <c r="M440" s="41"/>
      <c r="N440" s="9" t="str">
        <f t="shared" si="135"/>
        <v/>
      </c>
      <c r="O440" s="10"/>
      <c r="P440" s="229"/>
      <c r="Q440" s="230"/>
      <c r="R440" s="231"/>
      <c r="S440" s="223"/>
      <c r="T440" s="223"/>
    </row>
    <row r="441" spans="1:20" s="21" customFormat="1" ht="18" hidden="1" customHeight="1" thickBot="1">
      <c r="A441" s="259"/>
      <c r="B441" s="253"/>
      <c r="C441" s="239"/>
      <c r="D441" s="239"/>
      <c r="E441" s="239"/>
      <c r="F441" s="46" t="str">
        <f>IF(C440&gt;0,VLOOKUP(C440,男子登録情報!$A$1:$H$1688,5,0),"")</f>
        <v/>
      </c>
      <c r="G441" s="227"/>
      <c r="H441" s="227"/>
      <c r="I441" s="11" t="s">
        <v>34</v>
      </c>
      <c r="J441" s="7"/>
      <c r="K441" s="8" t="str">
        <f>IF(J441&gt;0,VLOOKUP(J441,男子登録情報!$J$2:$K$21,2,0),"")</f>
        <v/>
      </c>
      <c r="L441" s="11" t="s">
        <v>35</v>
      </c>
      <c r="M441" s="42"/>
      <c r="N441" s="9" t="str">
        <f t="shared" si="135"/>
        <v/>
      </c>
      <c r="O441" s="10"/>
      <c r="P441" s="232"/>
      <c r="Q441" s="233"/>
      <c r="R441" s="234"/>
      <c r="S441" s="224"/>
      <c r="T441" s="224"/>
    </row>
    <row r="442" spans="1:20" s="21" customFormat="1" ht="18" hidden="1" customHeight="1" thickBot="1">
      <c r="A442" s="260"/>
      <c r="B442" s="251" t="s">
        <v>36</v>
      </c>
      <c r="C442" s="245"/>
      <c r="D442" s="47"/>
      <c r="E442" s="47"/>
      <c r="F442" s="48"/>
      <c r="G442" s="228"/>
      <c r="H442" s="228"/>
      <c r="I442" s="12" t="s">
        <v>37</v>
      </c>
      <c r="J442" s="13"/>
      <c r="K442" s="14" t="str">
        <f>IF(J442&gt;0,VLOOKUP(J442,男子登録情報!$J$2:$K$21,2,0),"")</f>
        <v/>
      </c>
      <c r="L442" s="15" t="s">
        <v>38</v>
      </c>
      <c r="M442" s="43"/>
      <c r="N442" s="9" t="str">
        <f t="shared" si="135"/>
        <v/>
      </c>
      <c r="O442" s="16"/>
      <c r="P442" s="235"/>
      <c r="Q442" s="236"/>
      <c r="R442" s="237"/>
      <c r="S442" s="225"/>
      <c r="T442" s="225"/>
    </row>
    <row r="443" spans="1:20" s="21" customFormat="1" ht="18" hidden="1" customHeight="1" thickTop="1" thickBot="1">
      <c r="A443" s="258">
        <v>144</v>
      </c>
      <c r="B443" s="252" t="s">
        <v>1317</v>
      </c>
      <c r="C443" s="238"/>
      <c r="D443" s="238" t="str">
        <f>IF(C443&gt;0,VLOOKUP(C443,男子登録情報!$A$1:$H$1688,3,0),"")</f>
        <v/>
      </c>
      <c r="E443" s="238" t="str">
        <f>IF(C443&gt;0,VLOOKUP(C443,男子登録情報!$A$1:$H$1688,4,0),"")</f>
        <v/>
      </c>
      <c r="F443" s="45" t="str">
        <f>IF(C443&gt;0,VLOOKUP(C443,男子登録情報!$A$1:$H$1688,8,0),"")</f>
        <v/>
      </c>
      <c r="G443" s="226" t="e">
        <f>IF(F444&gt;0,VLOOKUP(F444,男子登録情報!$N$2:$O$48,2,0),"")</f>
        <v>#N/A</v>
      </c>
      <c r="H443" s="226" t="str">
        <f t="shared" ref="H443" si="150">IF(C443&gt;0,TEXT(C443,"100000000"),"")</f>
        <v/>
      </c>
      <c r="I443" s="6" t="s">
        <v>30</v>
      </c>
      <c r="J443" s="7"/>
      <c r="K443" s="8" t="str">
        <f>IF(J443&gt;0,VLOOKUP(J443,男子登録情報!$J$1:$K$21,2,0),"")</f>
        <v/>
      </c>
      <c r="L443" s="6" t="s">
        <v>33</v>
      </c>
      <c r="M443" s="41"/>
      <c r="N443" s="9" t="str">
        <f t="shared" si="135"/>
        <v/>
      </c>
      <c r="O443" s="10"/>
      <c r="P443" s="229"/>
      <c r="Q443" s="230"/>
      <c r="R443" s="231"/>
      <c r="S443" s="223"/>
      <c r="T443" s="223"/>
    </row>
    <row r="444" spans="1:20" s="21" customFormat="1" ht="18" hidden="1" customHeight="1" thickBot="1">
      <c r="A444" s="259"/>
      <c r="B444" s="253"/>
      <c r="C444" s="239"/>
      <c r="D444" s="239"/>
      <c r="E444" s="239"/>
      <c r="F444" s="46" t="str">
        <f>IF(C443&gt;0,VLOOKUP(C443,男子登録情報!$A$1:$H$1688,5,0),"")</f>
        <v/>
      </c>
      <c r="G444" s="227"/>
      <c r="H444" s="227"/>
      <c r="I444" s="11" t="s">
        <v>34</v>
      </c>
      <c r="J444" s="7"/>
      <c r="K444" s="8" t="str">
        <f>IF(J444&gt;0,VLOOKUP(J444,男子登録情報!$J$2:$K$21,2,0),"")</f>
        <v/>
      </c>
      <c r="L444" s="11" t="s">
        <v>35</v>
      </c>
      <c r="M444" s="42"/>
      <c r="N444" s="9" t="str">
        <f t="shared" si="135"/>
        <v/>
      </c>
      <c r="O444" s="10"/>
      <c r="P444" s="232"/>
      <c r="Q444" s="233"/>
      <c r="R444" s="234"/>
      <c r="S444" s="224"/>
      <c r="T444" s="224"/>
    </row>
    <row r="445" spans="1:20" s="21" customFormat="1" ht="18" hidden="1" customHeight="1" thickBot="1">
      <c r="A445" s="260"/>
      <c r="B445" s="251" t="s">
        <v>36</v>
      </c>
      <c r="C445" s="245"/>
      <c r="D445" s="47"/>
      <c r="E445" s="47"/>
      <c r="F445" s="48"/>
      <c r="G445" s="228"/>
      <c r="H445" s="228"/>
      <c r="I445" s="12" t="s">
        <v>37</v>
      </c>
      <c r="J445" s="13"/>
      <c r="K445" s="14" t="str">
        <f>IF(J445&gt;0,VLOOKUP(J445,男子登録情報!$J$2:$K$21,2,0),"")</f>
        <v/>
      </c>
      <c r="L445" s="15" t="s">
        <v>38</v>
      </c>
      <c r="M445" s="43"/>
      <c r="N445" s="9" t="str">
        <f t="shared" si="135"/>
        <v/>
      </c>
      <c r="O445" s="16"/>
      <c r="P445" s="235"/>
      <c r="Q445" s="236"/>
      <c r="R445" s="237"/>
      <c r="S445" s="225"/>
      <c r="T445" s="225"/>
    </row>
    <row r="446" spans="1:20" s="21" customFormat="1" ht="18" hidden="1" customHeight="1" thickTop="1" thickBot="1">
      <c r="A446" s="258">
        <v>145</v>
      </c>
      <c r="B446" s="252" t="s">
        <v>1317</v>
      </c>
      <c r="C446" s="238"/>
      <c r="D446" s="238" t="str">
        <f>IF(C446&gt;0,VLOOKUP(C446,男子登録情報!$A$1:$H$1688,3,0),"")</f>
        <v/>
      </c>
      <c r="E446" s="238" t="str">
        <f>IF(C446&gt;0,VLOOKUP(C446,男子登録情報!$A$1:$H$1688,4,0),"")</f>
        <v/>
      </c>
      <c r="F446" s="45" t="str">
        <f>IF(C446&gt;0,VLOOKUP(C446,男子登録情報!$A$1:$H$1688,8,0),"")</f>
        <v/>
      </c>
      <c r="G446" s="226" t="e">
        <f>IF(F447&gt;0,VLOOKUP(F447,男子登録情報!$N$2:$O$48,2,0),"")</f>
        <v>#N/A</v>
      </c>
      <c r="H446" s="226" t="str">
        <f t="shared" ref="H446" si="151">IF(C446&gt;0,TEXT(C446,"100000000"),"")</f>
        <v/>
      </c>
      <c r="I446" s="6" t="s">
        <v>30</v>
      </c>
      <c r="J446" s="7"/>
      <c r="K446" s="8" t="str">
        <f>IF(J446&gt;0,VLOOKUP(J446,男子登録情報!$J$1:$K$21,2,0),"")</f>
        <v/>
      </c>
      <c r="L446" s="6" t="s">
        <v>33</v>
      </c>
      <c r="M446" s="41"/>
      <c r="N446" s="9" t="str">
        <f t="shared" si="135"/>
        <v/>
      </c>
      <c r="O446" s="10"/>
      <c r="P446" s="229"/>
      <c r="Q446" s="230"/>
      <c r="R446" s="231"/>
      <c r="S446" s="223"/>
      <c r="T446" s="223"/>
    </row>
    <row r="447" spans="1:20" s="21" customFormat="1" ht="18" hidden="1" customHeight="1" thickBot="1">
      <c r="A447" s="259"/>
      <c r="B447" s="253"/>
      <c r="C447" s="239"/>
      <c r="D447" s="239"/>
      <c r="E447" s="239"/>
      <c r="F447" s="46" t="str">
        <f>IF(C446&gt;0,VLOOKUP(C446,男子登録情報!$A$1:$H$1688,5,0),"")</f>
        <v/>
      </c>
      <c r="G447" s="227"/>
      <c r="H447" s="227"/>
      <c r="I447" s="11" t="s">
        <v>34</v>
      </c>
      <c r="J447" s="7"/>
      <c r="K447" s="8" t="str">
        <f>IF(J447&gt;0,VLOOKUP(J447,男子登録情報!$J$2:$K$21,2,0),"")</f>
        <v/>
      </c>
      <c r="L447" s="11" t="s">
        <v>35</v>
      </c>
      <c r="M447" s="42"/>
      <c r="N447" s="9" t="str">
        <f t="shared" si="135"/>
        <v/>
      </c>
      <c r="O447" s="10"/>
      <c r="P447" s="232"/>
      <c r="Q447" s="233"/>
      <c r="R447" s="234"/>
      <c r="S447" s="224"/>
      <c r="T447" s="224"/>
    </row>
    <row r="448" spans="1:20" s="21" customFormat="1" ht="18" hidden="1" customHeight="1" thickBot="1">
      <c r="A448" s="260"/>
      <c r="B448" s="251" t="s">
        <v>36</v>
      </c>
      <c r="C448" s="245"/>
      <c r="D448" s="47"/>
      <c r="E448" s="47"/>
      <c r="F448" s="48"/>
      <c r="G448" s="228"/>
      <c r="H448" s="228"/>
      <c r="I448" s="12" t="s">
        <v>37</v>
      </c>
      <c r="J448" s="13"/>
      <c r="K448" s="14" t="str">
        <f>IF(J448&gt;0,VLOOKUP(J448,男子登録情報!$J$2:$K$21,2,0),"")</f>
        <v/>
      </c>
      <c r="L448" s="15" t="s">
        <v>38</v>
      </c>
      <c r="M448" s="43"/>
      <c r="N448" s="9" t="str">
        <f t="shared" si="135"/>
        <v/>
      </c>
      <c r="O448" s="16"/>
      <c r="P448" s="235"/>
      <c r="Q448" s="236"/>
      <c r="R448" s="237"/>
      <c r="S448" s="225"/>
      <c r="T448" s="225"/>
    </row>
    <row r="449" spans="1:20" s="21" customFormat="1" ht="18" hidden="1" customHeight="1" thickTop="1" thickBot="1">
      <c r="A449" s="258">
        <v>146</v>
      </c>
      <c r="B449" s="252" t="s">
        <v>1317</v>
      </c>
      <c r="C449" s="238"/>
      <c r="D449" s="238" t="str">
        <f>IF(C449&gt;0,VLOOKUP(C449,男子登録情報!$A$1:$H$1688,3,0),"")</f>
        <v/>
      </c>
      <c r="E449" s="238" t="str">
        <f>IF(C449&gt;0,VLOOKUP(C449,男子登録情報!$A$1:$H$1688,4,0),"")</f>
        <v/>
      </c>
      <c r="F449" s="45" t="str">
        <f>IF(C449&gt;0,VLOOKUP(C449,男子登録情報!$A$1:$H$1688,8,0),"")</f>
        <v/>
      </c>
      <c r="G449" s="226" t="e">
        <f>IF(F450&gt;0,VLOOKUP(F450,男子登録情報!$N$2:$O$48,2,0),"")</f>
        <v>#N/A</v>
      </c>
      <c r="H449" s="226" t="str">
        <f t="shared" ref="H449" si="152">IF(C449&gt;0,TEXT(C449,"100000000"),"")</f>
        <v/>
      </c>
      <c r="I449" s="6" t="s">
        <v>30</v>
      </c>
      <c r="J449" s="7"/>
      <c r="K449" s="8" t="str">
        <f>IF(J449&gt;0,VLOOKUP(J449,男子登録情報!$J$1:$K$21,2,0),"")</f>
        <v/>
      </c>
      <c r="L449" s="6" t="s">
        <v>33</v>
      </c>
      <c r="M449" s="41"/>
      <c r="N449" s="9" t="str">
        <f t="shared" si="135"/>
        <v/>
      </c>
      <c r="O449" s="10"/>
      <c r="P449" s="229"/>
      <c r="Q449" s="230"/>
      <c r="R449" s="231"/>
      <c r="S449" s="223"/>
      <c r="T449" s="223"/>
    </row>
    <row r="450" spans="1:20" s="21" customFormat="1" ht="18" hidden="1" customHeight="1" thickBot="1">
      <c r="A450" s="259"/>
      <c r="B450" s="253"/>
      <c r="C450" s="239"/>
      <c r="D450" s="239"/>
      <c r="E450" s="239"/>
      <c r="F450" s="46" t="str">
        <f>IF(C449&gt;0,VLOOKUP(C449,男子登録情報!$A$1:$H$1688,5,0),"")</f>
        <v/>
      </c>
      <c r="G450" s="227"/>
      <c r="H450" s="227"/>
      <c r="I450" s="11" t="s">
        <v>34</v>
      </c>
      <c r="J450" s="7"/>
      <c r="K450" s="8" t="str">
        <f>IF(J450&gt;0,VLOOKUP(J450,男子登録情報!$J$2:$K$21,2,0),"")</f>
        <v/>
      </c>
      <c r="L450" s="11" t="s">
        <v>35</v>
      </c>
      <c r="M450" s="42"/>
      <c r="N450" s="9" t="str">
        <f t="shared" si="135"/>
        <v/>
      </c>
      <c r="O450" s="10"/>
      <c r="P450" s="232"/>
      <c r="Q450" s="233"/>
      <c r="R450" s="234"/>
      <c r="S450" s="224"/>
      <c r="T450" s="224"/>
    </row>
    <row r="451" spans="1:20" s="21" customFormat="1" ht="18" hidden="1" customHeight="1" thickBot="1">
      <c r="A451" s="260"/>
      <c r="B451" s="251" t="s">
        <v>36</v>
      </c>
      <c r="C451" s="245"/>
      <c r="D451" s="47"/>
      <c r="E451" s="47"/>
      <c r="F451" s="48"/>
      <c r="G451" s="228"/>
      <c r="H451" s="228"/>
      <c r="I451" s="12" t="s">
        <v>37</v>
      </c>
      <c r="J451" s="13"/>
      <c r="K451" s="14" t="str">
        <f>IF(J451&gt;0,VLOOKUP(J451,男子登録情報!$J$2:$K$21,2,0),"")</f>
        <v/>
      </c>
      <c r="L451" s="15" t="s">
        <v>38</v>
      </c>
      <c r="M451" s="43"/>
      <c r="N451" s="9" t="str">
        <f t="shared" si="135"/>
        <v/>
      </c>
      <c r="O451" s="16"/>
      <c r="P451" s="235"/>
      <c r="Q451" s="236"/>
      <c r="R451" s="237"/>
      <c r="S451" s="225"/>
      <c r="T451" s="225"/>
    </row>
    <row r="452" spans="1:20" s="21" customFormat="1" ht="18" hidden="1" customHeight="1" thickTop="1" thickBot="1">
      <c r="A452" s="258">
        <v>147</v>
      </c>
      <c r="B452" s="252" t="s">
        <v>1317</v>
      </c>
      <c r="C452" s="238"/>
      <c r="D452" s="238" t="str">
        <f>IF(C452&gt;0,VLOOKUP(C452,男子登録情報!$A$1:$H$1688,3,0),"")</f>
        <v/>
      </c>
      <c r="E452" s="238" t="str">
        <f>IF(C452&gt;0,VLOOKUP(C452,男子登録情報!$A$1:$H$1688,4,0),"")</f>
        <v/>
      </c>
      <c r="F452" s="45" t="str">
        <f>IF(C452&gt;0,VLOOKUP(C452,男子登録情報!$A$1:$H$1688,8,0),"")</f>
        <v/>
      </c>
      <c r="G452" s="226" t="e">
        <f>IF(F453&gt;0,VLOOKUP(F453,男子登録情報!$N$2:$O$48,2,0),"")</f>
        <v>#N/A</v>
      </c>
      <c r="H452" s="226" t="str">
        <f t="shared" ref="H452" si="153">IF(C452&gt;0,TEXT(C452,"100000000"),"")</f>
        <v/>
      </c>
      <c r="I452" s="6" t="s">
        <v>30</v>
      </c>
      <c r="J452" s="7"/>
      <c r="K452" s="8" t="str">
        <f>IF(J452&gt;0,VLOOKUP(J452,男子登録情報!$J$1:$K$21,2,0),"")</f>
        <v/>
      </c>
      <c r="L452" s="6" t="s">
        <v>33</v>
      </c>
      <c r="M452" s="41"/>
      <c r="N452" s="9" t="str">
        <f t="shared" si="135"/>
        <v/>
      </c>
      <c r="O452" s="10"/>
      <c r="P452" s="229"/>
      <c r="Q452" s="230"/>
      <c r="R452" s="231"/>
      <c r="S452" s="223"/>
      <c r="T452" s="223"/>
    </row>
    <row r="453" spans="1:20" s="21" customFormat="1" ht="18" hidden="1" customHeight="1" thickBot="1">
      <c r="A453" s="259"/>
      <c r="B453" s="253"/>
      <c r="C453" s="239"/>
      <c r="D453" s="239"/>
      <c r="E453" s="239"/>
      <c r="F453" s="46" t="str">
        <f>IF(C452&gt;0,VLOOKUP(C452,男子登録情報!$A$1:$H$1688,5,0),"")</f>
        <v/>
      </c>
      <c r="G453" s="227"/>
      <c r="H453" s="227"/>
      <c r="I453" s="11" t="s">
        <v>34</v>
      </c>
      <c r="J453" s="7"/>
      <c r="K453" s="8" t="str">
        <f>IF(J453&gt;0,VLOOKUP(J453,男子登録情報!$J$2:$K$21,2,0),"")</f>
        <v/>
      </c>
      <c r="L453" s="11" t="s">
        <v>35</v>
      </c>
      <c r="M453" s="42"/>
      <c r="N453" s="9" t="str">
        <f t="shared" si="135"/>
        <v/>
      </c>
      <c r="O453" s="10"/>
      <c r="P453" s="232"/>
      <c r="Q453" s="233"/>
      <c r="R453" s="234"/>
      <c r="S453" s="224"/>
      <c r="T453" s="224"/>
    </row>
    <row r="454" spans="1:20" s="21" customFormat="1" ht="18" hidden="1" customHeight="1" thickBot="1">
      <c r="A454" s="260"/>
      <c r="B454" s="251" t="s">
        <v>36</v>
      </c>
      <c r="C454" s="245"/>
      <c r="D454" s="47"/>
      <c r="E454" s="47"/>
      <c r="F454" s="48"/>
      <c r="G454" s="228"/>
      <c r="H454" s="228"/>
      <c r="I454" s="12" t="s">
        <v>37</v>
      </c>
      <c r="J454" s="13"/>
      <c r="K454" s="14" t="str">
        <f>IF(J454&gt;0,VLOOKUP(J454,男子登録情報!$J$2:$K$21,2,0),"")</f>
        <v/>
      </c>
      <c r="L454" s="15" t="s">
        <v>38</v>
      </c>
      <c r="M454" s="43"/>
      <c r="N454" s="9" t="str">
        <f t="shared" si="135"/>
        <v/>
      </c>
      <c r="O454" s="16"/>
      <c r="P454" s="235"/>
      <c r="Q454" s="236"/>
      <c r="R454" s="237"/>
      <c r="S454" s="225"/>
      <c r="T454" s="225"/>
    </row>
    <row r="455" spans="1:20" s="21" customFormat="1" ht="18" hidden="1" customHeight="1" thickTop="1" thickBot="1">
      <c r="A455" s="258">
        <v>148</v>
      </c>
      <c r="B455" s="252" t="s">
        <v>1317</v>
      </c>
      <c r="C455" s="238"/>
      <c r="D455" s="238" t="str">
        <f>IF(C455&gt;0,VLOOKUP(C455,男子登録情報!$A$1:$H$1688,3,0),"")</f>
        <v/>
      </c>
      <c r="E455" s="238" t="str">
        <f>IF(C455&gt;0,VLOOKUP(C455,男子登録情報!$A$1:$H$1688,4,0),"")</f>
        <v/>
      </c>
      <c r="F455" s="45" t="str">
        <f>IF(C455&gt;0,VLOOKUP(C455,男子登録情報!$A$1:$H$1688,8,0),"")</f>
        <v/>
      </c>
      <c r="G455" s="226" t="e">
        <f>IF(F456&gt;0,VLOOKUP(F456,男子登録情報!$N$2:$O$48,2,0),"")</f>
        <v>#N/A</v>
      </c>
      <c r="H455" s="226" t="str">
        <f t="shared" ref="H455" si="154">IF(C455&gt;0,TEXT(C455,"100000000"),"")</f>
        <v/>
      </c>
      <c r="I455" s="6" t="s">
        <v>30</v>
      </c>
      <c r="J455" s="7"/>
      <c r="K455" s="8" t="str">
        <f>IF(J455&gt;0,VLOOKUP(J455,男子登録情報!$J$1:$K$21,2,0),"")</f>
        <v/>
      </c>
      <c r="L455" s="6" t="s">
        <v>33</v>
      </c>
      <c r="M455" s="41"/>
      <c r="N455" s="9" t="str">
        <f t="shared" si="135"/>
        <v/>
      </c>
      <c r="O455" s="10"/>
      <c r="P455" s="229"/>
      <c r="Q455" s="230"/>
      <c r="R455" s="231"/>
      <c r="S455" s="223"/>
      <c r="T455" s="223"/>
    </row>
    <row r="456" spans="1:20" s="21" customFormat="1" ht="18" hidden="1" customHeight="1" thickBot="1">
      <c r="A456" s="259"/>
      <c r="B456" s="253"/>
      <c r="C456" s="239"/>
      <c r="D456" s="239"/>
      <c r="E456" s="239"/>
      <c r="F456" s="46" t="str">
        <f>IF(C455&gt;0,VLOOKUP(C455,男子登録情報!$A$1:$H$1688,5,0),"")</f>
        <v/>
      </c>
      <c r="G456" s="227"/>
      <c r="H456" s="227"/>
      <c r="I456" s="11" t="s">
        <v>34</v>
      </c>
      <c r="J456" s="7"/>
      <c r="K456" s="8" t="str">
        <f>IF(J456&gt;0,VLOOKUP(J456,男子登録情報!$J$2:$K$21,2,0),"")</f>
        <v/>
      </c>
      <c r="L456" s="11" t="s">
        <v>35</v>
      </c>
      <c r="M456" s="42"/>
      <c r="N456" s="9" t="str">
        <f t="shared" si="135"/>
        <v/>
      </c>
      <c r="O456" s="10"/>
      <c r="P456" s="232"/>
      <c r="Q456" s="233"/>
      <c r="R456" s="234"/>
      <c r="S456" s="224"/>
      <c r="T456" s="224"/>
    </row>
    <row r="457" spans="1:20" s="21" customFormat="1" ht="18" hidden="1" customHeight="1" thickBot="1">
      <c r="A457" s="260"/>
      <c r="B457" s="251" t="s">
        <v>36</v>
      </c>
      <c r="C457" s="245"/>
      <c r="D457" s="47"/>
      <c r="E457" s="47"/>
      <c r="F457" s="48"/>
      <c r="G457" s="228"/>
      <c r="H457" s="228"/>
      <c r="I457" s="12" t="s">
        <v>37</v>
      </c>
      <c r="J457" s="13"/>
      <c r="K457" s="14" t="str">
        <f>IF(J457&gt;0,VLOOKUP(J457,男子登録情報!$J$2:$K$21,2,0),"")</f>
        <v/>
      </c>
      <c r="L457" s="15" t="s">
        <v>38</v>
      </c>
      <c r="M457" s="43"/>
      <c r="N457" s="9" t="str">
        <f t="shared" si="135"/>
        <v/>
      </c>
      <c r="O457" s="16"/>
      <c r="P457" s="235"/>
      <c r="Q457" s="236"/>
      <c r="R457" s="237"/>
      <c r="S457" s="225"/>
      <c r="T457" s="225"/>
    </row>
    <row r="458" spans="1:20" s="21" customFormat="1" ht="18" hidden="1" customHeight="1" thickTop="1" thickBot="1">
      <c r="A458" s="258">
        <v>149</v>
      </c>
      <c r="B458" s="252" t="s">
        <v>1317</v>
      </c>
      <c r="C458" s="238"/>
      <c r="D458" s="238" t="str">
        <f>IF(C458&gt;0,VLOOKUP(C458,男子登録情報!$A$1:$H$1688,3,0),"")</f>
        <v/>
      </c>
      <c r="E458" s="238" t="str">
        <f>IF(C458&gt;0,VLOOKUP(C458,男子登録情報!$A$1:$H$1688,4,0),"")</f>
        <v/>
      </c>
      <c r="F458" s="45" t="str">
        <f>IF(C458&gt;0,VLOOKUP(C458,男子登録情報!$A$1:$H$1688,8,0),"")</f>
        <v/>
      </c>
      <c r="G458" s="226" t="e">
        <f>IF(F459&gt;0,VLOOKUP(F459,男子登録情報!$N$2:$O$48,2,0),"")</f>
        <v>#N/A</v>
      </c>
      <c r="H458" s="226" t="str">
        <f t="shared" ref="H458" si="155">IF(C458&gt;0,TEXT(C458,"100000000"),"")</f>
        <v/>
      </c>
      <c r="I458" s="6" t="s">
        <v>30</v>
      </c>
      <c r="J458" s="7"/>
      <c r="K458" s="8" t="str">
        <f>IF(J458&gt;0,VLOOKUP(J458,男子登録情報!$J$1:$K$21,2,0),"")</f>
        <v/>
      </c>
      <c r="L458" s="6" t="s">
        <v>33</v>
      </c>
      <c r="M458" s="41"/>
      <c r="N458" s="9" t="str">
        <f t="shared" si="135"/>
        <v/>
      </c>
      <c r="O458" s="10"/>
      <c r="P458" s="229"/>
      <c r="Q458" s="230"/>
      <c r="R458" s="231"/>
      <c r="S458" s="223"/>
      <c r="T458" s="223"/>
    </row>
    <row r="459" spans="1:20" s="21" customFormat="1" ht="18" hidden="1" customHeight="1" thickBot="1">
      <c r="A459" s="259"/>
      <c r="B459" s="253"/>
      <c r="C459" s="239"/>
      <c r="D459" s="239"/>
      <c r="E459" s="239"/>
      <c r="F459" s="46" t="str">
        <f>IF(C458&gt;0,VLOOKUP(C458,男子登録情報!$A$1:$H$1688,5,0),"")</f>
        <v/>
      </c>
      <c r="G459" s="227"/>
      <c r="H459" s="227"/>
      <c r="I459" s="11" t="s">
        <v>34</v>
      </c>
      <c r="J459" s="7"/>
      <c r="K459" s="8" t="str">
        <f>IF(J459&gt;0,VLOOKUP(J459,男子登録情報!$J$2:$K$21,2,0),"")</f>
        <v/>
      </c>
      <c r="L459" s="11" t="s">
        <v>35</v>
      </c>
      <c r="M459" s="42"/>
      <c r="N459" s="9" t="str">
        <f t="shared" si="135"/>
        <v/>
      </c>
      <c r="O459" s="10"/>
      <c r="P459" s="232"/>
      <c r="Q459" s="233"/>
      <c r="R459" s="234"/>
      <c r="S459" s="224"/>
      <c r="T459" s="224"/>
    </row>
    <row r="460" spans="1:20" s="21" customFormat="1" ht="18" hidden="1" customHeight="1" thickBot="1">
      <c r="A460" s="260"/>
      <c r="B460" s="251" t="s">
        <v>36</v>
      </c>
      <c r="C460" s="245"/>
      <c r="D460" s="47"/>
      <c r="E460" s="47"/>
      <c r="F460" s="48"/>
      <c r="G460" s="228"/>
      <c r="H460" s="228"/>
      <c r="I460" s="12" t="s">
        <v>37</v>
      </c>
      <c r="J460" s="13"/>
      <c r="K460" s="14" t="str">
        <f>IF(J460&gt;0,VLOOKUP(J460,男子登録情報!$J$2:$K$21,2,0),"")</f>
        <v/>
      </c>
      <c r="L460" s="15" t="s">
        <v>38</v>
      </c>
      <c r="M460" s="43"/>
      <c r="N460" s="9" t="str">
        <f t="shared" si="135"/>
        <v/>
      </c>
      <c r="O460" s="16"/>
      <c r="P460" s="235"/>
      <c r="Q460" s="236"/>
      <c r="R460" s="237"/>
      <c r="S460" s="225"/>
      <c r="T460" s="225"/>
    </row>
    <row r="461" spans="1:20" s="21" customFormat="1" ht="18" hidden="1" customHeight="1" thickTop="1" thickBot="1">
      <c r="A461" s="258">
        <v>150</v>
      </c>
      <c r="B461" s="252" t="s">
        <v>1317</v>
      </c>
      <c r="C461" s="238"/>
      <c r="D461" s="238" t="str">
        <f>IF(C461&gt;0,VLOOKUP(C461,男子登録情報!$A$1:$H$1688,3,0),"")</f>
        <v/>
      </c>
      <c r="E461" s="238" t="str">
        <f>IF(C461&gt;0,VLOOKUP(C461,男子登録情報!$A$1:$H$1688,4,0),"")</f>
        <v/>
      </c>
      <c r="F461" s="45" t="str">
        <f>IF(C461&gt;0,VLOOKUP(C461,男子登録情報!$A$1:$H$1688,8,0),"")</f>
        <v/>
      </c>
      <c r="G461" s="226" t="e">
        <f>IF(F462&gt;0,VLOOKUP(F462,男子登録情報!$N$2:$O$48,2,0),"")</f>
        <v>#N/A</v>
      </c>
      <c r="H461" s="226" t="str">
        <f t="shared" ref="H461" si="156">IF(C461&gt;0,TEXT(C461,"100000000"),"")</f>
        <v/>
      </c>
      <c r="I461" s="6" t="s">
        <v>30</v>
      </c>
      <c r="J461" s="7"/>
      <c r="K461" s="8" t="str">
        <f>IF(J461&gt;0,VLOOKUP(J461,男子登録情報!$J$1:$K$21,2,0),"")</f>
        <v/>
      </c>
      <c r="L461" s="6" t="s">
        <v>33</v>
      </c>
      <c r="M461" s="41"/>
      <c r="N461" s="9" t="str">
        <f t="shared" si="135"/>
        <v/>
      </c>
      <c r="O461" s="10"/>
      <c r="P461" s="229"/>
      <c r="Q461" s="230"/>
      <c r="R461" s="231"/>
      <c r="S461" s="223"/>
      <c r="T461" s="223"/>
    </row>
    <row r="462" spans="1:20" s="21" customFormat="1" ht="18" hidden="1" customHeight="1" thickBot="1">
      <c r="A462" s="259"/>
      <c r="B462" s="253"/>
      <c r="C462" s="239"/>
      <c r="D462" s="239"/>
      <c r="E462" s="239"/>
      <c r="F462" s="46" t="str">
        <f>IF(C461&gt;0,VLOOKUP(C461,男子登録情報!$A$1:$H$1688,5,0),"")</f>
        <v/>
      </c>
      <c r="G462" s="227"/>
      <c r="H462" s="227"/>
      <c r="I462" s="11" t="s">
        <v>34</v>
      </c>
      <c r="J462" s="7"/>
      <c r="K462" s="8" t="str">
        <f>IF(J462&gt;0,VLOOKUP(J462,男子登録情報!$J$2:$K$21,2,0),"")</f>
        <v/>
      </c>
      <c r="L462" s="11" t="s">
        <v>35</v>
      </c>
      <c r="M462" s="42"/>
      <c r="N462" s="9" t="str">
        <f t="shared" ref="N462:N463" si="157">IF(K462="","",LEFT(K462,5)&amp;" "&amp;IF(OR(LEFT(K462,3)*1&lt;70,LEFT(K462,3)*1&gt;100),REPT(0,7-LEN(M462)),REPT(0,5-LEN(M462)))&amp;M462)</f>
        <v/>
      </c>
      <c r="O462" s="10"/>
      <c r="P462" s="232"/>
      <c r="Q462" s="233"/>
      <c r="R462" s="234"/>
      <c r="S462" s="224"/>
      <c r="T462" s="224"/>
    </row>
    <row r="463" spans="1:20" s="21" customFormat="1" ht="18" hidden="1" customHeight="1" thickBot="1">
      <c r="A463" s="260"/>
      <c r="B463" s="251" t="s">
        <v>36</v>
      </c>
      <c r="C463" s="245"/>
      <c r="D463" s="47"/>
      <c r="E463" s="47"/>
      <c r="F463" s="48"/>
      <c r="G463" s="228"/>
      <c r="H463" s="228"/>
      <c r="I463" s="12" t="s">
        <v>37</v>
      </c>
      <c r="J463" s="13"/>
      <c r="K463" s="14" t="str">
        <f>IF(J463&gt;0,VLOOKUP(J463,男子登録情報!$J$2:$K$21,2,0),"")</f>
        <v/>
      </c>
      <c r="L463" s="15" t="s">
        <v>38</v>
      </c>
      <c r="M463" s="43"/>
      <c r="N463" s="9" t="str">
        <f t="shared" si="157"/>
        <v/>
      </c>
      <c r="O463" s="16"/>
      <c r="P463" s="235"/>
      <c r="Q463" s="236"/>
      <c r="R463" s="237"/>
      <c r="S463" s="225"/>
      <c r="T463" s="225"/>
    </row>
    <row r="464" spans="1:20" ht="14.25" thickTop="1"/>
  </sheetData>
  <sheetProtection password="E027" sheet="1" objects="1" scenarios="1"/>
  <mergeCells count="1982">
    <mergeCell ref="B271:C271"/>
    <mergeCell ref="B268:C268"/>
    <mergeCell ref="B265:C265"/>
    <mergeCell ref="B262:C262"/>
    <mergeCell ref="B259:C259"/>
    <mergeCell ref="B256:C256"/>
    <mergeCell ref="B463:C463"/>
    <mergeCell ref="B460:C460"/>
    <mergeCell ref="B457:C457"/>
    <mergeCell ref="B454:C454"/>
    <mergeCell ref="B451:C451"/>
    <mergeCell ref="B448:C448"/>
    <mergeCell ref="B445:C445"/>
    <mergeCell ref="B442:C442"/>
    <mergeCell ref="B439:C439"/>
    <mergeCell ref="B436:C436"/>
    <mergeCell ref="B379:C379"/>
    <mergeCell ref="B376:C376"/>
    <mergeCell ref="B373:C373"/>
    <mergeCell ref="B370:C370"/>
    <mergeCell ref="B367:C367"/>
    <mergeCell ref="B364:C364"/>
    <mergeCell ref="B361:C361"/>
    <mergeCell ref="B427:C427"/>
    <mergeCell ref="B424:C424"/>
    <mergeCell ref="B421:C421"/>
    <mergeCell ref="B418:C418"/>
    <mergeCell ref="B415:C415"/>
    <mergeCell ref="B412:C412"/>
    <mergeCell ref="B409:C409"/>
    <mergeCell ref="B374:B375"/>
    <mergeCell ref="B461:B462"/>
    <mergeCell ref="B46:C46"/>
    <mergeCell ref="B49:C49"/>
    <mergeCell ref="B70:C70"/>
    <mergeCell ref="B67:C67"/>
    <mergeCell ref="B64:C64"/>
    <mergeCell ref="B61:C61"/>
    <mergeCell ref="B58:C58"/>
    <mergeCell ref="B55:C55"/>
    <mergeCell ref="B142:C142"/>
    <mergeCell ref="B139:C139"/>
    <mergeCell ref="B136:C136"/>
    <mergeCell ref="B133:C133"/>
    <mergeCell ref="B130:C130"/>
    <mergeCell ref="B127:C127"/>
    <mergeCell ref="B124:C124"/>
    <mergeCell ref="B121:C121"/>
    <mergeCell ref="B118:C118"/>
    <mergeCell ref="B115:C115"/>
    <mergeCell ref="B112:C112"/>
    <mergeCell ref="B109:C109"/>
    <mergeCell ref="B106:C106"/>
    <mergeCell ref="B103:C103"/>
    <mergeCell ref="B100:C100"/>
    <mergeCell ref="B97:C97"/>
    <mergeCell ref="B94:C94"/>
    <mergeCell ref="B91:C91"/>
    <mergeCell ref="B88:C88"/>
    <mergeCell ref="B85:C85"/>
    <mergeCell ref="B82:C82"/>
    <mergeCell ref="B79:C79"/>
    <mergeCell ref="B76:C76"/>
    <mergeCell ref="B125:B126"/>
    <mergeCell ref="B455:B456"/>
    <mergeCell ref="B452:B453"/>
    <mergeCell ref="B449:B450"/>
    <mergeCell ref="B446:B447"/>
    <mergeCell ref="B443:B444"/>
    <mergeCell ref="B440:B441"/>
    <mergeCell ref="B437:B438"/>
    <mergeCell ref="B434:B435"/>
    <mergeCell ref="B397:C397"/>
    <mergeCell ref="B394:C394"/>
    <mergeCell ref="B391:C391"/>
    <mergeCell ref="B388:C388"/>
    <mergeCell ref="B433:C433"/>
    <mergeCell ref="B430:C430"/>
    <mergeCell ref="C458:C459"/>
    <mergeCell ref="B406:C406"/>
    <mergeCell ref="B400:C400"/>
    <mergeCell ref="B403:C403"/>
    <mergeCell ref="B413:B414"/>
    <mergeCell ref="B410:B411"/>
    <mergeCell ref="B407:B408"/>
    <mergeCell ref="B404:B405"/>
    <mergeCell ref="B401:B402"/>
    <mergeCell ref="B229:C229"/>
    <mergeCell ref="B310:C310"/>
    <mergeCell ref="B307:C307"/>
    <mergeCell ref="B346:C346"/>
    <mergeCell ref="B343:C343"/>
    <mergeCell ref="B340:C340"/>
    <mergeCell ref="B337:C337"/>
    <mergeCell ref="B334:C334"/>
    <mergeCell ref="B331:C331"/>
    <mergeCell ref="B328:C328"/>
    <mergeCell ref="B325:C325"/>
    <mergeCell ref="B398:B399"/>
    <mergeCell ref="B395:B396"/>
    <mergeCell ref="B392:B393"/>
    <mergeCell ref="B389:B390"/>
    <mergeCell ref="B386:B387"/>
    <mergeCell ref="B419:B420"/>
    <mergeCell ref="B416:B417"/>
    <mergeCell ref="B326:B327"/>
    <mergeCell ref="B353:B354"/>
    <mergeCell ref="B350:B351"/>
    <mergeCell ref="B347:B348"/>
    <mergeCell ref="B344:B345"/>
    <mergeCell ref="B341:B342"/>
    <mergeCell ref="B368:B369"/>
    <mergeCell ref="B365:B366"/>
    <mergeCell ref="B362:B363"/>
    <mergeCell ref="B359:B360"/>
    <mergeCell ref="B356:B357"/>
    <mergeCell ref="B383:B384"/>
    <mergeCell ref="B380:B381"/>
    <mergeCell ref="B377:B378"/>
    <mergeCell ref="B241:C241"/>
    <mergeCell ref="B238:C238"/>
    <mergeCell ref="B235:C235"/>
    <mergeCell ref="B232:C232"/>
    <mergeCell ref="B253:C253"/>
    <mergeCell ref="B250:C250"/>
    <mergeCell ref="C275:C276"/>
    <mergeCell ref="B301:C301"/>
    <mergeCell ref="B298:C298"/>
    <mergeCell ref="B295:C295"/>
    <mergeCell ref="B292:C292"/>
    <mergeCell ref="B289:C289"/>
    <mergeCell ref="B286:C286"/>
    <mergeCell ref="B283:C283"/>
    <mergeCell ref="B371:B372"/>
    <mergeCell ref="B313:C313"/>
    <mergeCell ref="B275:B276"/>
    <mergeCell ref="B272:B273"/>
    <mergeCell ref="B269:B270"/>
    <mergeCell ref="B266:B267"/>
    <mergeCell ref="B263:B264"/>
    <mergeCell ref="B260:B261"/>
    <mergeCell ref="B257:B258"/>
    <mergeCell ref="B284:B285"/>
    <mergeCell ref="B290:B291"/>
    <mergeCell ref="B287:B288"/>
    <mergeCell ref="B302:B303"/>
    <mergeCell ref="B299:B300"/>
    <mergeCell ref="B296:B297"/>
    <mergeCell ref="B293:B294"/>
    <mergeCell ref="B277:C277"/>
    <mergeCell ref="B274:C274"/>
    <mergeCell ref="B203:B204"/>
    <mergeCell ref="B200:B201"/>
    <mergeCell ref="B197:B198"/>
    <mergeCell ref="B194:B195"/>
    <mergeCell ref="B221:B222"/>
    <mergeCell ref="B218:B219"/>
    <mergeCell ref="B196:C196"/>
    <mergeCell ref="B193:C193"/>
    <mergeCell ref="B190:C190"/>
    <mergeCell ref="B187:C187"/>
    <mergeCell ref="B184:C184"/>
    <mergeCell ref="B181:C181"/>
    <mergeCell ref="B178:C178"/>
    <mergeCell ref="B175:C175"/>
    <mergeCell ref="B205:C205"/>
    <mergeCell ref="B202:C202"/>
    <mergeCell ref="B199:C199"/>
    <mergeCell ref="B214:C214"/>
    <mergeCell ref="B211:C211"/>
    <mergeCell ref="B208:C208"/>
    <mergeCell ref="B220:C220"/>
    <mergeCell ref="B167:B168"/>
    <mergeCell ref="B164:B165"/>
    <mergeCell ref="B161:B162"/>
    <mergeCell ref="B158:B159"/>
    <mergeCell ref="B155:B156"/>
    <mergeCell ref="B152:B153"/>
    <mergeCell ref="B149:B150"/>
    <mergeCell ref="B146:B147"/>
    <mergeCell ref="B143:B144"/>
    <mergeCell ref="B140:B141"/>
    <mergeCell ref="B137:B138"/>
    <mergeCell ref="B134:B135"/>
    <mergeCell ref="B131:B132"/>
    <mergeCell ref="B169:C169"/>
    <mergeCell ref="B166:C166"/>
    <mergeCell ref="B163:C163"/>
    <mergeCell ref="B160:C160"/>
    <mergeCell ref="B157:C157"/>
    <mergeCell ref="B154:C154"/>
    <mergeCell ref="B151:C151"/>
    <mergeCell ref="B148:C148"/>
    <mergeCell ref="B145:C145"/>
    <mergeCell ref="B89:B90"/>
    <mergeCell ref="B86:B87"/>
    <mergeCell ref="B83:B84"/>
    <mergeCell ref="B80:B81"/>
    <mergeCell ref="B77:B78"/>
    <mergeCell ref="B107:B108"/>
    <mergeCell ref="B104:B105"/>
    <mergeCell ref="B101:B102"/>
    <mergeCell ref="B98:B99"/>
    <mergeCell ref="B95:B96"/>
    <mergeCell ref="B52:C52"/>
    <mergeCell ref="B73:C73"/>
    <mergeCell ref="B122:B123"/>
    <mergeCell ref="B119:B120"/>
    <mergeCell ref="B116:B117"/>
    <mergeCell ref="B113:B114"/>
    <mergeCell ref="B110:B111"/>
    <mergeCell ref="S5:T6"/>
    <mergeCell ref="S7:T8"/>
    <mergeCell ref="P92:R92"/>
    <mergeCell ref="P93:R93"/>
    <mergeCell ref="P94:R94"/>
    <mergeCell ref="P95:R95"/>
    <mergeCell ref="P96:R96"/>
    <mergeCell ref="P97:R97"/>
    <mergeCell ref="P98:R98"/>
    <mergeCell ref="P99:R99"/>
    <mergeCell ref="P100:R100"/>
    <mergeCell ref="C92:C93"/>
    <mergeCell ref="D92:D93"/>
    <mergeCell ref="E92:E93"/>
    <mergeCell ref="S92:S94"/>
    <mergeCell ref="S95:S97"/>
    <mergeCell ref="S98:S100"/>
    <mergeCell ref="P65:R65"/>
    <mergeCell ref="P66:R66"/>
    <mergeCell ref="P67:R67"/>
    <mergeCell ref="P68:R68"/>
    <mergeCell ref="P69:R69"/>
    <mergeCell ref="P70:R70"/>
    <mergeCell ref="P71:R71"/>
    <mergeCell ref="P72:R72"/>
    <mergeCell ref="P73:R73"/>
    <mergeCell ref="P56:R56"/>
    <mergeCell ref="P57:R57"/>
    <mergeCell ref="P83:R83"/>
    <mergeCell ref="P84:R84"/>
    <mergeCell ref="P85:R85"/>
    <mergeCell ref="P86:R86"/>
    <mergeCell ref="P91:R91"/>
    <mergeCell ref="P74:R74"/>
    <mergeCell ref="P75:R75"/>
    <mergeCell ref="P76:R76"/>
    <mergeCell ref="P77:R77"/>
    <mergeCell ref="P78:R78"/>
    <mergeCell ref="P79:R79"/>
    <mergeCell ref="P80:R80"/>
    <mergeCell ref="P81:R81"/>
    <mergeCell ref="P25:R25"/>
    <mergeCell ref="P26:R26"/>
    <mergeCell ref="P27:R27"/>
    <mergeCell ref="P28:R28"/>
    <mergeCell ref="P62:R62"/>
    <mergeCell ref="P63:R63"/>
    <mergeCell ref="P64:R64"/>
    <mergeCell ref="P47:R47"/>
    <mergeCell ref="P48:R48"/>
    <mergeCell ref="P49:R49"/>
    <mergeCell ref="R5:R6"/>
    <mergeCell ref="R7:R8"/>
    <mergeCell ref="E80:E81"/>
    <mergeCell ref="A74:A76"/>
    <mergeCell ref="C74:C75"/>
    <mergeCell ref="D74:D75"/>
    <mergeCell ref="E74:E75"/>
    <mergeCell ref="A71:A73"/>
    <mergeCell ref="P58:R58"/>
    <mergeCell ref="P59:R59"/>
    <mergeCell ref="P60:R60"/>
    <mergeCell ref="P61:R61"/>
    <mergeCell ref="P55:R55"/>
    <mergeCell ref="P38:R38"/>
    <mergeCell ref="P39:R39"/>
    <mergeCell ref="P40:R40"/>
    <mergeCell ref="P41:R41"/>
    <mergeCell ref="P42:R42"/>
    <mergeCell ref="P43:R43"/>
    <mergeCell ref="P44:R44"/>
    <mergeCell ref="P45:R45"/>
    <mergeCell ref="P46:R46"/>
    <mergeCell ref="K12:K13"/>
    <mergeCell ref="M5:P5"/>
    <mergeCell ref="M7:P7"/>
    <mergeCell ref="M9:P9"/>
    <mergeCell ref="A53:A55"/>
    <mergeCell ref="A56:A58"/>
    <mergeCell ref="C53:C54"/>
    <mergeCell ref="D53:D54"/>
    <mergeCell ref="A47:A49"/>
    <mergeCell ref="A50:A52"/>
    <mergeCell ref="T440:T442"/>
    <mergeCell ref="A443:A445"/>
    <mergeCell ref="C443:C444"/>
    <mergeCell ref="D443:D444"/>
    <mergeCell ref="E443:E444"/>
    <mergeCell ref="G443:G445"/>
    <mergeCell ref="S443:S445"/>
    <mergeCell ref="T443:T445"/>
    <mergeCell ref="P440:R440"/>
    <mergeCell ref="P441:R441"/>
    <mergeCell ref="P442:R442"/>
    <mergeCell ref="P443:R443"/>
    <mergeCell ref="P82:R82"/>
    <mergeCell ref="P35:R35"/>
    <mergeCell ref="P36:R36"/>
    <mergeCell ref="P37:R37"/>
    <mergeCell ref="A1:T3"/>
    <mergeCell ref="D5:E5"/>
    <mergeCell ref="D7:E7"/>
    <mergeCell ref="D9:E9"/>
    <mergeCell ref="P13:R13"/>
    <mergeCell ref="P14:R14"/>
    <mergeCell ref="P15:R15"/>
    <mergeCell ref="P16:R16"/>
    <mergeCell ref="P17:R17"/>
    <mergeCell ref="P18:R18"/>
    <mergeCell ref="P19:R19"/>
    <mergeCell ref="P20:R20"/>
    <mergeCell ref="P21:R21"/>
    <mergeCell ref="P22:R22"/>
    <mergeCell ref="P23:R23"/>
    <mergeCell ref="P24:R24"/>
    <mergeCell ref="A437:A439"/>
    <mergeCell ref="C437:C438"/>
    <mergeCell ref="D437:D438"/>
    <mergeCell ref="E437:E438"/>
    <mergeCell ref="G437:G439"/>
    <mergeCell ref="S437:S439"/>
    <mergeCell ref="T437:T439"/>
    <mergeCell ref="P434:R434"/>
    <mergeCell ref="P435:R435"/>
    <mergeCell ref="P436:R436"/>
    <mergeCell ref="P437:R437"/>
    <mergeCell ref="P438:R438"/>
    <mergeCell ref="P439:R439"/>
    <mergeCell ref="H434:H436"/>
    <mergeCell ref="H437:H439"/>
    <mergeCell ref="A446:A448"/>
    <mergeCell ref="C446:C447"/>
    <mergeCell ref="D446:D447"/>
    <mergeCell ref="E446:E447"/>
    <mergeCell ref="G446:G448"/>
    <mergeCell ref="S446:S448"/>
    <mergeCell ref="T446:T448"/>
    <mergeCell ref="P446:R446"/>
    <mergeCell ref="P447:R447"/>
    <mergeCell ref="P448:R448"/>
    <mergeCell ref="H446:H448"/>
    <mergeCell ref="A440:A442"/>
    <mergeCell ref="C440:C441"/>
    <mergeCell ref="D440:D441"/>
    <mergeCell ref="E440:E441"/>
    <mergeCell ref="G440:G442"/>
    <mergeCell ref="S440:S442"/>
    <mergeCell ref="A431:A433"/>
    <mergeCell ref="C431:C432"/>
    <mergeCell ref="D431:D432"/>
    <mergeCell ref="E431:E432"/>
    <mergeCell ref="G431:G433"/>
    <mergeCell ref="S431:S433"/>
    <mergeCell ref="T431:T433"/>
    <mergeCell ref="P428:R428"/>
    <mergeCell ref="P429:R429"/>
    <mergeCell ref="P430:R430"/>
    <mergeCell ref="P431:R431"/>
    <mergeCell ref="P432:R432"/>
    <mergeCell ref="P433:R433"/>
    <mergeCell ref="H428:H430"/>
    <mergeCell ref="H431:H433"/>
    <mergeCell ref="A434:A436"/>
    <mergeCell ref="C434:C435"/>
    <mergeCell ref="D434:D435"/>
    <mergeCell ref="E434:E435"/>
    <mergeCell ref="G434:G436"/>
    <mergeCell ref="S434:S436"/>
    <mergeCell ref="T434:T436"/>
    <mergeCell ref="B428:B429"/>
    <mergeCell ref="B431:B432"/>
    <mergeCell ref="A422:A424"/>
    <mergeCell ref="C422:C423"/>
    <mergeCell ref="D422:D423"/>
    <mergeCell ref="E422:E423"/>
    <mergeCell ref="G422:G424"/>
    <mergeCell ref="S422:S424"/>
    <mergeCell ref="T422:T424"/>
    <mergeCell ref="P422:R422"/>
    <mergeCell ref="P423:R423"/>
    <mergeCell ref="P424:R424"/>
    <mergeCell ref="P425:R425"/>
    <mergeCell ref="P426:R426"/>
    <mergeCell ref="P427:R427"/>
    <mergeCell ref="H422:H424"/>
    <mergeCell ref="H425:H427"/>
    <mergeCell ref="A428:A430"/>
    <mergeCell ref="C428:C429"/>
    <mergeCell ref="D428:D429"/>
    <mergeCell ref="E428:E429"/>
    <mergeCell ref="G428:G430"/>
    <mergeCell ref="S428:S430"/>
    <mergeCell ref="T428:T430"/>
    <mergeCell ref="C425:C426"/>
    <mergeCell ref="D425:D426"/>
    <mergeCell ref="E425:E426"/>
    <mergeCell ref="G425:G427"/>
    <mergeCell ref="S425:S427"/>
    <mergeCell ref="T425:T427"/>
    <mergeCell ref="B422:B423"/>
    <mergeCell ref="B425:B426"/>
    <mergeCell ref="P407:R407"/>
    <mergeCell ref="P408:R408"/>
    <mergeCell ref="P409:R409"/>
    <mergeCell ref="H404:H406"/>
    <mergeCell ref="H407:H409"/>
    <mergeCell ref="A410:A412"/>
    <mergeCell ref="C410:C411"/>
    <mergeCell ref="D410:D411"/>
    <mergeCell ref="E410:E411"/>
    <mergeCell ref="G410:G412"/>
    <mergeCell ref="S410:S412"/>
    <mergeCell ref="T410:T412"/>
    <mergeCell ref="A413:A415"/>
    <mergeCell ref="C413:C414"/>
    <mergeCell ref="D413:D414"/>
    <mergeCell ref="E413:E414"/>
    <mergeCell ref="G413:G415"/>
    <mergeCell ref="S413:S415"/>
    <mergeCell ref="T413:T415"/>
    <mergeCell ref="P410:R410"/>
    <mergeCell ref="P411:R411"/>
    <mergeCell ref="P412:R412"/>
    <mergeCell ref="P413:R413"/>
    <mergeCell ref="P414:R414"/>
    <mergeCell ref="P415:R415"/>
    <mergeCell ref="H410:H412"/>
    <mergeCell ref="H413:H415"/>
    <mergeCell ref="A407:A409"/>
    <mergeCell ref="C407:C408"/>
    <mergeCell ref="D407:D408"/>
    <mergeCell ref="E407:E408"/>
    <mergeCell ref="G407:G409"/>
    <mergeCell ref="A401:A403"/>
    <mergeCell ref="C401:C402"/>
    <mergeCell ref="D401:D402"/>
    <mergeCell ref="E401:E402"/>
    <mergeCell ref="G401:G403"/>
    <mergeCell ref="S401:S403"/>
    <mergeCell ref="T401:T403"/>
    <mergeCell ref="P398:R398"/>
    <mergeCell ref="P399:R399"/>
    <mergeCell ref="P400:R400"/>
    <mergeCell ref="P401:R401"/>
    <mergeCell ref="P402:R402"/>
    <mergeCell ref="P403:R403"/>
    <mergeCell ref="H398:H400"/>
    <mergeCell ref="H401:H403"/>
    <mergeCell ref="A404:A406"/>
    <mergeCell ref="C404:C405"/>
    <mergeCell ref="D404:D405"/>
    <mergeCell ref="E404:E405"/>
    <mergeCell ref="G404:G406"/>
    <mergeCell ref="S404:S406"/>
    <mergeCell ref="T404:T406"/>
    <mergeCell ref="P404:R404"/>
    <mergeCell ref="P405:R405"/>
    <mergeCell ref="P406:R406"/>
    <mergeCell ref="S398:S400"/>
    <mergeCell ref="T398:T400"/>
    <mergeCell ref="D398:D399"/>
    <mergeCell ref="E398:E399"/>
    <mergeCell ref="G398:G400"/>
    <mergeCell ref="P389:R389"/>
    <mergeCell ref="P390:R390"/>
    <mergeCell ref="P391:R391"/>
    <mergeCell ref="H386:H388"/>
    <mergeCell ref="H389:H391"/>
    <mergeCell ref="A392:A394"/>
    <mergeCell ref="C392:C393"/>
    <mergeCell ref="D392:D393"/>
    <mergeCell ref="E392:E393"/>
    <mergeCell ref="G392:G394"/>
    <mergeCell ref="S392:S394"/>
    <mergeCell ref="T392:T394"/>
    <mergeCell ref="A395:A397"/>
    <mergeCell ref="C395:C396"/>
    <mergeCell ref="D395:D396"/>
    <mergeCell ref="E395:E396"/>
    <mergeCell ref="G395:G397"/>
    <mergeCell ref="S395:S397"/>
    <mergeCell ref="T395:T397"/>
    <mergeCell ref="P392:R392"/>
    <mergeCell ref="P393:R393"/>
    <mergeCell ref="P394:R394"/>
    <mergeCell ref="P395:R395"/>
    <mergeCell ref="P396:R396"/>
    <mergeCell ref="P397:R397"/>
    <mergeCell ref="H392:H394"/>
    <mergeCell ref="H395:H397"/>
    <mergeCell ref="S389:S391"/>
    <mergeCell ref="T389:T391"/>
    <mergeCell ref="A389:A391"/>
    <mergeCell ref="C389:C390"/>
    <mergeCell ref="D389:D390"/>
    <mergeCell ref="A383:A385"/>
    <mergeCell ref="C383:C384"/>
    <mergeCell ref="D383:D384"/>
    <mergeCell ref="E383:E384"/>
    <mergeCell ref="G383:G385"/>
    <mergeCell ref="S383:S385"/>
    <mergeCell ref="T383:T385"/>
    <mergeCell ref="P380:R380"/>
    <mergeCell ref="P381:R381"/>
    <mergeCell ref="P382:R382"/>
    <mergeCell ref="P383:R383"/>
    <mergeCell ref="P384:R384"/>
    <mergeCell ref="P385:R385"/>
    <mergeCell ref="H380:H382"/>
    <mergeCell ref="H383:H385"/>
    <mergeCell ref="A386:A388"/>
    <mergeCell ref="C386:C387"/>
    <mergeCell ref="D386:D387"/>
    <mergeCell ref="E386:E387"/>
    <mergeCell ref="G386:G388"/>
    <mergeCell ref="S386:S388"/>
    <mergeCell ref="T386:T388"/>
    <mergeCell ref="P386:R386"/>
    <mergeCell ref="P387:R387"/>
    <mergeCell ref="P388:R388"/>
    <mergeCell ref="G380:G382"/>
    <mergeCell ref="S380:S382"/>
    <mergeCell ref="T380:T382"/>
    <mergeCell ref="B385:C385"/>
    <mergeCell ref="B382:C382"/>
    <mergeCell ref="P371:R371"/>
    <mergeCell ref="P372:R372"/>
    <mergeCell ref="P373:R373"/>
    <mergeCell ref="H368:H370"/>
    <mergeCell ref="H371:H373"/>
    <mergeCell ref="A374:A376"/>
    <mergeCell ref="C374:C375"/>
    <mergeCell ref="D374:D375"/>
    <mergeCell ref="E374:E375"/>
    <mergeCell ref="G374:G376"/>
    <mergeCell ref="S374:S376"/>
    <mergeCell ref="T374:T376"/>
    <mergeCell ref="A377:A379"/>
    <mergeCell ref="C377:C378"/>
    <mergeCell ref="D377:D378"/>
    <mergeCell ref="E377:E378"/>
    <mergeCell ref="G377:G379"/>
    <mergeCell ref="S377:S379"/>
    <mergeCell ref="T377:T379"/>
    <mergeCell ref="P374:R374"/>
    <mergeCell ref="P375:R375"/>
    <mergeCell ref="P376:R376"/>
    <mergeCell ref="P377:R377"/>
    <mergeCell ref="P378:R378"/>
    <mergeCell ref="P379:R379"/>
    <mergeCell ref="H374:H376"/>
    <mergeCell ref="H377:H379"/>
    <mergeCell ref="A371:A373"/>
    <mergeCell ref="C371:C372"/>
    <mergeCell ref="D371:D372"/>
    <mergeCell ref="E371:E372"/>
    <mergeCell ref="G371:G373"/>
    <mergeCell ref="A365:A367"/>
    <mergeCell ref="C365:C366"/>
    <mergeCell ref="D365:D366"/>
    <mergeCell ref="E365:E366"/>
    <mergeCell ref="G365:G367"/>
    <mergeCell ref="S365:S367"/>
    <mergeCell ref="T365:T367"/>
    <mergeCell ref="P362:R362"/>
    <mergeCell ref="P363:R363"/>
    <mergeCell ref="P364:R364"/>
    <mergeCell ref="P365:R365"/>
    <mergeCell ref="P366:R366"/>
    <mergeCell ref="P367:R367"/>
    <mergeCell ref="H362:H364"/>
    <mergeCell ref="H365:H367"/>
    <mergeCell ref="A368:A370"/>
    <mergeCell ref="C368:C369"/>
    <mergeCell ref="D368:D369"/>
    <mergeCell ref="E368:E369"/>
    <mergeCell ref="G368:G370"/>
    <mergeCell ref="S368:S370"/>
    <mergeCell ref="T368:T370"/>
    <mergeCell ref="P368:R368"/>
    <mergeCell ref="P369:R369"/>
    <mergeCell ref="P370:R370"/>
    <mergeCell ref="P354:R354"/>
    <mergeCell ref="P355:R355"/>
    <mergeCell ref="H350:H352"/>
    <mergeCell ref="H353:H355"/>
    <mergeCell ref="A356:A358"/>
    <mergeCell ref="C356:C357"/>
    <mergeCell ref="D356:D357"/>
    <mergeCell ref="E356:E357"/>
    <mergeCell ref="G356:G358"/>
    <mergeCell ref="S356:S358"/>
    <mergeCell ref="T356:T358"/>
    <mergeCell ref="A359:A361"/>
    <mergeCell ref="C359:C360"/>
    <mergeCell ref="D359:D360"/>
    <mergeCell ref="E359:E360"/>
    <mergeCell ref="G359:G361"/>
    <mergeCell ref="S359:S361"/>
    <mergeCell ref="T359:T361"/>
    <mergeCell ref="P356:R356"/>
    <mergeCell ref="P357:R357"/>
    <mergeCell ref="P358:R358"/>
    <mergeCell ref="P359:R359"/>
    <mergeCell ref="P360:R360"/>
    <mergeCell ref="P361:R361"/>
    <mergeCell ref="H356:H358"/>
    <mergeCell ref="H359:H361"/>
    <mergeCell ref="B358:C358"/>
    <mergeCell ref="B355:C355"/>
    <mergeCell ref="B352:C352"/>
    <mergeCell ref="P346:R346"/>
    <mergeCell ref="P347:R347"/>
    <mergeCell ref="P348:R348"/>
    <mergeCell ref="P349:R349"/>
    <mergeCell ref="H344:H346"/>
    <mergeCell ref="H347:H349"/>
    <mergeCell ref="A350:A352"/>
    <mergeCell ref="C350:C351"/>
    <mergeCell ref="D350:D351"/>
    <mergeCell ref="E350:E351"/>
    <mergeCell ref="G350:G352"/>
    <mergeCell ref="S350:S352"/>
    <mergeCell ref="T350:T352"/>
    <mergeCell ref="P350:R350"/>
    <mergeCell ref="P351:R351"/>
    <mergeCell ref="P352:R352"/>
    <mergeCell ref="P353:R353"/>
    <mergeCell ref="B349:C349"/>
    <mergeCell ref="A353:A355"/>
    <mergeCell ref="C353:C354"/>
    <mergeCell ref="D353:D354"/>
    <mergeCell ref="E353:E354"/>
    <mergeCell ref="G353:G355"/>
    <mergeCell ref="S353:S355"/>
    <mergeCell ref="T353:T355"/>
    <mergeCell ref="A344:A346"/>
    <mergeCell ref="C344:C345"/>
    <mergeCell ref="D344:D345"/>
    <mergeCell ref="E344:E345"/>
    <mergeCell ref="G344:G346"/>
    <mergeCell ref="S344:S346"/>
    <mergeCell ref="T344:T346"/>
    <mergeCell ref="A341:A343"/>
    <mergeCell ref="C341:C342"/>
    <mergeCell ref="D341:D342"/>
    <mergeCell ref="E341:E342"/>
    <mergeCell ref="G341:G343"/>
    <mergeCell ref="S341:S343"/>
    <mergeCell ref="T341:T343"/>
    <mergeCell ref="P338:R338"/>
    <mergeCell ref="P339:R339"/>
    <mergeCell ref="P340:R340"/>
    <mergeCell ref="P341:R341"/>
    <mergeCell ref="P342:R342"/>
    <mergeCell ref="P343:R343"/>
    <mergeCell ref="H338:H340"/>
    <mergeCell ref="H341:H343"/>
    <mergeCell ref="A335:A337"/>
    <mergeCell ref="C335:C336"/>
    <mergeCell ref="D335:D336"/>
    <mergeCell ref="E335:E336"/>
    <mergeCell ref="G335:G337"/>
    <mergeCell ref="B338:B339"/>
    <mergeCell ref="B335:B336"/>
    <mergeCell ref="H329:H331"/>
    <mergeCell ref="A332:A334"/>
    <mergeCell ref="C332:C333"/>
    <mergeCell ref="D332:D333"/>
    <mergeCell ref="E332:E333"/>
    <mergeCell ref="G332:G334"/>
    <mergeCell ref="S332:S334"/>
    <mergeCell ref="T332:T334"/>
    <mergeCell ref="P332:R332"/>
    <mergeCell ref="P333:R333"/>
    <mergeCell ref="P334:R334"/>
    <mergeCell ref="P335:R335"/>
    <mergeCell ref="P336:R336"/>
    <mergeCell ref="P337:R337"/>
    <mergeCell ref="H332:H334"/>
    <mergeCell ref="H335:H337"/>
    <mergeCell ref="A338:A340"/>
    <mergeCell ref="C338:C339"/>
    <mergeCell ref="D338:D339"/>
    <mergeCell ref="E338:E339"/>
    <mergeCell ref="G338:G340"/>
    <mergeCell ref="S338:S340"/>
    <mergeCell ref="T338:T340"/>
    <mergeCell ref="B332:B333"/>
    <mergeCell ref="B329:B330"/>
    <mergeCell ref="P318:R318"/>
    <mergeCell ref="P319:R319"/>
    <mergeCell ref="H314:H316"/>
    <mergeCell ref="H317:H319"/>
    <mergeCell ref="A320:A322"/>
    <mergeCell ref="C320:C321"/>
    <mergeCell ref="D320:D321"/>
    <mergeCell ref="E320:E321"/>
    <mergeCell ref="G320:G322"/>
    <mergeCell ref="S320:S322"/>
    <mergeCell ref="T320:T322"/>
    <mergeCell ref="A323:A325"/>
    <mergeCell ref="C323:C324"/>
    <mergeCell ref="D323:D324"/>
    <mergeCell ref="E323:E324"/>
    <mergeCell ref="G323:G325"/>
    <mergeCell ref="S323:S325"/>
    <mergeCell ref="T323:T325"/>
    <mergeCell ref="P320:R320"/>
    <mergeCell ref="P321:R321"/>
    <mergeCell ref="P322:R322"/>
    <mergeCell ref="P323:R323"/>
    <mergeCell ref="P324:R324"/>
    <mergeCell ref="P325:R325"/>
    <mergeCell ref="H320:H322"/>
    <mergeCell ref="H323:H325"/>
    <mergeCell ref="B323:B324"/>
    <mergeCell ref="B320:B321"/>
    <mergeCell ref="B317:B318"/>
    <mergeCell ref="B314:B315"/>
    <mergeCell ref="B322:C322"/>
    <mergeCell ref="B319:C319"/>
    <mergeCell ref="P310:R310"/>
    <mergeCell ref="P311:R311"/>
    <mergeCell ref="P312:R312"/>
    <mergeCell ref="P313:R313"/>
    <mergeCell ref="H308:H310"/>
    <mergeCell ref="H311:H313"/>
    <mergeCell ref="A314:A316"/>
    <mergeCell ref="C314:C315"/>
    <mergeCell ref="D314:D315"/>
    <mergeCell ref="E314:E315"/>
    <mergeCell ref="G314:G316"/>
    <mergeCell ref="S314:S316"/>
    <mergeCell ref="T314:T316"/>
    <mergeCell ref="P314:R314"/>
    <mergeCell ref="P315:R315"/>
    <mergeCell ref="P316:R316"/>
    <mergeCell ref="P317:R317"/>
    <mergeCell ref="B311:B312"/>
    <mergeCell ref="B308:B309"/>
    <mergeCell ref="B316:C316"/>
    <mergeCell ref="A317:A319"/>
    <mergeCell ref="C317:C318"/>
    <mergeCell ref="D317:D318"/>
    <mergeCell ref="E317:E318"/>
    <mergeCell ref="G317:G319"/>
    <mergeCell ref="S317:S319"/>
    <mergeCell ref="T317:T319"/>
    <mergeCell ref="A308:A310"/>
    <mergeCell ref="C308:C309"/>
    <mergeCell ref="D308:D309"/>
    <mergeCell ref="E308:E309"/>
    <mergeCell ref="G308:G310"/>
    <mergeCell ref="A302:A304"/>
    <mergeCell ref="C302:C303"/>
    <mergeCell ref="D302:D303"/>
    <mergeCell ref="E302:E303"/>
    <mergeCell ref="G302:G304"/>
    <mergeCell ref="S302:S304"/>
    <mergeCell ref="T302:T304"/>
    <mergeCell ref="A305:A307"/>
    <mergeCell ref="C305:C306"/>
    <mergeCell ref="D305:D306"/>
    <mergeCell ref="E305:E306"/>
    <mergeCell ref="G305:G307"/>
    <mergeCell ref="S305:S307"/>
    <mergeCell ref="T305:T307"/>
    <mergeCell ref="P302:R302"/>
    <mergeCell ref="P303:R303"/>
    <mergeCell ref="P304:R304"/>
    <mergeCell ref="P305:R305"/>
    <mergeCell ref="P306:R306"/>
    <mergeCell ref="P307:R307"/>
    <mergeCell ref="H302:H304"/>
    <mergeCell ref="H305:H307"/>
    <mergeCell ref="B305:B306"/>
    <mergeCell ref="B304:C304"/>
    <mergeCell ref="P295:R295"/>
    <mergeCell ref="H290:H292"/>
    <mergeCell ref="H293:H295"/>
    <mergeCell ref="A296:A298"/>
    <mergeCell ref="C296:C297"/>
    <mergeCell ref="D296:D297"/>
    <mergeCell ref="E296:E297"/>
    <mergeCell ref="G296:G298"/>
    <mergeCell ref="S296:S298"/>
    <mergeCell ref="T296:T298"/>
    <mergeCell ref="P296:R296"/>
    <mergeCell ref="P297:R297"/>
    <mergeCell ref="P298:R298"/>
    <mergeCell ref="P299:R299"/>
    <mergeCell ref="P300:R300"/>
    <mergeCell ref="P301:R301"/>
    <mergeCell ref="H296:H298"/>
    <mergeCell ref="H299:H301"/>
    <mergeCell ref="A299:A301"/>
    <mergeCell ref="C299:C300"/>
    <mergeCell ref="D299:D300"/>
    <mergeCell ref="E299:E300"/>
    <mergeCell ref="G299:G301"/>
    <mergeCell ref="P282:R282"/>
    <mergeCell ref="P283:R283"/>
    <mergeCell ref="H278:H280"/>
    <mergeCell ref="H281:H283"/>
    <mergeCell ref="A284:A286"/>
    <mergeCell ref="C284:C285"/>
    <mergeCell ref="D284:D285"/>
    <mergeCell ref="E284:E285"/>
    <mergeCell ref="G284:G286"/>
    <mergeCell ref="S284:S286"/>
    <mergeCell ref="T284:T286"/>
    <mergeCell ref="A287:A289"/>
    <mergeCell ref="C287:C288"/>
    <mergeCell ref="D287:D288"/>
    <mergeCell ref="E287:E288"/>
    <mergeCell ref="G287:G289"/>
    <mergeCell ref="S287:S289"/>
    <mergeCell ref="T287:T289"/>
    <mergeCell ref="P284:R284"/>
    <mergeCell ref="P285:R285"/>
    <mergeCell ref="P286:R286"/>
    <mergeCell ref="P287:R287"/>
    <mergeCell ref="P288:R288"/>
    <mergeCell ref="P289:R289"/>
    <mergeCell ref="H284:H286"/>
    <mergeCell ref="H287:H289"/>
    <mergeCell ref="B281:B282"/>
    <mergeCell ref="B278:B279"/>
    <mergeCell ref="B280:C280"/>
    <mergeCell ref="P274:R274"/>
    <mergeCell ref="P275:R275"/>
    <mergeCell ref="P276:R276"/>
    <mergeCell ref="P277:R277"/>
    <mergeCell ref="H272:H274"/>
    <mergeCell ref="H275:H277"/>
    <mergeCell ref="A278:A280"/>
    <mergeCell ref="C278:C279"/>
    <mergeCell ref="D278:D279"/>
    <mergeCell ref="E278:E279"/>
    <mergeCell ref="G278:G280"/>
    <mergeCell ref="S278:S280"/>
    <mergeCell ref="T278:T280"/>
    <mergeCell ref="P278:R278"/>
    <mergeCell ref="P279:R279"/>
    <mergeCell ref="P280:R280"/>
    <mergeCell ref="P281:R281"/>
    <mergeCell ref="A281:A283"/>
    <mergeCell ref="C281:C282"/>
    <mergeCell ref="D281:D282"/>
    <mergeCell ref="E281:E282"/>
    <mergeCell ref="G281:G283"/>
    <mergeCell ref="S281:S283"/>
    <mergeCell ref="T281:T283"/>
    <mergeCell ref="A272:A274"/>
    <mergeCell ref="C272:C273"/>
    <mergeCell ref="D272:D273"/>
    <mergeCell ref="E272:E273"/>
    <mergeCell ref="G272:G274"/>
    <mergeCell ref="S272:S274"/>
    <mergeCell ref="T272:T274"/>
    <mergeCell ref="A275:A277"/>
    <mergeCell ref="P263:R263"/>
    <mergeCell ref="P264:R264"/>
    <mergeCell ref="P265:R265"/>
    <mergeCell ref="H260:H262"/>
    <mergeCell ref="H263:H265"/>
    <mergeCell ref="A266:A268"/>
    <mergeCell ref="C266:C267"/>
    <mergeCell ref="D266:D267"/>
    <mergeCell ref="E266:E267"/>
    <mergeCell ref="G266:G268"/>
    <mergeCell ref="S266:S268"/>
    <mergeCell ref="T266:T268"/>
    <mergeCell ref="A269:A271"/>
    <mergeCell ref="C269:C270"/>
    <mergeCell ref="D269:D270"/>
    <mergeCell ref="E269:E270"/>
    <mergeCell ref="G269:G271"/>
    <mergeCell ref="S269:S271"/>
    <mergeCell ref="T269:T271"/>
    <mergeCell ref="P266:R266"/>
    <mergeCell ref="P267:R267"/>
    <mergeCell ref="P268:R268"/>
    <mergeCell ref="P269:R269"/>
    <mergeCell ref="P270:R270"/>
    <mergeCell ref="P271:R271"/>
    <mergeCell ref="H266:H268"/>
    <mergeCell ref="H269:H271"/>
    <mergeCell ref="A263:A265"/>
    <mergeCell ref="C263:C264"/>
    <mergeCell ref="D263:D264"/>
    <mergeCell ref="E263:E264"/>
    <mergeCell ref="G263:G265"/>
    <mergeCell ref="P254:R254"/>
    <mergeCell ref="P255:R255"/>
    <mergeCell ref="P256:R256"/>
    <mergeCell ref="P257:R257"/>
    <mergeCell ref="P258:R258"/>
    <mergeCell ref="P259:R259"/>
    <mergeCell ref="H254:H256"/>
    <mergeCell ref="H257:H259"/>
    <mergeCell ref="A260:A262"/>
    <mergeCell ref="C260:C261"/>
    <mergeCell ref="D260:D261"/>
    <mergeCell ref="E260:E261"/>
    <mergeCell ref="G260:G262"/>
    <mergeCell ref="S260:S262"/>
    <mergeCell ref="T260:T262"/>
    <mergeCell ref="P260:R260"/>
    <mergeCell ref="P261:R261"/>
    <mergeCell ref="P262:R262"/>
    <mergeCell ref="B254:B255"/>
    <mergeCell ref="H242:H244"/>
    <mergeCell ref="H245:H247"/>
    <mergeCell ref="A248:A250"/>
    <mergeCell ref="C248:C249"/>
    <mergeCell ref="D248:D249"/>
    <mergeCell ref="E248:E249"/>
    <mergeCell ref="G248:G250"/>
    <mergeCell ref="S248:S250"/>
    <mergeCell ref="T248:T250"/>
    <mergeCell ref="A251:A253"/>
    <mergeCell ref="C251:C252"/>
    <mergeCell ref="D251:D252"/>
    <mergeCell ref="E251:E252"/>
    <mergeCell ref="G251:G253"/>
    <mergeCell ref="S251:S253"/>
    <mergeCell ref="T251:T253"/>
    <mergeCell ref="P248:R248"/>
    <mergeCell ref="P249:R249"/>
    <mergeCell ref="P250:R250"/>
    <mergeCell ref="P251:R251"/>
    <mergeCell ref="P252:R252"/>
    <mergeCell ref="P253:R253"/>
    <mergeCell ref="H248:H250"/>
    <mergeCell ref="H251:H253"/>
    <mergeCell ref="B251:B252"/>
    <mergeCell ref="B248:B249"/>
    <mergeCell ref="B245:B246"/>
    <mergeCell ref="B242:B243"/>
    <mergeCell ref="B247:C247"/>
    <mergeCell ref="B244:C244"/>
    <mergeCell ref="P238:R238"/>
    <mergeCell ref="P239:R239"/>
    <mergeCell ref="P240:R240"/>
    <mergeCell ref="P241:R241"/>
    <mergeCell ref="H236:H238"/>
    <mergeCell ref="H239:H241"/>
    <mergeCell ref="A242:A244"/>
    <mergeCell ref="C242:C243"/>
    <mergeCell ref="D242:D243"/>
    <mergeCell ref="E242:E243"/>
    <mergeCell ref="G242:G244"/>
    <mergeCell ref="S242:S244"/>
    <mergeCell ref="T242:T244"/>
    <mergeCell ref="P242:R242"/>
    <mergeCell ref="P243:R243"/>
    <mergeCell ref="P244:R244"/>
    <mergeCell ref="P245:R245"/>
    <mergeCell ref="B239:B240"/>
    <mergeCell ref="B236:B237"/>
    <mergeCell ref="A236:A238"/>
    <mergeCell ref="C236:C237"/>
    <mergeCell ref="D236:D237"/>
    <mergeCell ref="E236:E237"/>
    <mergeCell ref="G236:G238"/>
    <mergeCell ref="S236:S238"/>
    <mergeCell ref="T236:T238"/>
    <mergeCell ref="A239:A241"/>
    <mergeCell ref="C239:C240"/>
    <mergeCell ref="D239:D240"/>
    <mergeCell ref="E239:E240"/>
    <mergeCell ref="G239:G241"/>
    <mergeCell ref="S239:S241"/>
    <mergeCell ref="P229:R229"/>
    <mergeCell ref="H224:H226"/>
    <mergeCell ref="H227:H229"/>
    <mergeCell ref="A230:A232"/>
    <mergeCell ref="C230:C231"/>
    <mergeCell ref="D230:D231"/>
    <mergeCell ref="E230:E231"/>
    <mergeCell ref="G230:G232"/>
    <mergeCell ref="S230:S232"/>
    <mergeCell ref="T230:T232"/>
    <mergeCell ref="A233:A235"/>
    <mergeCell ref="C233:C234"/>
    <mergeCell ref="D233:D234"/>
    <mergeCell ref="E233:E234"/>
    <mergeCell ref="G233:G235"/>
    <mergeCell ref="S233:S235"/>
    <mergeCell ref="T233:T235"/>
    <mergeCell ref="P230:R230"/>
    <mergeCell ref="P231:R231"/>
    <mergeCell ref="P232:R232"/>
    <mergeCell ref="P233:R233"/>
    <mergeCell ref="P234:R234"/>
    <mergeCell ref="P235:R235"/>
    <mergeCell ref="H230:H232"/>
    <mergeCell ref="H233:H235"/>
    <mergeCell ref="A227:A229"/>
    <mergeCell ref="C227:C228"/>
    <mergeCell ref="D227:D228"/>
    <mergeCell ref="E227:E228"/>
    <mergeCell ref="G227:G229"/>
    <mergeCell ref="B233:B234"/>
    <mergeCell ref="B230:B231"/>
    <mergeCell ref="P222:R222"/>
    <mergeCell ref="P223:R223"/>
    <mergeCell ref="H218:H220"/>
    <mergeCell ref="H221:H223"/>
    <mergeCell ref="A224:A226"/>
    <mergeCell ref="C224:C225"/>
    <mergeCell ref="D224:D225"/>
    <mergeCell ref="E224:E225"/>
    <mergeCell ref="G224:G226"/>
    <mergeCell ref="S224:S226"/>
    <mergeCell ref="T224:T226"/>
    <mergeCell ref="P224:R224"/>
    <mergeCell ref="P225:R225"/>
    <mergeCell ref="P226:R226"/>
    <mergeCell ref="B223:C223"/>
    <mergeCell ref="P227:R227"/>
    <mergeCell ref="P228:R228"/>
    <mergeCell ref="B227:B228"/>
    <mergeCell ref="B224:B225"/>
    <mergeCell ref="B226:C226"/>
    <mergeCell ref="H206:H208"/>
    <mergeCell ref="H209:H211"/>
    <mergeCell ref="A212:A214"/>
    <mergeCell ref="C212:C213"/>
    <mergeCell ref="D212:D213"/>
    <mergeCell ref="E212:E213"/>
    <mergeCell ref="G212:G214"/>
    <mergeCell ref="S212:S214"/>
    <mergeCell ref="T212:T214"/>
    <mergeCell ref="A215:A217"/>
    <mergeCell ref="C215:C216"/>
    <mergeCell ref="D215:D216"/>
    <mergeCell ref="E215:E216"/>
    <mergeCell ref="G215:G217"/>
    <mergeCell ref="S215:S217"/>
    <mergeCell ref="T215:T217"/>
    <mergeCell ref="P212:R212"/>
    <mergeCell ref="P213:R213"/>
    <mergeCell ref="P214:R214"/>
    <mergeCell ref="P215:R215"/>
    <mergeCell ref="P216:R216"/>
    <mergeCell ref="P217:R217"/>
    <mergeCell ref="H212:H214"/>
    <mergeCell ref="H215:H217"/>
    <mergeCell ref="B217:C217"/>
    <mergeCell ref="B215:B216"/>
    <mergeCell ref="B212:B213"/>
    <mergeCell ref="B209:B210"/>
    <mergeCell ref="B206:B207"/>
    <mergeCell ref="P202:R202"/>
    <mergeCell ref="P203:R203"/>
    <mergeCell ref="P204:R204"/>
    <mergeCell ref="P205:R205"/>
    <mergeCell ref="H200:H202"/>
    <mergeCell ref="H203:H205"/>
    <mergeCell ref="A206:A208"/>
    <mergeCell ref="C206:C207"/>
    <mergeCell ref="D206:D207"/>
    <mergeCell ref="E206:E207"/>
    <mergeCell ref="G206:G208"/>
    <mergeCell ref="S206:S208"/>
    <mergeCell ref="T206:T208"/>
    <mergeCell ref="P206:R206"/>
    <mergeCell ref="P207:R207"/>
    <mergeCell ref="P208:R208"/>
    <mergeCell ref="P209:R209"/>
    <mergeCell ref="A200:A202"/>
    <mergeCell ref="C200:C201"/>
    <mergeCell ref="D200:D201"/>
    <mergeCell ref="E200:E201"/>
    <mergeCell ref="G200:G202"/>
    <mergeCell ref="S200:S202"/>
    <mergeCell ref="T200:T202"/>
    <mergeCell ref="A203:A205"/>
    <mergeCell ref="C203:C204"/>
    <mergeCell ref="D203:D204"/>
    <mergeCell ref="E203:E204"/>
    <mergeCell ref="G203:G205"/>
    <mergeCell ref="S203:S205"/>
    <mergeCell ref="T203:T205"/>
    <mergeCell ref="P200:R200"/>
    <mergeCell ref="A194:A196"/>
    <mergeCell ref="C194:C195"/>
    <mergeCell ref="D194:D195"/>
    <mergeCell ref="E194:E195"/>
    <mergeCell ref="G194:G196"/>
    <mergeCell ref="S194:S196"/>
    <mergeCell ref="T194:T196"/>
    <mergeCell ref="A197:A199"/>
    <mergeCell ref="C197:C198"/>
    <mergeCell ref="D197:D198"/>
    <mergeCell ref="E197:E198"/>
    <mergeCell ref="G197:G199"/>
    <mergeCell ref="S197:S199"/>
    <mergeCell ref="T197:T199"/>
    <mergeCell ref="P194:R194"/>
    <mergeCell ref="P195:R195"/>
    <mergeCell ref="P196:R196"/>
    <mergeCell ref="P197:R197"/>
    <mergeCell ref="P198:R198"/>
    <mergeCell ref="P199:R199"/>
    <mergeCell ref="H194:H196"/>
    <mergeCell ref="H197:H199"/>
    <mergeCell ref="H182:H184"/>
    <mergeCell ref="H185:H187"/>
    <mergeCell ref="A188:A190"/>
    <mergeCell ref="C188:C189"/>
    <mergeCell ref="D188:D189"/>
    <mergeCell ref="E188:E189"/>
    <mergeCell ref="G188:G190"/>
    <mergeCell ref="S188:S190"/>
    <mergeCell ref="T188:T190"/>
    <mergeCell ref="P188:R188"/>
    <mergeCell ref="P189:R189"/>
    <mergeCell ref="P190:R190"/>
    <mergeCell ref="P191:R191"/>
    <mergeCell ref="P192:R192"/>
    <mergeCell ref="P193:R193"/>
    <mergeCell ref="H188:H190"/>
    <mergeCell ref="H191:H193"/>
    <mergeCell ref="A191:A193"/>
    <mergeCell ref="C191:C192"/>
    <mergeCell ref="D191:D192"/>
    <mergeCell ref="E191:E192"/>
    <mergeCell ref="G191:G193"/>
    <mergeCell ref="B191:B192"/>
    <mergeCell ref="B188:B189"/>
    <mergeCell ref="B185:B186"/>
    <mergeCell ref="B182:B183"/>
    <mergeCell ref="H170:H172"/>
    <mergeCell ref="H173:H175"/>
    <mergeCell ref="A176:A178"/>
    <mergeCell ref="C176:C177"/>
    <mergeCell ref="D176:D177"/>
    <mergeCell ref="E176:E177"/>
    <mergeCell ref="G176:G178"/>
    <mergeCell ref="S176:S178"/>
    <mergeCell ref="T176:T178"/>
    <mergeCell ref="A179:A181"/>
    <mergeCell ref="C179:C180"/>
    <mergeCell ref="D179:D180"/>
    <mergeCell ref="E179:E180"/>
    <mergeCell ref="G179:G181"/>
    <mergeCell ref="S179:S181"/>
    <mergeCell ref="T179:T181"/>
    <mergeCell ref="P176:R176"/>
    <mergeCell ref="P177:R177"/>
    <mergeCell ref="P178:R178"/>
    <mergeCell ref="P179:R179"/>
    <mergeCell ref="P180:R180"/>
    <mergeCell ref="P181:R181"/>
    <mergeCell ref="H176:H178"/>
    <mergeCell ref="H179:H181"/>
    <mergeCell ref="B172:C172"/>
    <mergeCell ref="B170:B171"/>
    <mergeCell ref="B179:B180"/>
    <mergeCell ref="B176:B177"/>
    <mergeCell ref="B173:B174"/>
    <mergeCell ref="P166:R166"/>
    <mergeCell ref="P167:R167"/>
    <mergeCell ref="P168:R168"/>
    <mergeCell ref="P169:R169"/>
    <mergeCell ref="H164:H166"/>
    <mergeCell ref="H167:H169"/>
    <mergeCell ref="A170:A172"/>
    <mergeCell ref="C170:C171"/>
    <mergeCell ref="D170:D171"/>
    <mergeCell ref="E170:E171"/>
    <mergeCell ref="G170:G172"/>
    <mergeCell ref="S170:S172"/>
    <mergeCell ref="T170:T172"/>
    <mergeCell ref="P170:R170"/>
    <mergeCell ref="P171:R171"/>
    <mergeCell ref="P172:R172"/>
    <mergeCell ref="P173:R173"/>
    <mergeCell ref="A164:A166"/>
    <mergeCell ref="C164:C165"/>
    <mergeCell ref="D164:D165"/>
    <mergeCell ref="E164:E165"/>
    <mergeCell ref="G164:G166"/>
    <mergeCell ref="S164:S166"/>
    <mergeCell ref="T164:T166"/>
    <mergeCell ref="A167:A169"/>
    <mergeCell ref="C167:C168"/>
    <mergeCell ref="D167:D168"/>
    <mergeCell ref="E167:E168"/>
    <mergeCell ref="G167:G169"/>
    <mergeCell ref="S167:S169"/>
    <mergeCell ref="T167:T169"/>
    <mergeCell ref="P164:R164"/>
    <mergeCell ref="A158:A160"/>
    <mergeCell ref="C158:C159"/>
    <mergeCell ref="D158:D159"/>
    <mergeCell ref="E158:E159"/>
    <mergeCell ref="G158:G160"/>
    <mergeCell ref="S158:S160"/>
    <mergeCell ref="T158:T160"/>
    <mergeCell ref="A161:A163"/>
    <mergeCell ref="C161:C162"/>
    <mergeCell ref="D161:D162"/>
    <mergeCell ref="E161:E162"/>
    <mergeCell ref="G161:G163"/>
    <mergeCell ref="S161:S163"/>
    <mergeCell ref="T161:T163"/>
    <mergeCell ref="P158:R158"/>
    <mergeCell ref="P159:R159"/>
    <mergeCell ref="P160:R160"/>
    <mergeCell ref="P161:R161"/>
    <mergeCell ref="P162:R162"/>
    <mergeCell ref="P163:R163"/>
    <mergeCell ref="H158:H160"/>
    <mergeCell ref="H161:H163"/>
    <mergeCell ref="H146:H148"/>
    <mergeCell ref="H149:H151"/>
    <mergeCell ref="A152:A154"/>
    <mergeCell ref="C152:C153"/>
    <mergeCell ref="D152:D153"/>
    <mergeCell ref="E152:E153"/>
    <mergeCell ref="G152:G154"/>
    <mergeCell ref="S152:S154"/>
    <mergeCell ref="T152:T154"/>
    <mergeCell ref="P152:R152"/>
    <mergeCell ref="P153:R153"/>
    <mergeCell ref="P154:R154"/>
    <mergeCell ref="P155:R155"/>
    <mergeCell ref="P156:R156"/>
    <mergeCell ref="P157:R157"/>
    <mergeCell ref="H152:H154"/>
    <mergeCell ref="H155:H157"/>
    <mergeCell ref="A155:A157"/>
    <mergeCell ref="C155:C156"/>
    <mergeCell ref="D155:D156"/>
    <mergeCell ref="E155:E156"/>
    <mergeCell ref="G155:G157"/>
    <mergeCell ref="H134:H136"/>
    <mergeCell ref="H137:H139"/>
    <mergeCell ref="A140:A142"/>
    <mergeCell ref="C140:C141"/>
    <mergeCell ref="D140:D141"/>
    <mergeCell ref="E140:E141"/>
    <mergeCell ref="G140:G142"/>
    <mergeCell ref="S140:S142"/>
    <mergeCell ref="T140:T142"/>
    <mergeCell ref="A143:A145"/>
    <mergeCell ref="C143:C144"/>
    <mergeCell ref="D143:D144"/>
    <mergeCell ref="E143:E144"/>
    <mergeCell ref="G143:G145"/>
    <mergeCell ref="S143:S145"/>
    <mergeCell ref="T143:T145"/>
    <mergeCell ref="P140:R140"/>
    <mergeCell ref="P141:R141"/>
    <mergeCell ref="P142:R142"/>
    <mergeCell ref="P143:R143"/>
    <mergeCell ref="P144:R144"/>
    <mergeCell ref="P145:R145"/>
    <mergeCell ref="H140:H142"/>
    <mergeCell ref="H143:H145"/>
    <mergeCell ref="P130:R130"/>
    <mergeCell ref="P131:R131"/>
    <mergeCell ref="P132:R132"/>
    <mergeCell ref="P133:R133"/>
    <mergeCell ref="H128:H130"/>
    <mergeCell ref="H131:H133"/>
    <mergeCell ref="A134:A136"/>
    <mergeCell ref="C134:C135"/>
    <mergeCell ref="D134:D135"/>
    <mergeCell ref="E134:E135"/>
    <mergeCell ref="G134:G136"/>
    <mergeCell ref="S134:S136"/>
    <mergeCell ref="T134:T136"/>
    <mergeCell ref="P134:R134"/>
    <mergeCell ref="P135:R135"/>
    <mergeCell ref="P136:R136"/>
    <mergeCell ref="P137:R137"/>
    <mergeCell ref="B128:B129"/>
    <mergeCell ref="A128:A130"/>
    <mergeCell ref="C128:C129"/>
    <mergeCell ref="D128:D129"/>
    <mergeCell ref="E128:E129"/>
    <mergeCell ref="G128:G130"/>
    <mergeCell ref="S128:S130"/>
    <mergeCell ref="T128:T130"/>
    <mergeCell ref="A131:A133"/>
    <mergeCell ref="C131:C132"/>
    <mergeCell ref="D131:D132"/>
    <mergeCell ref="E131:E132"/>
    <mergeCell ref="G131:G133"/>
    <mergeCell ref="S131:S133"/>
    <mergeCell ref="T131:T133"/>
    <mergeCell ref="P120:R120"/>
    <mergeCell ref="P121:R121"/>
    <mergeCell ref="H116:H118"/>
    <mergeCell ref="H119:H121"/>
    <mergeCell ref="A122:A124"/>
    <mergeCell ref="C122:C123"/>
    <mergeCell ref="D122:D123"/>
    <mergeCell ref="E122:E123"/>
    <mergeCell ref="G122:G124"/>
    <mergeCell ref="S122:S124"/>
    <mergeCell ref="T122:T124"/>
    <mergeCell ref="A125:A127"/>
    <mergeCell ref="C125:C126"/>
    <mergeCell ref="D125:D126"/>
    <mergeCell ref="E125:E126"/>
    <mergeCell ref="G125:G127"/>
    <mergeCell ref="S125:S127"/>
    <mergeCell ref="T125:T127"/>
    <mergeCell ref="P122:R122"/>
    <mergeCell ref="P123:R123"/>
    <mergeCell ref="P124:R124"/>
    <mergeCell ref="P125:R125"/>
    <mergeCell ref="P126:R126"/>
    <mergeCell ref="P127:R127"/>
    <mergeCell ref="H122:H124"/>
    <mergeCell ref="H125:H127"/>
    <mergeCell ref="A119:A121"/>
    <mergeCell ref="C119:C120"/>
    <mergeCell ref="D119:D120"/>
    <mergeCell ref="E119:E120"/>
    <mergeCell ref="G119:G121"/>
    <mergeCell ref="T119:T121"/>
    <mergeCell ref="A113:A115"/>
    <mergeCell ref="C113:C114"/>
    <mergeCell ref="D113:D114"/>
    <mergeCell ref="E113:E114"/>
    <mergeCell ref="G113:G115"/>
    <mergeCell ref="S113:S115"/>
    <mergeCell ref="T113:T115"/>
    <mergeCell ref="P110:R110"/>
    <mergeCell ref="P111:R111"/>
    <mergeCell ref="P112:R112"/>
    <mergeCell ref="P113:R113"/>
    <mergeCell ref="P114:R114"/>
    <mergeCell ref="P115:R115"/>
    <mergeCell ref="H113:H115"/>
    <mergeCell ref="A116:A118"/>
    <mergeCell ref="C116:C117"/>
    <mergeCell ref="D116:D117"/>
    <mergeCell ref="E116:E117"/>
    <mergeCell ref="G116:G118"/>
    <mergeCell ref="S116:S118"/>
    <mergeCell ref="T116:T118"/>
    <mergeCell ref="P116:R116"/>
    <mergeCell ref="P117:R117"/>
    <mergeCell ref="P118:R118"/>
    <mergeCell ref="S110:S112"/>
    <mergeCell ref="T110:T112"/>
    <mergeCell ref="H110:H112"/>
    <mergeCell ref="S104:S106"/>
    <mergeCell ref="A77:A79"/>
    <mergeCell ref="C77:C78"/>
    <mergeCell ref="D77:D78"/>
    <mergeCell ref="E77:E78"/>
    <mergeCell ref="T104:T106"/>
    <mergeCell ref="A107:A109"/>
    <mergeCell ref="C107:C108"/>
    <mergeCell ref="D107:D108"/>
    <mergeCell ref="E107:E108"/>
    <mergeCell ref="S107:S109"/>
    <mergeCell ref="T107:T109"/>
    <mergeCell ref="A101:A103"/>
    <mergeCell ref="C101:C102"/>
    <mergeCell ref="D101:D102"/>
    <mergeCell ref="E101:E102"/>
    <mergeCell ref="P101:R101"/>
    <mergeCell ref="P102:R102"/>
    <mergeCell ref="P103:R103"/>
    <mergeCell ref="P104:R104"/>
    <mergeCell ref="P105:R105"/>
    <mergeCell ref="P106:R106"/>
    <mergeCell ref="P107:R107"/>
    <mergeCell ref="P108:R108"/>
    <mergeCell ref="P109:R109"/>
    <mergeCell ref="S101:S103"/>
    <mergeCell ref="T101:T103"/>
    <mergeCell ref="T98:T100"/>
    <mergeCell ref="P87:R87"/>
    <mergeCell ref="P88:R88"/>
    <mergeCell ref="P89:R89"/>
    <mergeCell ref="P90:R90"/>
    <mergeCell ref="E56:E57"/>
    <mergeCell ref="E47:E48"/>
    <mergeCell ref="C50:C51"/>
    <mergeCell ref="D50:D51"/>
    <mergeCell ref="D98:D99"/>
    <mergeCell ref="E98:E99"/>
    <mergeCell ref="A95:A97"/>
    <mergeCell ref="C95:C96"/>
    <mergeCell ref="D95:D96"/>
    <mergeCell ref="E95:E96"/>
    <mergeCell ref="D83:D84"/>
    <mergeCell ref="E83:E84"/>
    <mergeCell ref="A80:A82"/>
    <mergeCell ref="C80:C81"/>
    <mergeCell ref="D80:D81"/>
    <mergeCell ref="A59:A61"/>
    <mergeCell ref="A62:A64"/>
    <mergeCell ref="C59:C60"/>
    <mergeCell ref="D59:D60"/>
    <mergeCell ref="A65:A67"/>
    <mergeCell ref="C65:C66"/>
    <mergeCell ref="B47:B48"/>
    <mergeCell ref="B50:B51"/>
    <mergeCell ref="B53:B54"/>
    <mergeCell ref="B56:B57"/>
    <mergeCell ref="B59:B60"/>
    <mergeCell ref="B62:B63"/>
    <mergeCell ref="B65:B66"/>
    <mergeCell ref="B68:B69"/>
    <mergeCell ref="B74:B75"/>
    <mergeCell ref="B71:B72"/>
    <mergeCell ref="B92:B93"/>
    <mergeCell ref="A29:A31"/>
    <mergeCell ref="A32:A34"/>
    <mergeCell ref="C29:C30"/>
    <mergeCell ref="D29:D30"/>
    <mergeCell ref="A12:A13"/>
    <mergeCell ref="A23:A25"/>
    <mergeCell ref="A26:A28"/>
    <mergeCell ref="C23:C24"/>
    <mergeCell ref="D23:D24"/>
    <mergeCell ref="A17:A19"/>
    <mergeCell ref="A20:A22"/>
    <mergeCell ref="G14:G16"/>
    <mergeCell ref="C14:C15"/>
    <mergeCell ref="D14:D15"/>
    <mergeCell ref="E14:E15"/>
    <mergeCell ref="A14:A16"/>
    <mergeCell ref="E23:E24"/>
    <mergeCell ref="C26:C27"/>
    <mergeCell ref="D26:D27"/>
    <mergeCell ref="E26:E27"/>
    <mergeCell ref="C17:C18"/>
    <mergeCell ref="D17:D18"/>
    <mergeCell ref="E17:E18"/>
    <mergeCell ref="C20:C21"/>
    <mergeCell ref="D20:D21"/>
    <mergeCell ref="C32:C33"/>
    <mergeCell ref="G20:G22"/>
    <mergeCell ref="G23:G25"/>
    <mergeCell ref="G26:G28"/>
    <mergeCell ref="G29:G31"/>
    <mergeCell ref="G32:G34"/>
    <mergeCell ref="B32:B33"/>
    <mergeCell ref="T92:T94"/>
    <mergeCell ref="T95:T97"/>
    <mergeCell ref="T65:T67"/>
    <mergeCell ref="T68:T70"/>
    <mergeCell ref="T71:T73"/>
    <mergeCell ref="S77:S79"/>
    <mergeCell ref="S80:S82"/>
    <mergeCell ref="T74:T76"/>
    <mergeCell ref="S12:T12"/>
    <mergeCell ref="S14:S16"/>
    <mergeCell ref="T14:T16"/>
    <mergeCell ref="S17:S19"/>
    <mergeCell ref="S20:S22"/>
    <mergeCell ref="S23:S25"/>
    <mergeCell ref="S26:S28"/>
    <mergeCell ref="S29:S31"/>
    <mergeCell ref="S32:S34"/>
    <mergeCell ref="S71:S73"/>
    <mergeCell ref="S74:S76"/>
    <mergeCell ref="T89:T91"/>
    <mergeCell ref="S89:S91"/>
    <mergeCell ref="S83:S85"/>
    <mergeCell ref="S86:S88"/>
    <mergeCell ref="S35:S37"/>
    <mergeCell ref="S38:S40"/>
    <mergeCell ref="S41:S43"/>
    <mergeCell ref="S44:S46"/>
    <mergeCell ref="S47:S49"/>
    <mergeCell ref="S50:S52"/>
    <mergeCell ref="S53:S55"/>
    <mergeCell ref="S56:S58"/>
    <mergeCell ref="S59:S61"/>
    <mergeCell ref="T77:T79"/>
    <mergeCell ref="T80:T82"/>
    <mergeCell ref="T83:T85"/>
    <mergeCell ref="T86:T88"/>
    <mergeCell ref="T44:T46"/>
    <mergeCell ref="T47:T49"/>
    <mergeCell ref="T50:T52"/>
    <mergeCell ref="T53:T55"/>
    <mergeCell ref="T56:T58"/>
    <mergeCell ref="T59:T61"/>
    <mergeCell ref="T62:T64"/>
    <mergeCell ref="S62:S64"/>
    <mergeCell ref="S65:S67"/>
    <mergeCell ref="S68:S70"/>
    <mergeCell ref="E389:E390"/>
    <mergeCell ref="G389:G391"/>
    <mergeCell ref="A380:A382"/>
    <mergeCell ref="C380:C381"/>
    <mergeCell ref="D380:D381"/>
    <mergeCell ref="E380:E381"/>
    <mergeCell ref="C71:C72"/>
    <mergeCell ref="A98:A100"/>
    <mergeCell ref="C98:C99"/>
    <mergeCell ref="S371:S373"/>
    <mergeCell ref="T371:T373"/>
    <mergeCell ref="A362:A364"/>
    <mergeCell ref="C362:C363"/>
    <mergeCell ref="D362:D363"/>
    <mergeCell ref="E362:E363"/>
    <mergeCell ref="G362:G364"/>
    <mergeCell ref="S362:S364"/>
    <mergeCell ref="T362:T364"/>
    <mergeCell ref="G53:G55"/>
    <mergeCell ref="G56:G58"/>
    <mergeCell ref="A35:A37"/>
    <mergeCell ref="A38:A40"/>
    <mergeCell ref="C35:C36"/>
    <mergeCell ref="D35:D36"/>
    <mergeCell ref="A110:A112"/>
    <mergeCell ref="C110:C111"/>
    <mergeCell ref="D110:D111"/>
    <mergeCell ref="E110:E111"/>
    <mergeCell ref="G110:G112"/>
    <mergeCell ref="D44:D45"/>
    <mergeCell ref="E44:E45"/>
    <mergeCell ref="E35:E36"/>
    <mergeCell ref="D38:D39"/>
    <mergeCell ref="B35:B36"/>
    <mergeCell ref="B37:C37"/>
    <mergeCell ref="B38:B39"/>
    <mergeCell ref="B40:C40"/>
    <mergeCell ref="B41:B42"/>
    <mergeCell ref="B43:C43"/>
    <mergeCell ref="A41:A43"/>
    <mergeCell ref="A44:A46"/>
    <mergeCell ref="C41:C42"/>
    <mergeCell ref="D41:D42"/>
    <mergeCell ref="E59:E60"/>
    <mergeCell ref="C62:C63"/>
    <mergeCell ref="D62:D63"/>
    <mergeCell ref="E62:E63"/>
    <mergeCell ref="E53:E54"/>
    <mergeCell ref="C56:C57"/>
    <mergeCell ref="D56:D57"/>
    <mergeCell ref="D458:D459"/>
    <mergeCell ref="E458:E459"/>
    <mergeCell ref="G458:G460"/>
    <mergeCell ref="H458:H460"/>
    <mergeCell ref="P458:R458"/>
    <mergeCell ref="S458:S460"/>
    <mergeCell ref="T458:T460"/>
    <mergeCell ref="P459:R459"/>
    <mergeCell ref="H449:H451"/>
    <mergeCell ref="P449:R449"/>
    <mergeCell ref="S449:S451"/>
    <mergeCell ref="T449:T451"/>
    <mergeCell ref="P450:R450"/>
    <mergeCell ref="P451:R451"/>
    <mergeCell ref="A452:A454"/>
    <mergeCell ref="C452:C453"/>
    <mergeCell ref="D452:D453"/>
    <mergeCell ref="E452:E453"/>
    <mergeCell ref="G452:G454"/>
    <mergeCell ref="H452:H454"/>
    <mergeCell ref="P452:R452"/>
    <mergeCell ref="S452:S454"/>
    <mergeCell ref="T452:T454"/>
    <mergeCell ref="P453:R453"/>
    <mergeCell ref="P454:R454"/>
    <mergeCell ref="P460:R460"/>
    <mergeCell ref="A449:A451"/>
    <mergeCell ref="C449:C450"/>
    <mergeCell ref="D449:D450"/>
    <mergeCell ref="E449:E450"/>
    <mergeCell ref="G449:G451"/>
    <mergeCell ref="B458:B459"/>
    <mergeCell ref="S407:S409"/>
    <mergeCell ref="T407:T409"/>
    <mergeCell ref="A398:A400"/>
    <mergeCell ref="C398:C399"/>
    <mergeCell ref="A461:A463"/>
    <mergeCell ref="C461:C462"/>
    <mergeCell ref="D461:D462"/>
    <mergeCell ref="E461:E462"/>
    <mergeCell ref="G461:G463"/>
    <mergeCell ref="H461:H463"/>
    <mergeCell ref="P461:R461"/>
    <mergeCell ref="S461:S463"/>
    <mergeCell ref="T461:T463"/>
    <mergeCell ref="P462:R462"/>
    <mergeCell ref="P463:R463"/>
    <mergeCell ref="A455:A457"/>
    <mergeCell ref="C455:C456"/>
    <mergeCell ref="D455:D456"/>
    <mergeCell ref="E455:E456"/>
    <mergeCell ref="G455:G457"/>
    <mergeCell ref="H455:H457"/>
    <mergeCell ref="P455:R455"/>
    <mergeCell ref="S455:S457"/>
    <mergeCell ref="T455:T457"/>
    <mergeCell ref="P456:R456"/>
    <mergeCell ref="P457:R457"/>
    <mergeCell ref="A458:A460"/>
    <mergeCell ref="P444:R444"/>
    <mergeCell ref="P445:R445"/>
    <mergeCell ref="H440:H442"/>
    <mergeCell ref="H443:H445"/>
    <mergeCell ref="A425:A427"/>
    <mergeCell ref="A416:A418"/>
    <mergeCell ref="C416:C417"/>
    <mergeCell ref="D416:D417"/>
    <mergeCell ref="E416:E417"/>
    <mergeCell ref="G416:G418"/>
    <mergeCell ref="S416:S418"/>
    <mergeCell ref="T416:T418"/>
    <mergeCell ref="A419:A421"/>
    <mergeCell ref="C419:C420"/>
    <mergeCell ref="D419:D420"/>
    <mergeCell ref="E419:E420"/>
    <mergeCell ref="G419:G421"/>
    <mergeCell ref="S419:S421"/>
    <mergeCell ref="T419:T421"/>
    <mergeCell ref="P416:R416"/>
    <mergeCell ref="P417:R417"/>
    <mergeCell ref="P418:R418"/>
    <mergeCell ref="P419:R419"/>
    <mergeCell ref="P420:R420"/>
    <mergeCell ref="P421:R421"/>
    <mergeCell ref="H416:H418"/>
    <mergeCell ref="H419:H421"/>
    <mergeCell ref="A347:A349"/>
    <mergeCell ref="C347:C348"/>
    <mergeCell ref="D347:D348"/>
    <mergeCell ref="E347:E348"/>
    <mergeCell ref="G347:G349"/>
    <mergeCell ref="S347:S349"/>
    <mergeCell ref="T347:T349"/>
    <mergeCell ref="P344:R344"/>
    <mergeCell ref="P345:R345"/>
    <mergeCell ref="S335:S337"/>
    <mergeCell ref="T335:T337"/>
    <mergeCell ref="A326:A328"/>
    <mergeCell ref="C326:C327"/>
    <mergeCell ref="D326:D327"/>
    <mergeCell ref="E326:E327"/>
    <mergeCell ref="G326:G328"/>
    <mergeCell ref="S326:S328"/>
    <mergeCell ref="T326:T328"/>
    <mergeCell ref="A329:A331"/>
    <mergeCell ref="C329:C330"/>
    <mergeCell ref="D329:D330"/>
    <mergeCell ref="E329:E330"/>
    <mergeCell ref="G329:G331"/>
    <mergeCell ref="S329:S331"/>
    <mergeCell ref="T329:T331"/>
    <mergeCell ref="P326:R326"/>
    <mergeCell ref="P327:R327"/>
    <mergeCell ref="P328:R328"/>
    <mergeCell ref="P329:R329"/>
    <mergeCell ref="P330:R330"/>
    <mergeCell ref="P331:R331"/>
    <mergeCell ref="H326:H328"/>
    <mergeCell ref="S308:S310"/>
    <mergeCell ref="T308:T310"/>
    <mergeCell ref="A311:A313"/>
    <mergeCell ref="C311:C312"/>
    <mergeCell ref="D311:D312"/>
    <mergeCell ref="E311:E312"/>
    <mergeCell ref="G311:G313"/>
    <mergeCell ref="S311:S313"/>
    <mergeCell ref="T311:T313"/>
    <mergeCell ref="P308:R308"/>
    <mergeCell ref="P309:R309"/>
    <mergeCell ref="S299:S301"/>
    <mergeCell ref="T299:T301"/>
    <mergeCell ref="A290:A292"/>
    <mergeCell ref="C290:C291"/>
    <mergeCell ref="D290:D291"/>
    <mergeCell ref="E290:E291"/>
    <mergeCell ref="G290:G292"/>
    <mergeCell ref="S290:S292"/>
    <mergeCell ref="T290:T292"/>
    <mergeCell ref="A293:A295"/>
    <mergeCell ref="C293:C294"/>
    <mergeCell ref="D293:D294"/>
    <mergeCell ref="E293:E294"/>
    <mergeCell ref="G293:G295"/>
    <mergeCell ref="S293:S295"/>
    <mergeCell ref="T293:T295"/>
    <mergeCell ref="P290:R290"/>
    <mergeCell ref="P291:R291"/>
    <mergeCell ref="P292:R292"/>
    <mergeCell ref="P293:R293"/>
    <mergeCell ref="P294:R294"/>
    <mergeCell ref="D275:D276"/>
    <mergeCell ref="E275:E276"/>
    <mergeCell ref="G275:G277"/>
    <mergeCell ref="S275:S277"/>
    <mergeCell ref="T275:T277"/>
    <mergeCell ref="P272:R272"/>
    <mergeCell ref="P273:R273"/>
    <mergeCell ref="S263:S265"/>
    <mergeCell ref="T263:T265"/>
    <mergeCell ref="A254:A256"/>
    <mergeCell ref="C254:C255"/>
    <mergeCell ref="D254:D255"/>
    <mergeCell ref="E254:E255"/>
    <mergeCell ref="G254:G256"/>
    <mergeCell ref="S254:S256"/>
    <mergeCell ref="T254:T256"/>
    <mergeCell ref="A245:A247"/>
    <mergeCell ref="C245:C246"/>
    <mergeCell ref="D245:D246"/>
    <mergeCell ref="E245:E246"/>
    <mergeCell ref="G245:G247"/>
    <mergeCell ref="S245:S247"/>
    <mergeCell ref="T245:T247"/>
    <mergeCell ref="P246:R246"/>
    <mergeCell ref="P247:R247"/>
    <mergeCell ref="A257:A259"/>
    <mergeCell ref="C257:C258"/>
    <mergeCell ref="D257:D258"/>
    <mergeCell ref="E257:E258"/>
    <mergeCell ref="G257:G259"/>
    <mergeCell ref="S257:S259"/>
    <mergeCell ref="T257:T259"/>
    <mergeCell ref="T239:T241"/>
    <mergeCell ref="P236:R236"/>
    <mergeCell ref="P237:R237"/>
    <mergeCell ref="S227:S229"/>
    <mergeCell ref="T227:T229"/>
    <mergeCell ref="A218:A220"/>
    <mergeCell ref="C218:C219"/>
    <mergeCell ref="D218:D219"/>
    <mergeCell ref="E218:E219"/>
    <mergeCell ref="G218:G220"/>
    <mergeCell ref="S218:S220"/>
    <mergeCell ref="T218:T220"/>
    <mergeCell ref="A209:A211"/>
    <mergeCell ref="C209:C210"/>
    <mergeCell ref="D209:D210"/>
    <mergeCell ref="E209:E210"/>
    <mergeCell ref="G209:G211"/>
    <mergeCell ref="S209:S211"/>
    <mergeCell ref="T209:T211"/>
    <mergeCell ref="P210:R210"/>
    <mergeCell ref="P211:R211"/>
    <mergeCell ref="A221:A223"/>
    <mergeCell ref="C221:C222"/>
    <mergeCell ref="D221:D222"/>
    <mergeCell ref="E221:E222"/>
    <mergeCell ref="G221:G223"/>
    <mergeCell ref="S221:S223"/>
    <mergeCell ref="T221:T223"/>
    <mergeCell ref="P218:R218"/>
    <mergeCell ref="P219:R219"/>
    <mergeCell ref="P220:R220"/>
    <mergeCell ref="P221:R221"/>
    <mergeCell ref="P201:R201"/>
    <mergeCell ref="S191:S193"/>
    <mergeCell ref="T191:T193"/>
    <mergeCell ref="A182:A184"/>
    <mergeCell ref="C182:C183"/>
    <mergeCell ref="D182:D183"/>
    <mergeCell ref="E182:E183"/>
    <mergeCell ref="G182:G184"/>
    <mergeCell ref="S182:S184"/>
    <mergeCell ref="T182:T184"/>
    <mergeCell ref="A173:A175"/>
    <mergeCell ref="C173:C174"/>
    <mergeCell ref="D173:D174"/>
    <mergeCell ref="E173:E174"/>
    <mergeCell ref="G173:G175"/>
    <mergeCell ref="S173:S175"/>
    <mergeCell ref="T173:T175"/>
    <mergeCell ref="P174:R174"/>
    <mergeCell ref="P175:R175"/>
    <mergeCell ref="A185:A187"/>
    <mergeCell ref="C185:C186"/>
    <mergeCell ref="D185:D186"/>
    <mergeCell ref="E185:E186"/>
    <mergeCell ref="G185:G187"/>
    <mergeCell ref="S185:S187"/>
    <mergeCell ref="T185:T187"/>
    <mergeCell ref="P182:R182"/>
    <mergeCell ref="P183:R183"/>
    <mergeCell ref="P184:R184"/>
    <mergeCell ref="P185:R185"/>
    <mergeCell ref="P186:R186"/>
    <mergeCell ref="P187:R187"/>
    <mergeCell ref="P165:R165"/>
    <mergeCell ref="S155:S157"/>
    <mergeCell ref="T155:T157"/>
    <mergeCell ref="A146:A148"/>
    <mergeCell ref="C146:C147"/>
    <mergeCell ref="D146:D147"/>
    <mergeCell ref="E146:E147"/>
    <mergeCell ref="G146:G148"/>
    <mergeCell ref="S146:S148"/>
    <mergeCell ref="T146:T148"/>
    <mergeCell ref="A137:A139"/>
    <mergeCell ref="C137:C138"/>
    <mergeCell ref="D137:D138"/>
    <mergeCell ref="E137:E138"/>
    <mergeCell ref="G137:G139"/>
    <mergeCell ref="S137:S139"/>
    <mergeCell ref="T137:T139"/>
    <mergeCell ref="P138:R138"/>
    <mergeCell ref="P139:R139"/>
    <mergeCell ref="A149:A151"/>
    <mergeCell ref="C149:C150"/>
    <mergeCell ref="D149:D150"/>
    <mergeCell ref="E149:E150"/>
    <mergeCell ref="G149:G151"/>
    <mergeCell ref="S149:S151"/>
    <mergeCell ref="T149:T151"/>
    <mergeCell ref="P146:R146"/>
    <mergeCell ref="P147:R147"/>
    <mergeCell ref="P148:R148"/>
    <mergeCell ref="P149:R149"/>
    <mergeCell ref="P150:R150"/>
    <mergeCell ref="P151:R151"/>
    <mergeCell ref="P128:R128"/>
    <mergeCell ref="P129:R129"/>
    <mergeCell ref="A83:A85"/>
    <mergeCell ref="C83:C84"/>
    <mergeCell ref="A68:A70"/>
    <mergeCell ref="C68:C69"/>
    <mergeCell ref="D68:D69"/>
    <mergeCell ref="E68:E69"/>
    <mergeCell ref="D71:D72"/>
    <mergeCell ref="E71:E72"/>
    <mergeCell ref="H68:H70"/>
    <mergeCell ref="H71:H73"/>
    <mergeCell ref="H74:H76"/>
    <mergeCell ref="H77:H79"/>
    <mergeCell ref="H80:H82"/>
    <mergeCell ref="H83:H85"/>
    <mergeCell ref="H86:H88"/>
    <mergeCell ref="H89:H91"/>
    <mergeCell ref="H92:H94"/>
    <mergeCell ref="A92:A94"/>
    <mergeCell ref="A89:A91"/>
    <mergeCell ref="C89:C90"/>
    <mergeCell ref="D89:D90"/>
    <mergeCell ref="E89:E90"/>
    <mergeCell ref="A86:A88"/>
    <mergeCell ref="C86:C87"/>
    <mergeCell ref="D86:D87"/>
    <mergeCell ref="E86:E87"/>
    <mergeCell ref="A104:A106"/>
    <mergeCell ref="C104:C105"/>
    <mergeCell ref="D104:D105"/>
    <mergeCell ref="E104:E105"/>
    <mergeCell ref="S119:S121"/>
    <mergeCell ref="G71:G73"/>
    <mergeCell ref="G74:G76"/>
    <mergeCell ref="G77:G79"/>
    <mergeCell ref="G80:G82"/>
    <mergeCell ref="G83:G85"/>
    <mergeCell ref="G86:G88"/>
    <mergeCell ref="G89:G91"/>
    <mergeCell ref="G92:G94"/>
    <mergeCell ref="G95:G97"/>
    <mergeCell ref="G98:G100"/>
    <mergeCell ref="G101:G103"/>
    <mergeCell ref="H56:H58"/>
    <mergeCell ref="H59:H61"/>
    <mergeCell ref="E38:E39"/>
    <mergeCell ref="P119:R119"/>
    <mergeCell ref="G104:G106"/>
    <mergeCell ref="G107:G109"/>
    <mergeCell ref="H107:H109"/>
    <mergeCell ref="G68:G70"/>
    <mergeCell ref="P50:R50"/>
    <mergeCell ref="P51:R51"/>
    <mergeCell ref="P52:R52"/>
    <mergeCell ref="P53:R53"/>
    <mergeCell ref="P54:R54"/>
    <mergeCell ref="G59:G61"/>
    <mergeCell ref="G62:G64"/>
    <mergeCell ref="G65:G67"/>
    <mergeCell ref="H101:H103"/>
    <mergeCell ref="H104:H106"/>
    <mergeCell ref="H95:H97"/>
    <mergeCell ref="H98:H100"/>
    <mergeCell ref="H53:H55"/>
    <mergeCell ref="H62:H64"/>
    <mergeCell ref="H65:H67"/>
    <mergeCell ref="B12:C13"/>
    <mergeCell ref="B16:C16"/>
    <mergeCell ref="B14:B15"/>
    <mergeCell ref="D16:F16"/>
    <mergeCell ref="C44:C45"/>
    <mergeCell ref="C38:C39"/>
    <mergeCell ref="B17:B18"/>
    <mergeCell ref="B19:C19"/>
    <mergeCell ref="B20:B21"/>
    <mergeCell ref="B22:C22"/>
    <mergeCell ref="B23:B24"/>
    <mergeCell ref="B25:C25"/>
    <mergeCell ref="B26:B27"/>
    <mergeCell ref="B28:C28"/>
    <mergeCell ref="B29:B30"/>
    <mergeCell ref="B31:C31"/>
    <mergeCell ref="E20:E21"/>
    <mergeCell ref="E29:E30"/>
    <mergeCell ref="C47:C48"/>
    <mergeCell ref="D47:D48"/>
    <mergeCell ref="D65:D66"/>
    <mergeCell ref="E65:E66"/>
    <mergeCell ref="D12:D13"/>
    <mergeCell ref="E12:E13"/>
    <mergeCell ref="F12:F13"/>
    <mergeCell ref="E41:E42"/>
    <mergeCell ref="G17:G19"/>
    <mergeCell ref="B34:C34"/>
    <mergeCell ref="B44:B45"/>
    <mergeCell ref="L13:M13"/>
    <mergeCell ref="L12:R12"/>
    <mergeCell ref="E50:E51"/>
    <mergeCell ref="D19:F19"/>
    <mergeCell ref="D22:F22"/>
    <mergeCell ref="D25:F25"/>
    <mergeCell ref="D28:F28"/>
    <mergeCell ref="D31:F31"/>
    <mergeCell ref="D34:F34"/>
    <mergeCell ref="H14:H16"/>
    <mergeCell ref="H17:H19"/>
    <mergeCell ref="H20:H22"/>
    <mergeCell ref="H23:H25"/>
    <mergeCell ref="H26:H28"/>
    <mergeCell ref="H29:H31"/>
    <mergeCell ref="H32:H34"/>
    <mergeCell ref="H35:H37"/>
    <mergeCell ref="H38:H40"/>
    <mergeCell ref="H44:H46"/>
    <mergeCell ref="H47:H49"/>
    <mergeCell ref="H50:H52"/>
    <mergeCell ref="I12:J13"/>
    <mergeCell ref="D37:F37"/>
    <mergeCell ref="D40:F40"/>
    <mergeCell ref="D43:F43"/>
    <mergeCell ref="G35:G37"/>
    <mergeCell ref="G38:G40"/>
    <mergeCell ref="G41:G43"/>
    <mergeCell ref="G44:G46"/>
    <mergeCell ref="G47:G49"/>
    <mergeCell ref="G50:G52"/>
    <mergeCell ref="T17:T19"/>
    <mergeCell ref="T20:T22"/>
    <mergeCell ref="T23:T25"/>
    <mergeCell ref="T26:T28"/>
    <mergeCell ref="T29:T31"/>
    <mergeCell ref="T32:T34"/>
    <mergeCell ref="T35:T37"/>
    <mergeCell ref="T38:T40"/>
    <mergeCell ref="T41:T43"/>
    <mergeCell ref="H41:H43"/>
    <mergeCell ref="P29:R29"/>
    <mergeCell ref="P30:R30"/>
    <mergeCell ref="P31:R31"/>
    <mergeCell ref="P32:R32"/>
    <mergeCell ref="P33:R33"/>
    <mergeCell ref="P34:R34"/>
    <mergeCell ref="D32:D33"/>
    <mergeCell ref="E32:E33"/>
  </mergeCells>
  <phoneticPr fontId="1"/>
  <dataValidations count="2">
    <dataValidation imeMode="halfAlpha" allowBlank="1" showInputMessage="1" showErrorMessage="1" sqref="M14:M463 F14 F17 F20 F23 F26 F29 F32 F35 F38 F41 F44 F47 F50 F53 F56 F59 F62 F65 F68 F71 F74 F77 F80 F83 F86 F89 F92 F95 F98 F101 F104 F107 F110 F113 F116 F119 F122 F125 F128 F131 F134 F137 F140 F143 F146 F149 F152 F155 F158 F161 F164 F167 F170 F173 F176 F179 F182 F185 F188 F191 F194 F197 F200 F203 F206 F209 F212 F215 F218 F221 F224 F227 F230 F233 F236 F239 F242 F245 F248 F251 F254 F257 F260 F263 F266 F269 F272 F275 F278 F281 F284 F287 F290 F293 F296 F299 F302 F305 F308 F311 F314 F317 F320 F323 F326 F329 F332 F335 F338 F341 F344 F347 F350 F353 F356 F359 F362 F365 F368 F371 F374 F377 F380 F383 F386 F389 F392 F395 F398 F401 F404 F407 F410 F413 F416 F419 F422 F425 F428 F431 F434 F437 F440 F443 F446 F449 F452 F455 F458 F461"/>
    <dataValidation imeMode="halfKatakana" allowBlank="1" showInputMessage="1" showErrorMessage="1" sqref="E14:E15 E17:E18 E20:E21 E23:E24 E26:E27 E29:E30 E32:E33 E35:E36 E38:E39 E41:E42 E41:E42 E44:E45 E47:E48 E47:E48 E50:E51 E53:E54 E56:E57 E59:E60 E62:E63 E65:E66 E68:E69 E71:E72 E74:E75 E77:E78 E80:E81 E83:E84 E86:E87 E89:E90 E92:E93 E95:E96 E98:E99 E101:E102 E104:E105 E107:E108 E110:E111 E113:E114 E116:E117 E119:E120 E122:E123 E125:E126 E128:E129 E131:E132 E134:E135 E137:E138 E140:E141 E143:E144 E146:E147 E149:E150 E152:E153 E155:E156 E158:E159 E161:E162 E164:E165 E167:E168 E170:E171 E173:E174 E176:E177 E179:E180 E182:E183 E185:E186 E188:E189 E191:E192 E194:E195 E197:E198 E200:E201 E203:E204 E206:E207 E209:E210 E212:E213 E215:E216 E218:E219 E221:E222 E224:E225 E227:E228 E230:E231 E233:E234 E236:E237 E239:E240 E242:E243 E245:E246 E248:E249 E251:E252 E254:E255 E257:E258 E260:E261 E263:E264 E266:E267 E269:E270 E272:E273 E275:E276 E278:E279 E281:E282 E284:E285 E287:E288 E290:E291 E293:E294 E296:E297 E299:E300 E302:E303 E305:E306 E308:E309 E311:E312 E314:E315 E317:E318 E320:E321 E323:E324 E326:E327 E329:E330 E332:E333 E335:E336 E338:E339 E341:E342 E344:E345 E347:E348 E350:E351 E353:E354 E356:E357 E359:E360 E362:E363 E365:E366 E368:E369 E371:E372 E374:E375 E377:E378 E380:E381 E383:E384 E386:E387 E389:E390 E392:E393 E395:E396 E398:E399 E401:E402 E404:E405 E407:E408 E410:E411 E413:E414 E416:E417 E419:E420 E422:E423 E425:E426 E428:E429 E431:E432 E434:E435 E437:E438 E440:E441 E443:E444 E446:E447 E449:E450 E452:E453 E455:E456 E458:E459 E461:E462"/>
  </dataValidations>
  <pageMargins left="0.70866141732283472" right="0.70866141732283472" top="0.74803149606299213" bottom="0.74803149606299213" header="0.31496062992125984" footer="0.31496062992125984"/>
  <pageSetup paperSize="9" scale="55" fitToHeight="0" orientation="portrait" horizontalDpi="4294967293" verticalDpi="1200" r:id="rId1"/>
  <rowBreaks count="7" manualBreakCount="7">
    <brk id="73" max="19" man="1"/>
    <brk id="133" max="19" man="1"/>
    <brk id="193" max="19" man="1"/>
    <brk id="253" max="19" man="1"/>
    <brk id="313" max="19" man="1"/>
    <brk id="373" max="16383" man="1"/>
    <brk id="433" max="19"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男子登録情報!$J$8</xm:f>
          </x14:formula1>
          <xm:sqref>J14:J463</xm:sqref>
        </x14:dataValidation>
        <x14:dataValidation type="list" allowBlank="1" showInputMessage="1" showErrorMessage="1">
          <x14:formula1>
            <xm:f>男子登録情報!$L$1:$L$2</xm:f>
          </x14:formula1>
          <xm:sqref>S14:T463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A1:AA585"/>
  <sheetViews>
    <sheetView zoomScaleNormal="100" workbookViewId="0">
      <selection activeCell="K19" sqref="K19"/>
    </sheetView>
  </sheetViews>
  <sheetFormatPr defaultRowHeight="13.5"/>
  <cols>
    <col min="1" max="1" width="10.625" style="62" customWidth="1"/>
    <col min="2" max="2" width="5.125" style="62" bestFit="1" customWidth="1"/>
    <col min="3" max="3" width="11" style="62" customWidth="1"/>
    <col min="4" max="4" width="14.125" style="62" hidden="1" customWidth="1"/>
    <col min="5" max="6" width="15.625" style="62" customWidth="1"/>
    <col min="7" max="7" width="30.625" style="62" customWidth="1"/>
    <col min="8" max="8" width="9" style="62"/>
    <col min="9" max="9" width="12.125" style="62" customWidth="1"/>
    <col min="10" max="10" width="10.625" style="67" customWidth="1"/>
    <col min="11" max="11" width="9" style="21"/>
    <col min="12" max="12" width="0" style="62" hidden="1" customWidth="1"/>
    <col min="13" max="27" width="9" style="21"/>
  </cols>
  <sheetData>
    <row r="1" spans="1:12" s="21" customFormat="1" ht="13.5" customHeight="1">
      <c r="A1" s="356" t="str">
        <f>CONCATENATE('加盟校情報&amp;大会設定'!G5,'加盟校情報&amp;大会設定'!H5,'加盟校情報&amp;大会設定'!I5,'加盟校情報&amp;大会設定'!J5)&amp;"　様式Ⅱ(男子4×100mR)個票"</f>
        <v>第35回全日本大学女子駅伝東海地区選考会　様式Ⅱ(男子4×100mR)個票</v>
      </c>
      <c r="B1" s="356"/>
      <c r="C1" s="356"/>
      <c r="D1" s="356"/>
      <c r="E1" s="356"/>
      <c r="F1" s="356"/>
      <c r="G1" s="356"/>
      <c r="H1" s="356"/>
      <c r="I1" s="356"/>
      <c r="J1" s="356"/>
      <c r="L1" s="62"/>
    </row>
    <row r="2" spans="1:12" s="21" customFormat="1" ht="13.5" customHeight="1">
      <c r="A2" s="356"/>
      <c r="B2" s="356"/>
      <c r="C2" s="356"/>
      <c r="D2" s="356"/>
      <c r="E2" s="356"/>
      <c r="F2" s="356"/>
      <c r="G2" s="356"/>
      <c r="H2" s="356"/>
      <c r="I2" s="356"/>
      <c r="J2" s="356"/>
      <c r="L2" s="62"/>
    </row>
    <row r="3" spans="1:12" s="21" customFormat="1" ht="13.5" customHeight="1">
      <c r="A3" s="356"/>
      <c r="B3" s="356"/>
      <c r="C3" s="356"/>
      <c r="D3" s="356"/>
      <c r="E3" s="356"/>
      <c r="F3" s="356"/>
      <c r="G3" s="356"/>
      <c r="H3" s="356"/>
      <c r="I3" s="356"/>
      <c r="J3" s="356"/>
      <c r="L3" s="62"/>
    </row>
    <row r="4" spans="1:12" s="21" customFormat="1" ht="18.75">
      <c r="A4" s="4"/>
      <c r="B4" s="4"/>
      <c r="C4" s="4"/>
      <c r="D4" s="4"/>
      <c r="E4" s="4"/>
      <c r="F4" s="4"/>
      <c r="G4" s="4"/>
      <c r="H4" s="4"/>
      <c r="I4" s="4"/>
      <c r="J4" s="59"/>
      <c r="L4" s="62"/>
    </row>
    <row r="5" spans="1:12" s="21" customFormat="1" ht="19.5" thickBot="1">
      <c r="A5" s="4"/>
      <c r="B5" s="4"/>
      <c r="C5" s="4"/>
      <c r="D5" s="4"/>
      <c r="E5" s="4"/>
      <c r="F5" s="4"/>
      <c r="G5" s="4"/>
      <c r="H5" s="4"/>
      <c r="I5" s="4"/>
      <c r="J5" s="64" t="s">
        <v>1338</v>
      </c>
      <c r="L5" s="62"/>
    </row>
    <row r="6" spans="1:12" s="21" customFormat="1" ht="18.75" customHeight="1">
      <c r="A6" s="4"/>
      <c r="B6" s="291" t="str">
        <f>CONCATENATE('加盟校情報&amp;大会設定'!$G$5,'加盟校情報&amp;大会設定'!$H$5,'加盟校情報&amp;大会設定'!$I$5,'加盟校情報&amp;大会設定'!$J$5,)&amp;"　男子4×100mR"</f>
        <v>第35回全日本大学女子駅伝東海地区選考会　男子4×100mR</v>
      </c>
      <c r="C6" s="292"/>
      <c r="D6" s="292"/>
      <c r="E6" s="292"/>
      <c r="F6" s="292"/>
      <c r="G6" s="292"/>
      <c r="H6" s="292"/>
      <c r="I6" s="293"/>
      <c r="J6" s="60"/>
      <c r="L6" s="62">
        <f>COUNTA(C18,C47,C76,C105,C134,C163,C192,C221,C250,C279,C308,C337,C366,C395,C424,C453,C482,C511,C540,C569)</f>
        <v>0</v>
      </c>
    </row>
    <row r="7" spans="1:12" s="21" customFormat="1" ht="19.5" customHeight="1" thickBot="1">
      <c r="A7" s="4"/>
      <c r="B7" s="294"/>
      <c r="C7" s="295"/>
      <c r="D7" s="295"/>
      <c r="E7" s="295"/>
      <c r="F7" s="295"/>
      <c r="G7" s="295"/>
      <c r="H7" s="295"/>
      <c r="I7" s="296"/>
      <c r="J7" s="60"/>
      <c r="L7" s="62"/>
    </row>
    <row r="8" spans="1:12" s="21" customFormat="1" ht="18.75">
      <c r="A8" s="4"/>
      <c r="B8" s="297" t="s">
        <v>1326</v>
      </c>
      <c r="C8" s="298"/>
      <c r="D8" s="303" t="str">
        <f>IF(基本情報登録!$D$6&gt;0,基本情報登録!$D$6,"")</f>
        <v/>
      </c>
      <c r="E8" s="304"/>
      <c r="F8" s="304"/>
      <c r="G8" s="304"/>
      <c r="H8" s="305"/>
      <c r="I8" s="57" t="s">
        <v>1360</v>
      </c>
      <c r="J8" s="60"/>
      <c r="L8" s="62"/>
    </row>
    <row r="9" spans="1:12" s="21" customFormat="1" ht="18.75" customHeight="1">
      <c r="A9" s="4"/>
      <c r="B9" s="357" t="s">
        <v>1</v>
      </c>
      <c r="C9" s="358"/>
      <c r="D9" s="306" t="str">
        <f>IF(基本情報登録!$D$8&gt;0,基本情報登録!$D$8,"")</f>
        <v/>
      </c>
      <c r="E9" s="307"/>
      <c r="F9" s="307"/>
      <c r="G9" s="307"/>
      <c r="H9" s="308"/>
      <c r="I9" s="280"/>
      <c r="J9" s="60"/>
      <c r="L9" s="62"/>
    </row>
    <row r="10" spans="1:12" s="21" customFormat="1" ht="19.5" customHeight="1" thickBot="1">
      <c r="A10" s="4"/>
      <c r="B10" s="301"/>
      <c r="C10" s="302"/>
      <c r="D10" s="309"/>
      <c r="E10" s="310"/>
      <c r="F10" s="310"/>
      <c r="G10" s="310"/>
      <c r="H10" s="311"/>
      <c r="I10" s="281"/>
      <c r="J10" s="60"/>
      <c r="L10" s="62"/>
    </row>
    <row r="11" spans="1:12" s="21" customFormat="1" ht="18.75">
      <c r="A11" s="4"/>
      <c r="B11" s="297" t="s">
        <v>26</v>
      </c>
      <c r="C11" s="298"/>
      <c r="D11" s="334"/>
      <c r="E11" s="335"/>
      <c r="F11" s="335"/>
      <c r="G11" s="335"/>
      <c r="H11" s="335"/>
      <c r="I11" s="336"/>
      <c r="J11" s="60"/>
      <c r="L11" s="62"/>
    </row>
    <row r="12" spans="1:12" s="21" customFormat="1" ht="18.75" hidden="1">
      <c r="A12" s="4"/>
      <c r="B12" s="50"/>
      <c r="C12" s="51"/>
      <c r="D12" s="52"/>
      <c r="E12" s="337" t="str">
        <f>TEXT(D11,"00000")</f>
        <v>00000</v>
      </c>
      <c r="F12" s="337"/>
      <c r="G12" s="337"/>
      <c r="H12" s="337"/>
      <c r="I12" s="338"/>
      <c r="J12" s="60"/>
      <c r="L12" s="62"/>
    </row>
    <row r="13" spans="1:12" s="21" customFormat="1" ht="18.75" customHeight="1">
      <c r="A13" s="4"/>
      <c r="B13" s="299" t="s">
        <v>29</v>
      </c>
      <c r="C13" s="300"/>
      <c r="D13" s="316"/>
      <c r="E13" s="341"/>
      <c r="F13" s="341"/>
      <c r="G13" s="341"/>
      <c r="H13" s="341"/>
      <c r="I13" s="342"/>
      <c r="J13" s="60"/>
      <c r="L13" s="62"/>
    </row>
    <row r="14" spans="1:12" s="21" customFormat="1" ht="18.75" customHeight="1">
      <c r="A14" s="4"/>
      <c r="B14" s="339"/>
      <c r="C14" s="340"/>
      <c r="D14" s="321"/>
      <c r="E14" s="343"/>
      <c r="F14" s="343"/>
      <c r="G14" s="343"/>
      <c r="H14" s="343"/>
      <c r="I14" s="344"/>
      <c r="J14" s="60"/>
      <c r="L14" s="62"/>
    </row>
    <row r="15" spans="1:12" s="21" customFormat="1" ht="19.5" thickBot="1">
      <c r="A15" s="4"/>
      <c r="B15" s="301" t="s">
        <v>1318</v>
      </c>
      <c r="C15" s="302"/>
      <c r="D15" s="318"/>
      <c r="E15" s="350"/>
      <c r="F15" s="350"/>
      <c r="G15" s="350"/>
      <c r="H15" s="350"/>
      <c r="I15" s="355"/>
      <c r="J15" s="60"/>
      <c r="L15" s="62"/>
    </row>
    <row r="16" spans="1:12" s="21" customFormat="1" ht="18.75">
      <c r="A16" s="4"/>
      <c r="B16" s="359" t="s">
        <v>1319</v>
      </c>
      <c r="C16" s="360"/>
      <c r="D16" s="360"/>
      <c r="E16" s="360"/>
      <c r="F16" s="360"/>
      <c r="G16" s="360"/>
      <c r="H16" s="360"/>
      <c r="I16" s="361"/>
      <c r="J16" s="60"/>
      <c r="L16" s="62"/>
    </row>
    <row r="17" spans="1:12" s="21" customFormat="1" ht="19.5" thickBot="1">
      <c r="A17" s="4"/>
      <c r="B17" s="53" t="s">
        <v>1323</v>
      </c>
      <c r="C17" s="54" t="s">
        <v>18</v>
      </c>
      <c r="D17" s="54" t="s">
        <v>1324</v>
      </c>
      <c r="E17" s="362" t="s">
        <v>1320</v>
      </c>
      <c r="F17" s="362"/>
      <c r="G17" s="54" t="s">
        <v>1325</v>
      </c>
      <c r="H17" s="54" t="s">
        <v>48</v>
      </c>
      <c r="I17" s="55" t="s">
        <v>1321</v>
      </c>
      <c r="J17" s="60"/>
      <c r="L17" s="62"/>
    </row>
    <row r="18" spans="1:12" s="21" customFormat="1" ht="19.5" customHeight="1" thickTop="1">
      <c r="A18" s="4"/>
      <c r="B18" s="329">
        <v>1</v>
      </c>
      <c r="C18" s="195"/>
      <c r="D18" s="195" t="str">
        <f>IF(C18&gt;0,VLOOKUP(C18,男子登録情報!$A$2:$H$1688,2,0),"")</f>
        <v/>
      </c>
      <c r="E18" s="195" t="str">
        <f>IF(C18&gt;0,VLOOKUP(C18,男子登録情報!$A$2:$H$1688,3,0),"")</f>
        <v/>
      </c>
      <c r="F18" s="195"/>
      <c r="G18" s="354" t="str">
        <f>IF(C18&gt;0,VLOOKUP(C18,男子登録情報!$A$2:$H$1688,4,0),"")</f>
        <v/>
      </c>
      <c r="H18" s="195" t="str">
        <f>IF(C18&gt;0,VLOOKUP(C18,男子登録情報!$A$2:$H$1688,8,0),"")</f>
        <v/>
      </c>
      <c r="I18" s="320" t="str">
        <f>IF(C18&gt;0,VLOOKUP(C18,男子登録情報!$A$2:$H$1688,5,0),"")</f>
        <v/>
      </c>
      <c r="J18" s="60"/>
      <c r="L18" s="62"/>
    </row>
    <row r="19" spans="1:12" s="21" customFormat="1" ht="18.75" customHeight="1">
      <c r="A19" s="4"/>
      <c r="B19" s="352"/>
      <c r="C19" s="186"/>
      <c r="D19" s="186"/>
      <c r="E19" s="186"/>
      <c r="F19" s="186"/>
      <c r="G19" s="354"/>
      <c r="H19" s="186"/>
      <c r="I19" s="202"/>
      <c r="J19" s="60"/>
      <c r="L19" s="62"/>
    </row>
    <row r="20" spans="1:12" s="21" customFormat="1" ht="18.75" customHeight="1">
      <c r="A20" s="4"/>
      <c r="B20" s="352">
        <v>2</v>
      </c>
      <c r="C20" s="186"/>
      <c r="D20" s="195" t="str">
        <f>IF(C20,VLOOKUP(C20,男子登録情報!$A$2:$H$1688,2,0),"")</f>
        <v/>
      </c>
      <c r="E20" s="195" t="str">
        <f>IF(C20&gt;0,VLOOKUP(C20,男子登録情報!$A$2:$H$1688,3,0),"")</f>
        <v/>
      </c>
      <c r="F20" s="195"/>
      <c r="G20" s="186" t="str">
        <f>IF(C20&gt;0,VLOOKUP(C20,男子登録情報!$A$2:$H$1688,4,0),"")</f>
        <v/>
      </c>
      <c r="H20" s="186" t="str">
        <f>IF(C20&gt;0,VLOOKUP(C20,男子登録情報!$A$2:$H$1688,8,0),"")</f>
        <v/>
      </c>
      <c r="I20" s="202" t="str">
        <f>IF(C20&gt;0,VLOOKUP(C20,男子登録情報!$A$2:$H$1688,5,0),"")</f>
        <v/>
      </c>
      <c r="J20" s="60"/>
      <c r="L20" s="62"/>
    </row>
    <row r="21" spans="1:12" s="21" customFormat="1" ht="18.75" customHeight="1">
      <c r="A21" s="4"/>
      <c r="B21" s="352"/>
      <c r="C21" s="186"/>
      <c r="D21" s="186"/>
      <c r="E21" s="186"/>
      <c r="F21" s="186"/>
      <c r="G21" s="186"/>
      <c r="H21" s="186"/>
      <c r="I21" s="202"/>
      <c r="J21" s="60"/>
      <c r="L21" s="62"/>
    </row>
    <row r="22" spans="1:12" s="21" customFormat="1" ht="18.75" customHeight="1">
      <c r="A22" s="4"/>
      <c r="B22" s="352">
        <v>3</v>
      </c>
      <c r="C22" s="186"/>
      <c r="D22" s="195" t="str">
        <f>IF(C22,VLOOKUP(C22,男子登録情報!$A$2:$H$1688,2,0),"")</f>
        <v/>
      </c>
      <c r="E22" s="195" t="str">
        <f>IF(C22&gt;0,VLOOKUP(C22,男子登録情報!$A$2:$H$1688,3,0),"")</f>
        <v/>
      </c>
      <c r="F22" s="195"/>
      <c r="G22" s="186" t="str">
        <f>IF(C22&gt;0,VLOOKUP(C22,男子登録情報!$A$2:$H$1688,4,0),"")</f>
        <v/>
      </c>
      <c r="H22" s="186" t="str">
        <f>IF(C22&gt;0,VLOOKUP(C22,男子登録情報!$A$2:$H$1688,8,0),"")</f>
        <v/>
      </c>
      <c r="I22" s="202" t="str">
        <f>IF(C22&gt;0,VLOOKUP(C22,男子登録情報!$A$2:$H$1688,5,0),"")</f>
        <v/>
      </c>
      <c r="J22" s="60"/>
      <c r="L22" s="62"/>
    </row>
    <row r="23" spans="1:12" s="21" customFormat="1" ht="18.75" customHeight="1">
      <c r="A23" s="4"/>
      <c r="B23" s="352"/>
      <c r="C23" s="186"/>
      <c r="D23" s="186"/>
      <c r="E23" s="186"/>
      <c r="F23" s="186"/>
      <c r="G23" s="186"/>
      <c r="H23" s="186"/>
      <c r="I23" s="202"/>
      <c r="J23" s="60"/>
      <c r="L23" s="62"/>
    </row>
    <row r="24" spans="1:12" s="21" customFormat="1" ht="18.75" customHeight="1">
      <c r="A24" s="4"/>
      <c r="B24" s="352">
        <v>4</v>
      </c>
      <c r="C24" s="186"/>
      <c r="D24" s="195" t="str">
        <f>IF(C24,VLOOKUP(C24,男子登録情報!$A$2:$H$1688,2,0),"")</f>
        <v/>
      </c>
      <c r="E24" s="195" t="str">
        <f>IF(C24&gt;0,VLOOKUP(C24,男子登録情報!$A$2:$H$1688,3,0),"")</f>
        <v/>
      </c>
      <c r="F24" s="195"/>
      <c r="G24" s="186" t="str">
        <f>IF(C24&gt;0,VLOOKUP(C24,男子登録情報!$A$2:$H$1688,4,0),"")</f>
        <v/>
      </c>
      <c r="H24" s="186" t="str">
        <f>IF(C24&gt;0,VLOOKUP(C24,男子登録情報!$A$2:$H$1688,8,0),"")</f>
        <v/>
      </c>
      <c r="I24" s="202" t="str">
        <f>IF(C24&gt;0,VLOOKUP(C24,男子登録情報!$A$2:$H$1688,5,0),"")</f>
        <v/>
      </c>
      <c r="J24" s="60"/>
      <c r="L24" s="62"/>
    </row>
    <row r="25" spans="1:12" s="21" customFormat="1" ht="18.75" customHeight="1">
      <c r="A25" s="4"/>
      <c r="B25" s="352"/>
      <c r="C25" s="186"/>
      <c r="D25" s="186"/>
      <c r="E25" s="186"/>
      <c r="F25" s="186"/>
      <c r="G25" s="186"/>
      <c r="H25" s="186"/>
      <c r="I25" s="202"/>
      <c r="J25" s="60"/>
      <c r="L25" s="62"/>
    </row>
    <row r="26" spans="1:12" s="21" customFormat="1" ht="18.75" customHeight="1">
      <c r="A26" s="4"/>
      <c r="B26" s="352">
        <v>5</v>
      </c>
      <c r="C26" s="186"/>
      <c r="D26" s="195" t="str">
        <f>IF(C26,VLOOKUP(C26,男子登録情報!$A$2:$H$1688,2,0),"")</f>
        <v/>
      </c>
      <c r="E26" s="195" t="str">
        <f>IF(C26&gt;0,VLOOKUP(C26,男子登録情報!$A$2:$H$1688,3,0),"")</f>
        <v/>
      </c>
      <c r="F26" s="195"/>
      <c r="G26" s="186" t="str">
        <f>IF(C26&gt;0,VLOOKUP(C26,男子登録情報!$A$2:$H$1688,4,0),"")</f>
        <v/>
      </c>
      <c r="H26" s="186" t="str">
        <f>IF(C26&gt;0,VLOOKUP(C26,男子登録情報!$A$2:$H$1688,8,0),"")</f>
        <v/>
      </c>
      <c r="I26" s="202" t="str">
        <f>IF(C26&gt;0,VLOOKUP(C26,男子登録情報!$A$2:$H$1688,5,0),"")</f>
        <v/>
      </c>
      <c r="J26" s="60"/>
      <c r="L26" s="62"/>
    </row>
    <row r="27" spans="1:12" s="21" customFormat="1" ht="18.75" customHeight="1">
      <c r="A27" s="4"/>
      <c r="B27" s="352"/>
      <c r="C27" s="186"/>
      <c r="D27" s="186"/>
      <c r="E27" s="186"/>
      <c r="F27" s="186"/>
      <c r="G27" s="186"/>
      <c r="H27" s="186"/>
      <c r="I27" s="202"/>
      <c r="J27" s="60"/>
      <c r="L27" s="62"/>
    </row>
    <row r="28" spans="1:12" s="21" customFormat="1" ht="18.75" customHeight="1">
      <c r="A28" s="4"/>
      <c r="B28" s="352">
        <v>6</v>
      </c>
      <c r="C28" s="186"/>
      <c r="D28" s="195" t="str">
        <f>IF(C28,VLOOKUP(C28,男子登録情報!$A$2:$H$1688,2,0),"")</f>
        <v/>
      </c>
      <c r="E28" s="195" t="str">
        <f>IF(C28&gt;0,VLOOKUP(C28,男子登録情報!$A$2:$H$1688,3,0),"")</f>
        <v/>
      </c>
      <c r="F28" s="195"/>
      <c r="G28" s="354" t="str">
        <f>IF(C28&gt;0,VLOOKUP(C28,男子登録情報!$A$2:$H$1688,4,0),"")</f>
        <v/>
      </c>
      <c r="H28" s="354" t="str">
        <f>IF(C28&gt;0,VLOOKUP(C28,男子登録情報!$A$2:$H$1688,8,0),"")</f>
        <v/>
      </c>
      <c r="I28" s="320" t="str">
        <f>IF(C28&gt;0,VLOOKUP(C28,男子登録情報!$A$2:$H$1688,5,0),"")</f>
        <v/>
      </c>
      <c r="J28" s="60"/>
      <c r="L28" s="62"/>
    </row>
    <row r="29" spans="1:12" s="21" customFormat="1" ht="19.5" customHeight="1" thickBot="1">
      <c r="A29" s="4"/>
      <c r="B29" s="353"/>
      <c r="C29" s="198"/>
      <c r="D29" s="198"/>
      <c r="E29" s="198"/>
      <c r="F29" s="198"/>
      <c r="G29" s="315"/>
      <c r="H29" s="315"/>
      <c r="I29" s="351"/>
      <c r="J29" s="60"/>
      <c r="L29" s="62"/>
    </row>
    <row r="30" spans="1:12" s="21" customFormat="1" ht="18.75">
      <c r="A30" s="4"/>
      <c r="B30" s="282" t="s">
        <v>1322</v>
      </c>
      <c r="C30" s="283"/>
      <c r="D30" s="283"/>
      <c r="E30" s="283"/>
      <c r="F30" s="283"/>
      <c r="G30" s="283"/>
      <c r="H30" s="283"/>
      <c r="I30" s="284"/>
      <c r="J30" s="60"/>
      <c r="L30" s="62"/>
    </row>
    <row r="31" spans="1:12" s="21" customFormat="1" ht="18.75">
      <c r="A31" s="4"/>
      <c r="B31" s="285"/>
      <c r="C31" s="286"/>
      <c r="D31" s="286"/>
      <c r="E31" s="286"/>
      <c r="F31" s="286"/>
      <c r="G31" s="286"/>
      <c r="H31" s="286"/>
      <c r="I31" s="287"/>
      <c r="J31" s="60"/>
      <c r="L31" s="62"/>
    </row>
    <row r="32" spans="1:12" s="21" customFormat="1" ht="19.5" thickBot="1">
      <c r="A32" s="4"/>
      <c r="B32" s="288"/>
      <c r="C32" s="289"/>
      <c r="D32" s="289"/>
      <c r="E32" s="289"/>
      <c r="F32" s="289"/>
      <c r="G32" s="289"/>
      <c r="H32" s="289"/>
      <c r="I32" s="290"/>
      <c r="J32" s="60"/>
      <c r="L32" s="62"/>
    </row>
    <row r="33" spans="1:12" s="21" customFormat="1" ht="18.75">
      <c r="A33" s="61"/>
      <c r="B33" s="61"/>
      <c r="C33" s="61"/>
      <c r="D33" s="61"/>
      <c r="E33" s="61"/>
      <c r="F33" s="61"/>
      <c r="G33" s="61"/>
      <c r="H33" s="61"/>
      <c r="I33" s="61"/>
      <c r="J33" s="66"/>
      <c r="L33" s="62"/>
    </row>
    <row r="34" spans="1:12" s="21" customFormat="1" ht="19.5" thickBot="1">
      <c r="A34" s="4"/>
      <c r="B34" s="4"/>
      <c r="C34" s="4"/>
      <c r="D34" s="4"/>
      <c r="E34" s="4"/>
      <c r="F34" s="4"/>
      <c r="G34" s="4"/>
      <c r="H34" s="4"/>
      <c r="I34" s="4"/>
      <c r="J34" s="64" t="s">
        <v>1339</v>
      </c>
      <c r="L34" s="62"/>
    </row>
    <row r="35" spans="1:12" s="21" customFormat="1" ht="18.75" customHeight="1">
      <c r="A35" s="4"/>
      <c r="B35" s="291" t="str">
        <f>CONCATENATE('加盟校情報&amp;大会設定'!$G$5,'加盟校情報&amp;大会設定'!$H$5,'加盟校情報&amp;大会設定'!$I$5,'加盟校情報&amp;大会設定'!$J$5,)&amp;"　男子4×100mR"</f>
        <v>第35回全日本大学女子駅伝東海地区選考会　男子4×100mR</v>
      </c>
      <c r="C35" s="292"/>
      <c r="D35" s="292"/>
      <c r="E35" s="292"/>
      <c r="F35" s="292"/>
      <c r="G35" s="292"/>
      <c r="H35" s="292"/>
      <c r="I35" s="293"/>
      <c r="J35" s="60"/>
      <c r="L35" s="62"/>
    </row>
    <row r="36" spans="1:12" s="21" customFormat="1" ht="19.5" customHeight="1" thickBot="1">
      <c r="A36" s="4"/>
      <c r="B36" s="294"/>
      <c r="C36" s="295"/>
      <c r="D36" s="295"/>
      <c r="E36" s="295"/>
      <c r="F36" s="295"/>
      <c r="G36" s="295"/>
      <c r="H36" s="295"/>
      <c r="I36" s="296"/>
      <c r="J36" s="60"/>
      <c r="L36" s="62"/>
    </row>
    <row r="37" spans="1:12" s="21" customFormat="1" ht="18.75">
      <c r="A37" s="4"/>
      <c r="B37" s="297" t="s">
        <v>1326</v>
      </c>
      <c r="C37" s="298"/>
      <c r="D37" s="303" t="str">
        <f>IF(基本情報登録!$D$6&gt;0,基本情報登録!$D$6,"")</f>
        <v/>
      </c>
      <c r="E37" s="304"/>
      <c r="F37" s="304"/>
      <c r="G37" s="304"/>
      <c r="H37" s="305"/>
      <c r="I37" s="65" t="s">
        <v>1360</v>
      </c>
      <c r="J37" s="60"/>
      <c r="L37" s="62"/>
    </row>
    <row r="38" spans="1:12" s="21" customFormat="1" ht="18.75" customHeight="1">
      <c r="A38" s="4"/>
      <c r="B38" s="299" t="s">
        <v>1</v>
      </c>
      <c r="C38" s="300"/>
      <c r="D38" s="306" t="str">
        <f>IF(基本情報登録!$D$8&gt;0,基本情報登録!$D$8,"")</f>
        <v/>
      </c>
      <c r="E38" s="307"/>
      <c r="F38" s="307"/>
      <c r="G38" s="307"/>
      <c r="H38" s="308"/>
      <c r="I38" s="280"/>
      <c r="J38" s="60"/>
      <c r="L38" s="62"/>
    </row>
    <row r="39" spans="1:12" s="21" customFormat="1" ht="19.5" customHeight="1" thickBot="1">
      <c r="A39" s="4"/>
      <c r="B39" s="301"/>
      <c r="C39" s="302"/>
      <c r="D39" s="309"/>
      <c r="E39" s="310"/>
      <c r="F39" s="310"/>
      <c r="G39" s="310"/>
      <c r="H39" s="311"/>
      <c r="I39" s="281"/>
      <c r="J39" s="60"/>
      <c r="L39" s="62"/>
    </row>
    <row r="40" spans="1:12" s="21" customFormat="1" ht="18.75">
      <c r="A40" s="4"/>
      <c r="B40" s="297" t="s">
        <v>26</v>
      </c>
      <c r="C40" s="298"/>
      <c r="D40" s="334"/>
      <c r="E40" s="335"/>
      <c r="F40" s="335"/>
      <c r="G40" s="335"/>
      <c r="H40" s="335"/>
      <c r="I40" s="336"/>
      <c r="J40" s="60"/>
      <c r="L40" s="62"/>
    </row>
    <row r="41" spans="1:12" s="21" customFormat="1" ht="18.75" hidden="1" customHeight="1">
      <c r="A41" s="4"/>
      <c r="B41" s="50"/>
      <c r="C41" s="51"/>
      <c r="D41" s="52"/>
      <c r="E41" s="337" t="str">
        <f>TEXT(D40,"00000")</f>
        <v>00000</v>
      </c>
      <c r="F41" s="337"/>
      <c r="G41" s="337"/>
      <c r="H41" s="337"/>
      <c r="I41" s="338"/>
      <c r="J41" s="60"/>
      <c r="L41" s="62"/>
    </row>
    <row r="42" spans="1:12" s="21" customFormat="1" ht="18.75" customHeight="1">
      <c r="A42" s="4"/>
      <c r="B42" s="299" t="s">
        <v>29</v>
      </c>
      <c r="C42" s="300"/>
      <c r="D42" s="316"/>
      <c r="E42" s="341"/>
      <c r="F42" s="341"/>
      <c r="G42" s="341"/>
      <c r="H42" s="341"/>
      <c r="I42" s="342"/>
      <c r="J42" s="60"/>
      <c r="L42" s="62"/>
    </row>
    <row r="43" spans="1:12" s="21" customFormat="1" ht="18.75" customHeight="1">
      <c r="A43" s="4"/>
      <c r="B43" s="339"/>
      <c r="C43" s="340"/>
      <c r="D43" s="321"/>
      <c r="E43" s="343"/>
      <c r="F43" s="343"/>
      <c r="G43" s="343"/>
      <c r="H43" s="343"/>
      <c r="I43" s="344"/>
      <c r="J43" s="60"/>
      <c r="L43" s="62"/>
    </row>
    <row r="44" spans="1:12" s="21" customFormat="1" ht="19.5" thickBot="1">
      <c r="A44" s="4"/>
      <c r="B44" s="345" t="s">
        <v>1318</v>
      </c>
      <c r="C44" s="346"/>
      <c r="D44" s="347"/>
      <c r="E44" s="348"/>
      <c r="F44" s="348"/>
      <c r="G44" s="348"/>
      <c r="H44" s="348"/>
      <c r="I44" s="349"/>
      <c r="J44" s="60"/>
      <c r="L44" s="62"/>
    </row>
    <row r="45" spans="1:12" s="21" customFormat="1" ht="18.75">
      <c r="A45" s="4"/>
      <c r="B45" s="323" t="s">
        <v>1319</v>
      </c>
      <c r="C45" s="324"/>
      <c r="D45" s="324"/>
      <c r="E45" s="324"/>
      <c r="F45" s="324"/>
      <c r="G45" s="324"/>
      <c r="H45" s="324"/>
      <c r="I45" s="325"/>
      <c r="J45" s="60"/>
      <c r="L45" s="62"/>
    </row>
    <row r="46" spans="1:12" s="21" customFormat="1" ht="19.5" thickBot="1">
      <c r="A46" s="4"/>
      <c r="B46" s="53" t="s">
        <v>1323</v>
      </c>
      <c r="C46" s="54" t="s">
        <v>18</v>
      </c>
      <c r="D46" s="54" t="s">
        <v>1324</v>
      </c>
      <c r="E46" s="326" t="s">
        <v>1320</v>
      </c>
      <c r="F46" s="327"/>
      <c r="G46" s="54" t="s">
        <v>1325</v>
      </c>
      <c r="H46" s="54" t="s">
        <v>48</v>
      </c>
      <c r="I46" s="55" t="s">
        <v>1321</v>
      </c>
      <c r="J46" s="60"/>
      <c r="L46" s="62"/>
    </row>
    <row r="47" spans="1:12" s="21" customFormat="1" ht="19.5" customHeight="1" thickTop="1">
      <c r="A47" s="4"/>
      <c r="B47" s="328">
        <v>1</v>
      </c>
      <c r="C47" s="330"/>
      <c r="D47" s="330" t="str">
        <f>IF(C47&gt;0,VLOOKUP(C47,男子登録情報!$A$2:$H$1688,2,0),"")</f>
        <v/>
      </c>
      <c r="E47" s="331" t="str">
        <f>IF(C47&gt;0,VLOOKUP(C47,男子登録情報!$A$2:$H$1688,3,0),"")</f>
        <v/>
      </c>
      <c r="F47" s="332"/>
      <c r="G47" s="330" t="str">
        <f>IF(C47&gt;0,VLOOKUP(C47,男子登録情報!$A$2:$H$1688,4,0),"")</f>
        <v/>
      </c>
      <c r="H47" s="330" t="str">
        <f>IF(C47&gt;0,VLOOKUP(C47,男子登録情報!$A$2:$H$1688,8,0),"")</f>
        <v/>
      </c>
      <c r="I47" s="333" t="str">
        <f>IF(C47&gt;0,VLOOKUP(C47,男子登録情報!$A$2:$H$1688,5,0),"")</f>
        <v/>
      </c>
      <c r="J47" s="60"/>
      <c r="L47" s="62"/>
    </row>
    <row r="48" spans="1:12" s="21" customFormat="1" ht="18.75" customHeight="1">
      <c r="A48" s="4"/>
      <c r="B48" s="329"/>
      <c r="C48" s="195"/>
      <c r="D48" s="195"/>
      <c r="E48" s="321"/>
      <c r="F48" s="322"/>
      <c r="G48" s="195"/>
      <c r="H48" s="195"/>
      <c r="I48" s="320"/>
      <c r="J48" s="60"/>
      <c r="L48" s="62"/>
    </row>
    <row r="49" spans="1:12" s="21" customFormat="1" ht="18.75" customHeight="1">
      <c r="A49" s="4"/>
      <c r="B49" s="312">
        <v>2</v>
      </c>
      <c r="C49" s="314"/>
      <c r="D49" s="314" t="str">
        <f>IF(C49,VLOOKUP(C49,男子登録情報!$A$2:$H$1688,2,0),"")</f>
        <v/>
      </c>
      <c r="E49" s="316" t="str">
        <f>IF(C49&gt;0,VLOOKUP(C49,男子登録情報!$A$2:$H$1688,3,0),"")</f>
        <v/>
      </c>
      <c r="F49" s="317"/>
      <c r="G49" s="314" t="str">
        <f>IF(C49&gt;0,VLOOKUP(C49,男子登録情報!$A$2:$H$1688,4,0),"")</f>
        <v/>
      </c>
      <c r="H49" s="314" t="str">
        <f>IF(C49&gt;0,VLOOKUP(C49,男子登録情報!$A$2:$H$1688,8,0),"")</f>
        <v/>
      </c>
      <c r="I49" s="280" t="str">
        <f>IF(C49&gt;0,VLOOKUP(C49,男子登録情報!$A$2:$H$1688,5,0),"")</f>
        <v/>
      </c>
      <c r="J49" s="60"/>
      <c r="L49" s="62"/>
    </row>
    <row r="50" spans="1:12" s="21" customFormat="1" ht="18.75" customHeight="1">
      <c r="A50" s="4"/>
      <c r="B50" s="329"/>
      <c r="C50" s="195"/>
      <c r="D50" s="195"/>
      <c r="E50" s="321"/>
      <c r="F50" s="322"/>
      <c r="G50" s="195"/>
      <c r="H50" s="195"/>
      <c r="I50" s="320"/>
      <c r="J50" s="60"/>
      <c r="L50" s="62"/>
    </row>
    <row r="51" spans="1:12" s="21" customFormat="1" ht="18.75" customHeight="1">
      <c r="A51" s="4"/>
      <c r="B51" s="312">
        <v>3</v>
      </c>
      <c r="C51" s="314"/>
      <c r="D51" s="314" t="str">
        <f>IF(C51,VLOOKUP(C51,男子登録情報!$A$2:$H$1688,2,0),"")</f>
        <v/>
      </c>
      <c r="E51" s="316" t="str">
        <f>IF(C51&gt;0,VLOOKUP(C51,男子登録情報!$A$2:$H$1688,3,0),"")</f>
        <v/>
      </c>
      <c r="F51" s="317"/>
      <c r="G51" s="314" t="str">
        <f>IF(C51&gt;0,VLOOKUP(C51,男子登録情報!$A$2:$H$1688,4,0),"")</f>
        <v/>
      </c>
      <c r="H51" s="314" t="str">
        <f>IF(C51&gt;0,VLOOKUP(C51,男子登録情報!$A$2:$H$1688,8,0),"")</f>
        <v/>
      </c>
      <c r="I51" s="280" t="str">
        <f>IF(C51&gt;0,VLOOKUP(C51,男子登録情報!$A$2:$H$1688,5,0),"")</f>
        <v/>
      </c>
      <c r="J51" s="60"/>
      <c r="L51" s="62"/>
    </row>
    <row r="52" spans="1:12" s="21" customFormat="1" ht="18.75" customHeight="1">
      <c r="A52" s="4"/>
      <c r="B52" s="329"/>
      <c r="C52" s="195"/>
      <c r="D52" s="195"/>
      <c r="E52" s="321"/>
      <c r="F52" s="322"/>
      <c r="G52" s="195"/>
      <c r="H52" s="195"/>
      <c r="I52" s="320"/>
      <c r="J52" s="60"/>
      <c r="L52" s="62"/>
    </row>
    <row r="53" spans="1:12" s="21" customFormat="1" ht="18.75" customHeight="1">
      <c r="A53" s="4"/>
      <c r="B53" s="312">
        <v>4</v>
      </c>
      <c r="C53" s="314"/>
      <c r="D53" s="314" t="str">
        <f>IF(C53,VLOOKUP(C53,男子登録情報!$A$2:$H$1688,2,0),"")</f>
        <v/>
      </c>
      <c r="E53" s="316" t="str">
        <f>IF(C53&gt;0,VLOOKUP(C53,男子登録情報!$A$2:$H$1688,3,0),"")</f>
        <v/>
      </c>
      <c r="F53" s="317"/>
      <c r="G53" s="314" t="str">
        <f>IF(C53&gt;0,VLOOKUP(C53,男子登録情報!$A$2:$H$1688,4,0),"")</f>
        <v/>
      </c>
      <c r="H53" s="314" t="str">
        <f>IF(C53&gt;0,VLOOKUP(C53,男子登録情報!$A$2:$H$1688,8,0),"")</f>
        <v/>
      </c>
      <c r="I53" s="280" t="str">
        <f>IF(C53&gt;0,VLOOKUP(C53,男子登録情報!$A$2:$H$1688,5,0),"")</f>
        <v/>
      </c>
      <c r="J53" s="60"/>
      <c r="L53" s="62"/>
    </row>
    <row r="54" spans="1:12" s="21" customFormat="1" ht="18.75" customHeight="1">
      <c r="A54" s="4"/>
      <c r="B54" s="329"/>
      <c r="C54" s="195"/>
      <c r="D54" s="195"/>
      <c r="E54" s="321"/>
      <c r="F54" s="322"/>
      <c r="G54" s="195"/>
      <c r="H54" s="195"/>
      <c r="I54" s="320"/>
      <c r="J54" s="60"/>
      <c r="L54" s="62"/>
    </row>
    <row r="55" spans="1:12" s="21" customFormat="1" ht="18.75" customHeight="1">
      <c r="A55" s="4"/>
      <c r="B55" s="312">
        <v>5</v>
      </c>
      <c r="C55" s="314"/>
      <c r="D55" s="314" t="str">
        <f>IF(C55,VLOOKUP(C55,男子登録情報!$A$2:$H$1688,2,0),"")</f>
        <v/>
      </c>
      <c r="E55" s="316" t="str">
        <f>IF(C55&gt;0,VLOOKUP(C55,男子登録情報!$A$2:$H$1688,3,0),"")</f>
        <v/>
      </c>
      <c r="F55" s="317"/>
      <c r="G55" s="314" t="str">
        <f>IF(C55&gt;0,VLOOKUP(C55,男子登録情報!$A$2:$H$1688,4,0),"")</f>
        <v/>
      </c>
      <c r="H55" s="314" t="str">
        <f>IF(C55&gt;0,VLOOKUP(C55,男子登録情報!$A$2:$H$1688,8,0),"")</f>
        <v/>
      </c>
      <c r="I55" s="280" t="str">
        <f>IF(C55&gt;0,VLOOKUP(C55,男子登録情報!$A$2:$H$1688,5,0),"")</f>
        <v/>
      </c>
      <c r="J55" s="60"/>
      <c r="L55" s="62"/>
    </row>
    <row r="56" spans="1:12" s="21" customFormat="1" ht="18.75" customHeight="1">
      <c r="A56" s="4"/>
      <c r="B56" s="329"/>
      <c r="C56" s="195"/>
      <c r="D56" s="195"/>
      <c r="E56" s="321"/>
      <c r="F56" s="322"/>
      <c r="G56" s="195"/>
      <c r="H56" s="195"/>
      <c r="I56" s="320"/>
      <c r="J56" s="60"/>
      <c r="L56" s="62"/>
    </row>
    <row r="57" spans="1:12" s="21" customFormat="1" ht="18.75" customHeight="1">
      <c r="A57" s="4"/>
      <c r="B57" s="312">
        <v>6</v>
      </c>
      <c r="C57" s="314"/>
      <c r="D57" s="314" t="str">
        <f>IF(C57,VLOOKUP(C57,男子登録情報!$A$2:$H$1688,2,0),"")</f>
        <v/>
      </c>
      <c r="E57" s="316" t="str">
        <f>IF(C57&gt;0,VLOOKUP(C57,男子登録情報!$A$2:$H$1688,3,0),"")</f>
        <v/>
      </c>
      <c r="F57" s="317"/>
      <c r="G57" s="314" t="str">
        <f>IF(C57&gt;0,VLOOKUP(C57,男子登録情報!$A$2:$H$1688,4,0),"")</f>
        <v/>
      </c>
      <c r="H57" s="314" t="str">
        <f>IF(C57&gt;0,VLOOKUP(C57,男子登録情報!$A$2:$H$1688,8,0),"")</f>
        <v/>
      </c>
      <c r="I57" s="280" t="str">
        <f>IF(C57&gt;0,VLOOKUP(C57,男子登録情報!$A$2:$H$1688,5,0),"")</f>
        <v/>
      </c>
      <c r="J57" s="60"/>
      <c r="L57" s="62"/>
    </row>
    <row r="58" spans="1:12" s="21" customFormat="1" ht="19.5" customHeight="1" thickBot="1">
      <c r="A58" s="4"/>
      <c r="B58" s="313"/>
      <c r="C58" s="315"/>
      <c r="D58" s="315"/>
      <c r="E58" s="318"/>
      <c r="F58" s="319"/>
      <c r="G58" s="315"/>
      <c r="H58" s="315"/>
      <c r="I58" s="281"/>
      <c r="J58" s="60"/>
      <c r="L58" s="62"/>
    </row>
    <row r="59" spans="1:12" s="21" customFormat="1" ht="18.75">
      <c r="A59" s="4"/>
      <c r="B59" s="282" t="s">
        <v>1322</v>
      </c>
      <c r="C59" s="283"/>
      <c r="D59" s="283"/>
      <c r="E59" s="283"/>
      <c r="F59" s="283"/>
      <c r="G59" s="283"/>
      <c r="H59" s="283"/>
      <c r="I59" s="284"/>
      <c r="J59" s="60"/>
      <c r="L59" s="62"/>
    </row>
    <row r="60" spans="1:12" s="21" customFormat="1" ht="18.75">
      <c r="A60" s="4"/>
      <c r="B60" s="285"/>
      <c r="C60" s="286"/>
      <c r="D60" s="286"/>
      <c r="E60" s="286"/>
      <c r="F60" s="286"/>
      <c r="G60" s="286"/>
      <c r="H60" s="286"/>
      <c r="I60" s="287"/>
      <c r="J60" s="60"/>
      <c r="L60" s="62"/>
    </row>
    <row r="61" spans="1:12" s="21" customFormat="1" ht="19.5" thickBot="1">
      <c r="A61" s="4"/>
      <c r="B61" s="288"/>
      <c r="C61" s="289"/>
      <c r="D61" s="289"/>
      <c r="E61" s="289"/>
      <c r="F61" s="289"/>
      <c r="G61" s="289"/>
      <c r="H61" s="289"/>
      <c r="I61" s="290"/>
      <c r="J61" s="60"/>
      <c r="L61" s="62"/>
    </row>
    <row r="62" spans="1:12" s="21" customFormat="1" ht="18.75">
      <c r="A62" s="61"/>
      <c r="B62" s="61"/>
      <c r="C62" s="61"/>
      <c r="D62" s="61"/>
      <c r="E62" s="61"/>
      <c r="F62" s="61"/>
      <c r="G62" s="61"/>
      <c r="H62" s="61"/>
      <c r="I62" s="61"/>
      <c r="J62" s="66"/>
      <c r="L62" s="62"/>
    </row>
    <row r="63" spans="1:12" s="21" customFormat="1" ht="19.5" thickBot="1">
      <c r="A63" s="4"/>
      <c r="B63" s="4"/>
      <c r="C63" s="4"/>
      <c r="D63" s="4"/>
      <c r="E63" s="4"/>
      <c r="F63" s="4"/>
      <c r="G63" s="4"/>
      <c r="H63" s="4"/>
      <c r="I63" s="4"/>
      <c r="J63" s="64" t="s">
        <v>1340</v>
      </c>
      <c r="L63" s="62"/>
    </row>
    <row r="64" spans="1:12" s="21" customFormat="1" ht="18.75" customHeight="1">
      <c r="A64" s="4"/>
      <c r="B64" s="291" t="str">
        <f>CONCATENATE('加盟校情報&amp;大会設定'!$G$5,'加盟校情報&amp;大会設定'!$H$5,'加盟校情報&amp;大会設定'!$I$5,'加盟校情報&amp;大会設定'!$J$5,)&amp;"　男子4×100mR"</f>
        <v>第35回全日本大学女子駅伝東海地区選考会　男子4×100mR</v>
      </c>
      <c r="C64" s="292"/>
      <c r="D64" s="292"/>
      <c r="E64" s="292"/>
      <c r="F64" s="292"/>
      <c r="G64" s="292"/>
      <c r="H64" s="292"/>
      <c r="I64" s="293"/>
      <c r="J64" s="60"/>
      <c r="L64" s="62"/>
    </row>
    <row r="65" spans="1:12" s="21" customFormat="1" ht="19.5" customHeight="1" thickBot="1">
      <c r="A65" s="4"/>
      <c r="B65" s="294"/>
      <c r="C65" s="295"/>
      <c r="D65" s="295"/>
      <c r="E65" s="295"/>
      <c r="F65" s="295"/>
      <c r="G65" s="295"/>
      <c r="H65" s="295"/>
      <c r="I65" s="296"/>
      <c r="J65" s="60"/>
      <c r="L65" s="62"/>
    </row>
    <row r="66" spans="1:12" s="21" customFormat="1" ht="18.75">
      <c r="A66" s="4"/>
      <c r="B66" s="297" t="s">
        <v>1326</v>
      </c>
      <c r="C66" s="298"/>
      <c r="D66" s="303" t="str">
        <f>IF(基本情報登録!$D$6&gt;0,基本情報登録!$D$6,"")</f>
        <v/>
      </c>
      <c r="E66" s="304"/>
      <c r="F66" s="304"/>
      <c r="G66" s="304"/>
      <c r="H66" s="305"/>
      <c r="I66" s="65" t="s">
        <v>1360</v>
      </c>
      <c r="J66" s="60"/>
      <c r="L66" s="62"/>
    </row>
    <row r="67" spans="1:12" s="21" customFormat="1" ht="18.75" customHeight="1">
      <c r="A67" s="4"/>
      <c r="B67" s="299" t="s">
        <v>1</v>
      </c>
      <c r="C67" s="300"/>
      <c r="D67" s="306" t="str">
        <f>IF(基本情報登録!$D$8&gt;0,基本情報登録!$D$8,"")</f>
        <v/>
      </c>
      <c r="E67" s="307"/>
      <c r="F67" s="307"/>
      <c r="G67" s="307"/>
      <c r="H67" s="308"/>
      <c r="I67" s="280"/>
      <c r="J67" s="60"/>
      <c r="L67" s="62"/>
    </row>
    <row r="68" spans="1:12" s="21" customFormat="1" ht="19.5" customHeight="1" thickBot="1">
      <c r="A68" s="4"/>
      <c r="B68" s="301"/>
      <c r="C68" s="302"/>
      <c r="D68" s="309"/>
      <c r="E68" s="310"/>
      <c r="F68" s="310"/>
      <c r="G68" s="310"/>
      <c r="H68" s="311"/>
      <c r="I68" s="281"/>
      <c r="J68" s="60"/>
      <c r="L68" s="62"/>
    </row>
    <row r="69" spans="1:12" s="21" customFormat="1" ht="18.75">
      <c r="A69" s="4"/>
      <c r="B69" s="297" t="s">
        <v>26</v>
      </c>
      <c r="C69" s="298"/>
      <c r="D69" s="334"/>
      <c r="E69" s="335"/>
      <c r="F69" s="335"/>
      <c r="G69" s="335"/>
      <c r="H69" s="335"/>
      <c r="I69" s="336"/>
      <c r="J69" s="60"/>
      <c r="L69" s="62"/>
    </row>
    <row r="70" spans="1:12" s="21" customFormat="1" ht="18.75" hidden="1">
      <c r="A70" s="4"/>
      <c r="B70" s="50"/>
      <c r="C70" s="51"/>
      <c r="D70" s="52"/>
      <c r="E70" s="337" t="str">
        <f>TEXT(D69,"00000")</f>
        <v>00000</v>
      </c>
      <c r="F70" s="337"/>
      <c r="G70" s="337"/>
      <c r="H70" s="337"/>
      <c r="I70" s="338"/>
      <c r="J70" s="60"/>
      <c r="L70" s="62"/>
    </row>
    <row r="71" spans="1:12" s="21" customFormat="1" ht="18.75" customHeight="1">
      <c r="A71" s="4"/>
      <c r="B71" s="299" t="s">
        <v>29</v>
      </c>
      <c r="C71" s="300"/>
      <c r="D71" s="316"/>
      <c r="E71" s="341"/>
      <c r="F71" s="341"/>
      <c r="G71" s="341"/>
      <c r="H71" s="341"/>
      <c r="I71" s="342"/>
      <c r="J71" s="60"/>
      <c r="L71" s="62"/>
    </row>
    <row r="72" spans="1:12" s="21" customFormat="1" ht="18.75" customHeight="1">
      <c r="A72" s="4"/>
      <c r="B72" s="339"/>
      <c r="C72" s="340"/>
      <c r="D72" s="321"/>
      <c r="E72" s="343"/>
      <c r="F72" s="343"/>
      <c r="G72" s="343"/>
      <c r="H72" s="343"/>
      <c r="I72" s="344"/>
      <c r="J72" s="60"/>
      <c r="L72" s="62"/>
    </row>
    <row r="73" spans="1:12" s="21" customFormat="1" ht="19.5" thickBot="1">
      <c r="A73" s="4"/>
      <c r="B73" s="345" t="s">
        <v>1318</v>
      </c>
      <c r="C73" s="346"/>
      <c r="D73" s="347"/>
      <c r="E73" s="348"/>
      <c r="F73" s="348"/>
      <c r="G73" s="348"/>
      <c r="H73" s="348"/>
      <c r="I73" s="349"/>
      <c r="J73" s="60"/>
      <c r="L73" s="62"/>
    </row>
    <row r="74" spans="1:12" s="21" customFormat="1" ht="18.75">
      <c r="A74" s="4"/>
      <c r="B74" s="323" t="s">
        <v>1319</v>
      </c>
      <c r="C74" s="324"/>
      <c r="D74" s="324"/>
      <c r="E74" s="324"/>
      <c r="F74" s="324"/>
      <c r="G74" s="324"/>
      <c r="H74" s="324"/>
      <c r="I74" s="325"/>
      <c r="J74" s="60"/>
      <c r="L74" s="62"/>
    </row>
    <row r="75" spans="1:12" s="21" customFormat="1" ht="19.5" thickBot="1">
      <c r="A75" s="4"/>
      <c r="B75" s="53" t="s">
        <v>1323</v>
      </c>
      <c r="C75" s="54" t="s">
        <v>18</v>
      </c>
      <c r="D75" s="54" t="s">
        <v>1324</v>
      </c>
      <c r="E75" s="326" t="s">
        <v>1320</v>
      </c>
      <c r="F75" s="327"/>
      <c r="G75" s="54" t="s">
        <v>1325</v>
      </c>
      <c r="H75" s="54" t="s">
        <v>48</v>
      </c>
      <c r="I75" s="55" t="s">
        <v>1321</v>
      </c>
      <c r="J75" s="60"/>
      <c r="L75" s="62"/>
    </row>
    <row r="76" spans="1:12" s="21" customFormat="1" ht="19.5" customHeight="1" thickTop="1">
      <c r="A76" s="4"/>
      <c r="B76" s="328">
        <v>1</v>
      </c>
      <c r="C76" s="330"/>
      <c r="D76" s="330" t="str">
        <f>IF(C76&gt;0,VLOOKUP(C76,男子登録情報!$A$2:$H$1688,2,0),"")</f>
        <v/>
      </c>
      <c r="E76" s="331" t="str">
        <f>IF(C76&gt;0,VLOOKUP(C76,男子登録情報!$A$2:$H$1688,3,0),"")</f>
        <v/>
      </c>
      <c r="F76" s="332"/>
      <c r="G76" s="330" t="str">
        <f>IF(C76&gt;0,VLOOKUP(C76,男子登録情報!$A$2:$H$1688,4,0),"")</f>
        <v/>
      </c>
      <c r="H76" s="330" t="str">
        <f>IF(C76&gt;0,VLOOKUP(C76,男子登録情報!$A$2:$H$1688,8,0),"")</f>
        <v/>
      </c>
      <c r="I76" s="333" t="str">
        <f>IF(C76&gt;0,VLOOKUP(C76,男子登録情報!$A$2:$H$1688,5,0),"")</f>
        <v/>
      </c>
      <c r="J76" s="60"/>
      <c r="L76" s="62"/>
    </row>
    <row r="77" spans="1:12" s="21" customFormat="1" ht="18.75" customHeight="1">
      <c r="A77" s="4"/>
      <c r="B77" s="329"/>
      <c r="C77" s="195"/>
      <c r="D77" s="195"/>
      <c r="E77" s="321"/>
      <c r="F77" s="322"/>
      <c r="G77" s="195"/>
      <c r="H77" s="195"/>
      <c r="I77" s="320"/>
      <c r="J77" s="60"/>
      <c r="L77" s="62"/>
    </row>
    <row r="78" spans="1:12" s="21" customFormat="1" ht="18.75" customHeight="1">
      <c r="A78" s="4"/>
      <c r="B78" s="312">
        <v>2</v>
      </c>
      <c r="C78" s="314"/>
      <c r="D78" s="314" t="str">
        <f>IF(C78,VLOOKUP(C78,男子登録情報!$A$2:$H$1688,2,0),"")</f>
        <v/>
      </c>
      <c r="E78" s="316" t="str">
        <f>IF(C78&gt;0,VLOOKUP(C78,男子登録情報!$A$2:$H$1688,3,0),"")</f>
        <v/>
      </c>
      <c r="F78" s="317"/>
      <c r="G78" s="314" t="str">
        <f>IF(C78&gt;0,VLOOKUP(C78,男子登録情報!$A$2:$H$1688,4,0),"")</f>
        <v/>
      </c>
      <c r="H78" s="314" t="str">
        <f>IF(C78&gt;0,VLOOKUP(C78,男子登録情報!$A$2:$H$1688,8,0),"")</f>
        <v/>
      </c>
      <c r="I78" s="280" t="str">
        <f>IF(C78&gt;0,VLOOKUP(C78,男子登録情報!$A$2:$H$1688,5,0),"")</f>
        <v/>
      </c>
      <c r="J78" s="60"/>
      <c r="L78" s="62"/>
    </row>
    <row r="79" spans="1:12" s="21" customFormat="1" ht="18.75" customHeight="1">
      <c r="A79" s="4"/>
      <c r="B79" s="329"/>
      <c r="C79" s="195"/>
      <c r="D79" s="195"/>
      <c r="E79" s="321"/>
      <c r="F79" s="322"/>
      <c r="G79" s="195"/>
      <c r="H79" s="195"/>
      <c r="I79" s="320"/>
      <c r="J79" s="60"/>
      <c r="L79" s="62"/>
    </row>
    <row r="80" spans="1:12" s="21" customFormat="1" ht="18.75" customHeight="1">
      <c r="A80" s="4"/>
      <c r="B80" s="312">
        <v>3</v>
      </c>
      <c r="C80" s="314"/>
      <c r="D80" s="314" t="str">
        <f>IF(C80,VLOOKUP(C80,男子登録情報!$A$2:$H$1688,2,0),"")</f>
        <v/>
      </c>
      <c r="E80" s="316" t="str">
        <f>IF(C80&gt;0,VLOOKUP(C80,男子登録情報!$A$2:$H$1688,3,0),"")</f>
        <v/>
      </c>
      <c r="F80" s="317"/>
      <c r="G80" s="314" t="str">
        <f>IF(C80&gt;0,VLOOKUP(C80,男子登録情報!$A$2:$H$1688,4,0),"")</f>
        <v/>
      </c>
      <c r="H80" s="314" t="str">
        <f>IF(C80&gt;0,VLOOKUP(C80,男子登録情報!$A$2:$H$1688,8,0),"")</f>
        <v/>
      </c>
      <c r="I80" s="280" t="str">
        <f>IF(C80&gt;0,VLOOKUP(C80,男子登録情報!$A$2:$H$1688,5,0),"")</f>
        <v/>
      </c>
      <c r="J80" s="60"/>
      <c r="L80" s="62"/>
    </row>
    <row r="81" spans="1:12" s="21" customFormat="1" ht="18.75" customHeight="1">
      <c r="A81" s="4"/>
      <c r="B81" s="329"/>
      <c r="C81" s="195"/>
      <c r="D81" s="195"/>
      <c r="E81" s="321"/>
      <c r="F81" s="322"/>
      <c r="G81" s="195"/>
      <c r="H81" s="195"/>
      <c r="I81" s="320"/>
      <c r="J81" s="60"/>
      <c r="L81" s="62"/>
    </row>
    <row r="82" spans="1:12" s="21" customFormat="1" ht="18.75" customHeight="1">
      <c r="A82" s="4"/>
      <c r="B82" s="312">
        <v>4</v>
      </c>
      <c r="C82" s="314"/>
      <c r="D82" s="314" t="str">
        <f>IF(C82,VLOOKUP(C82,男子登録情報!$A$2:$H$1688,2,0),"")</f>
        <v/>
      </c>
      <c r="E82" s="316" t="str">
        <f>IF(C82&gt;0,VLOOKUP(C82,男子登録情報!$A$2:$H$1688,3,0),"")</f>
        <v/>
      </c>
      <c r="F82" s="317"/>
      <c r="G82" s="314" t="str">
        <f>IF(C82&gt;0,VLOOKUP(C82,男子登録情報!$A$2:$H$1688,4,0),"")</f>
        <v/>
      </c>
      <c r="H82" s="314" t="str">
        <f>IF(C82&gt;0,VLOOKUP(C82,男子登録情報!$A$2:$H$1688,8,0),"")</f>
        <v/>
      </c>
      <c r="I82" s="280" t="str">
        <f>IF(C82&gt;0,VLOOKUP(C82,男子登録情報!$A$2:$H$1688,5,0),"")</f>
        <v/>
      </c>
      <c r="J82" s="60"/>
      <c r="L82" s="62"/>
    </row>
    <row r="83" spans="1:12" s="21" customFormat="1" ht="18.75" customHeight="1">
      <c r="A83" s="4"/>
      <c r="B83" s="329"/>
      <c r="C83" s="195"/>
      <c r="D83" s="195"/>
      <c r="E83" s="321"/>
      <c r="F83" s="322"/>
      <c r="G83" s="195"/>
      <c r="H83" s="195"/>
      <c r="I83" s="320"/>
      <c r="J83" s="60"/>
      <c r="L83" s="62"/>
    </row>
    <row r="84" spans="1:12" s="21" customFormat="1" ht="18.75" customHeight="1">
      <c r="A84" s="4"/>
      <c r="B84" s="312">
        <v>5</v>
      </c>
      <c r="C84" s="314"/>
      <c r="D84" s="314" t="str">
        <f>IF(C84,VLOOKUP(C84,男子登録情報!$A$2:$H$1688,2,0),"")</f>
        <v/>
      </c>
      <c r="E84" s="316" t="str">
        <f>IF(C84&gt;0,VLOOKUP(C84,男子登録情報!$A$2:$H$1688,3,0),"")</f>
        <v/>
      </c>
      <c r="F84" s="317"/>
      <c r="G84" s="314" t="str">
        <f>IF(C84&gt;0,VLOOKUP(C84,男子登録情報!$A$2:$H$1688,4,0),"")</f>
        <v/>
      </c>
      <c r="H84" s="314" t="str">
        <f>IF(C84&gt;0,VLOOKUP(C84,男子登録情報!$A$2:$H$1688,8,0),"")</f>
        <v/>
      </c>
      <c r="I84" s="280" t="str">
        <f>IF(C84&gt;0,VLOOKUP(C84,男子登録情報!$A$2:$H$1688,5,0),"")</f>
        <v/>
      </c>
      <c r="J84" s="60"/>
      <c r="L84" s="62"/>
    </row>
    <row r="85" spans="1:12" s="21" customFormat="1" ht="18.75" customHeight="1">
      <c r="A85" s="4"/>
      <c r="B85" s="329"/>
      <c r="C85" s="195"/>
      <c r="D85" s="195"/>
      <c r="E85" s="321"/>
      <c r="F85" s="322"/>
      <c r="G85" s="195"/>
      <c r="H85" s="195"/>
      <c r="I85" s="320"/>
      <c r="J85" s="60"/>
      <c r="L85" s="62"/>
    </row>
    <row r="86" spans="1:12" s="21" customFormat="1" ht="18.75" customHeight="1">
      <c r="A86" s="4"/>
      <c r="B86" s="312">
        <v>6</v>
      </c>
      <c r="C86" s="314"/>
      <c r="D86" s="314" t="str">
        <f>IF(C86,VLOOKUP(C86,男子登録情報!$A$2:$H$1688,2,0),"")</f>
        <v/>
      </c>
      <c r="E86" s="316" t="str">
        <f>IF(C86&gt;0,VLOOKUP(C86,男子登録情報!$A$2:$H$1688,3,0),"")</f>
        <v/>
      </c>
      <c r="F86" s="317"/>
      <c r="G86" s="314" t="str">
        <f>IF(C86&gt;0,VLOOKUP(C86,男子登録情報!$A$2:$H$1688,4,0),"")</f>
        <v/>
      </c>
      <c r="H86" s="314" t="str">
        <f>IF(C86&gt;0,VLOOKUP(C86,男子登録情報!$A$2:$H$1688,8,0),"")</f>
        <v/>
      </c>
      <c r="I86" s="280" t="str">
        <f>IF(C86&gt;0,VLOOKUP(C86,男子登録情報!$A$2:$H$1688,5,0),"")</f>
        <v/>
      </c>
      <c r="J86" s="60"/>
      <c r="L86" s="62"/>
    </row>
    <row r="87" spans="1:12" s="21" customFormat="1" ht="19.5" customHeight="1" thickBot="1">
      <c r="A87" s="4"/>
      <c r="B87" s="313"/>
      <c r="C87" s="315"/>
      <c r="D87" s="315"/>
      <c r="E87" s="318"/>
      <c r="F87" s="319"/>
      <c r="G87" s="315"/>
      <c r="H87" s="315"/>
      <c r="I87" s="281"/>
      <c r="J87" s="60"/>
      <c r="L87" s="62"/>
    </row>
    <row r="88" spans="1:12" s="21" customFormat="1" ht="18.75">
      <c r="A88" s="4"/>
      <c r="B88" s="282" t="s">
        <v>1322</v>
      </c>
      <c r="C88" s="283"/>
      <c r="D88" s="283"/>
      <c r="E88" s="283"/>
      <c r="F88" s="283"/>
      <c r="G88" s="283"/>
      <c r="H88" s="283"/>
      <c r="I88" s="284"/>
      <c r="J88" s="60"/>
      <c r="L88" s="62"/>
    </row>
    <row r="89" spans="1:12" s="21" customFormat="1" ht="18.75">
      <c r="A89" s="4"/>
      <c r="B89" s="285"/>
      <c r="C89" s="286"/>
      <c r="D89" s="286"/>
      <c r="E89" s="286"/>
      <c r="F89" s="286"/>
      <c r="G89" s="286"/>
      <c r="H89" s="286"/>
      <c r="I89" s="287"/>
      <c r="J89" s="60"/>
      <c r="L89" s="62"/>
    </row>
    <row r="90" spans="1:12" s="21" customFormat="1" ht="19.5" thickBot="1">
      <c r="A90" s="4"/>
      <c r="B90" s="288"/>
      <c r="C90" s="289"/>
      <c r="D90" s="289"/>
      <c r="E90" s="289"/>
      <c r="F90" s="289"/>
      <c r="G90" s="289"/>
      <c r="H90" s="289"/>
      <c r="I90" s="290"/>
      <c r="J90" s="60"/>
      <c r="L90" s="62"/>
    </row>
    <row r="91" spans="1:12" s="21" customFormat="1" ht="18.75">
      <c r="A91" s="61"/>
      <c r="B91" s="61"/>
      <c r="C91" s="61"/>
      <c r="D91" s="61"/>
      <c r="E91" s="61"/>
      <c r="F91" s="61"/>
      <c r="G91" s="61"/>
      <c r="H91" s="61"/>
      <c r="I91" s="61"/>
      <c r="J91" s="66"/>
      <c r="L91" s="62"/>
    </row>
    <row r="92" spans="1:12" s="21" customFormat="1" ht="19.5" thickBot="1">
      <c r="A92" s="4"/>
      <c r="B92" s="4"/>
      <c r="C92" s="4"/>
      <c r="D92" s="4"/>
      <c r="E92" s="4"/>
      <c r="F92" s="4"/>
      <c r="G92" s="4"/>
      <c r="H92" s="4"/>
      <c r="I92" s="4"/>
      <c r="J92" s="64" t="s">
        <v>1341</v>
      </c>
      <c r="L92" s="62"/>
    </row>
    <row r="93" spans="1:12" s="21" customFormat="1" ht="18.75" customHeight="1">
      <c r="A93" s="4"/>
      <c r="B93" s="291" t="str">
        <f>CONCATENATE('加盟校情報&amp;大会設定'!$G$5,'加盟校情報&amp;大会設定'!$H$5,'加盟校情報&amp;大会設定'!$I$5,'加盟校情報&amp;大会設定'!$J$5,)&amp;"　男子4×100mR"</f>
        <v>第35回全日本大学女子駅伝東海地区選考会　男子4×100mR</v>
      </c>
      <c r="C93" s="292"/>
      <c r="D93" s="292"/>
      <c r="E93" s="292"/>
      <c r="F93" s="292"/>
      <c r="G93" s="292"/>
      <c r="H93" s="292"/>
      <c r="I93" s="293"/>
      <c r="J93" s="60"/>
      <c r="L93" s="62"/>
    </row>
    <row r="94" spans="1:12" s="21" customFormat="1" ht="19.5" customHeight="1" thickBot="1">
      <c r="A94" s="4"/>
      <c r="B94" s="294"/>
      <c r="C94" s="295"/>
      <c r="D94" s="295"/>
      <c r="E94" s="295"/>
      <c r="F94" s="295"/>
      <c r="G94" s="295"/>
      <c r="H94" s="295"/>
      <c r="I94" s="296"/>
      <c r="J94" s="60"/>
      <c r="L94" s="62"/>
    </row>
    <row r="95" spans="1:12" s="21" customFormat="1" ht="18.75">
      <c r="A95" s="4"/>
      <c r="B95" s="297" t="s">
        <v>1326</v>
      </c>
      <c r="C95" s="298"/>
      <c r="D95" s="303" t="str">
        <f>IF(基本情報登録!$D$6&gt;0,基本情報登録!$D$6,"")</f>
        <v/>
      </c>
      <c r="E95" s="304"/>
      <c r="F95" s="304"/>
      <c r="G95" s="304"/>
      <c r="H95" s="305"/>
      <c r="I95" s="65" t="s">
        <v>1360</v>
      </c>
      <c r="J95" s="60"/>
      <c r="L95" s="62"/>
    </row>
    <row r="96" spans="1:12" s="21" customFormat="1" ht="18.75" customHeight="1">
      <c r="A96" s="4"/>
      <c r="B96" s="299" t="s">
        <v>1</v>
      </c>
      <c r="C96" s="300"/>
      <c r="D96" s="306" t="str">
        <f>IF(基本情報登録!$D$8&gt;0,基本情報登録!$D$8,"")</f>
        <v/>
      </c>
      <c r="E96" s="307"/>
      <c r="F96" s="307"/>
      <c r="G96" s="307"/>
      <c r="H96" s="308"/>
      <c r="I96" s="280"/>
      <c r="J96" s="60"/>
      <c r="L96" s="62"/>
    </row>
    <row r="97" spans="1:12" s="21" customFormat="1" ht="19.5" customHeight="1" thickBot="1">
      <c r="A97" s="4"/>
      <c r="B97" s="301"/>
      <c r="C97" s="302"/>
      <c r="D97" s="309"/>
      <c r="E97" s="310"/>
      <c r="F97" s="310"/>
      <c r="G97" s="310"/>
      <c r="H97" s="311"/>
      <c r="I97" s="281"/>
      <c r="J97" s="60"/>
      <c r="L97" s="62"/>
    </row>
    <row r="98" spans="1:12" s="21" customFormat="1" ht="18.75">
      <c r="A98" s="4"/>
      <c r="B98" s="297" t="s">
        <v>26</v>
      </c>
      <c r="C98" s="298"/>
      <c r="D98" s="334"/>
      <c r="E98" s="335"/>
      <c r="F98" s="335"/>
      <c r="G98" s="335"/>
      <c r="H98" s="335"/>
      <c r="I98" s="336"/>
      <c r="J98" s="60"/>
      <c r="L98" s="62"/>
    </row>
    <row r="99" spans="1:12" s="21" customFormat="1" ht="18.75" hidden="1">
      <c r="A99" s="4"/>
      <c r="B99" s="50"/>
      <c r="C99" s="51"/>
      <c r="D99" s="52"/>
      <c r="E99" s="337" t="str">
        <f>TEXT(D98,"00000")</f>
        <v>00000</v>
      </c>
      <c r="F99" s="337"/>
      <c r="G99" s="337"/>
      <c r="H99" s="337"/>
      <c r="I99" s="338"/>
      <c r="J99" s="60"/>
      <c r="L99" s="62"/>
    </row>
    <row r="100" spans="1:12" s="21" customFormat="1" ht="18.75" customHeight="1">
      <c r="A100" s="4"/>
      <c r="B100" s="299" t="s">
        <v>29</v>
      </c>
      <c r="C100" s="300"/>
      <c r="D100" s="316"/>
      <c r="E100" s="341"/>
      <c r="F100" s="341"/>
      <c r="G100" s="341"/>
      <c r="H100" s="341"/>
      <c r="I100" s="342"/>
      <c r="J100" s="60"/>
      <c r="L100" s="62"/>
    </row>
    <row r="101" spans="1:12" s="21" customFormat="1" ht="18.75" customHeight="1">
      <c r="A101" s="4"/>
      <c r="B101" s="339"/>
      <c r="C101" s="340"/>
      <c r="D101" s="321"/>
      <c r="E101" s="343"/>
      <c r="F101" s="343"/>
      <c r="G101" s="343"/>
      <c r="H101" s="343"/>
      <c r="I101" s="344"/>
      <c r="J101" s="60"/>
      <c r="L101" s="62"/>
    </row>
    <row r="102" spans="1:12" s="21" customFormat="1" ht="19.5" thickBot="1">
      <c r="A102" s="4"/>
      <c r="B102" s="345" t="s">
        <v>1318</v>
      </c>
      <c r="C102" s="346"/>
      <c r="D102" s="347"/>
      <c r="E102" s="348"/>
      <c r="F102" s="348"/>
      <c r="G102" s="348"/>
      <c r="H102" s="348"/>
      <c r="I102" s="349"/>
      <c r="J102" s="60"/>
      <c r="L102" s="62"/>
    </row>
    <row r="103" spans="1:12" s="21" customFormat="1" ht="18.75">
      <c r="A103" s="4"/>
      <c r="B103" s="323" t="s">
        <v>1319</v>
      </c>
      <c r="C103" s="324"/>
      <c r="D103" s="324"/>
      <c r="E103" s="324"/>
      <c r="F103" s="324"/>
      <c r="G103" s="324"/>
      <c r="H103" s="324"/>
      <c r="I103" s="325"/>
      <c r="J103" s="60"/>
      <c r="L103" s="62"/>
    </row>
    <row r="104" spans="1:12" s="21" customFormat="1" ht="19.5" thickBot="1">
      <c r="A104" s="4"/>
      <c r="B104" s="53" t="s">
        <v>1323</v>
      </c>
      <c r="C104" s="54" t="s">
        <v>18</v>
      </c>
      <c r="D104" s="54" t="s">
        <v>1324</v>
      </c>
      <c r="E104" s="326" t="s">
        <v>1320</v>
      </c>
      <c r="F104" s="327"/>
      <c r="G104" s="54" t="s">
        <v>1325</v>
      </c>
      <c r="H104" s="54" t="s">
        <v>48</v>
      </c>
      <c r="I104" s="55" t="s">
        <v>1321</v>
      </c>
      <c r="J104" s="60"/>
      <c r="L104" s="62"/>
    </row>
    <row r="105" spans="1:12" s="21" customFormat="1" ht="19.5" customHeight="1" thickTop="1">
      <c r="A105" s="4"/>
      <c r="B105" s="328">
        <v>1</v>
      </c>
      <c r="C105" s="330"/>
      <c r="D105" s="330" t="str">
        <f>IF(C105&gt;0,VLOOKUP(C105,男子登録情報!$A$2:$H$1688,2,0),"")</f>
        <v/>
      </c>
      <c r="E105" s="331" t="str">
        <f>IF(C105&gt;0,VLOOKUP(C105,男子登録情報!$A$2:$H$1688,3,0),"")</f>
        <v/>
      </c>
      <c r="F105" s="332"/>
      <c r="G105" s="330" t="str">
        <f>IF(C105&gt;0,VLOOKUP(C105,男子登録情報!$A$2:$H$1688,4,0),"")</f>
        <v/>
      </c>
      <c r="H105" s="330" t="str">
        <f>IF(C105&gt;0,VLOOKUP(C105,男子登録情報!$A$2:$H$1688,8,0),"")</f>
        <v/>
      </c>
      <c r="I105" s="333" t="str">
        <f>IF(C105&gt;0,VLOOKUP(C105,男子登録情報!$A$2:$H$1688,5,0),"")</f>
        <v/>
      </c>
      <c r="J105" s="60"/>
      <c r="L105" s="62"/>
    </row>
    <row r="106" spans="1:12" s="21" customFormat="1" ht="18.75" customHeight="1">
      <c r="A106" s="4"/>
      <c r="B106" s="329"/>
      <c r="C106" s="195"/>
      <c r="D106" s="195"/>
      <c r="E106" s="321"/>
      <c r="F106" s="322"/>
      <c r="G106" s="195"/>
      <c r="H106" s="195"/>
      <c r="I106" s="320"/>
      <c r="J106" s="60"/>
      <c r="L106" s="62"/>
    </row>
    <row r="107" spans="1:12" s="21" customFormat="1" ht="18.75" customHeight="1">
      <c r="A107" s="4"/>
      <c r="B107" s="312">
        <v>2</v>
      </c>
      <c r="C107" s="314"/>
      <c r="D107" s="314" t="str">
        <f>IF(C107,VLOOKUP(C107,男子登録情報!$A$2:$H$1688,2,0),"")</f>
        <v/>
      </c>
      <c r="E107" s="316" t="str">
        <f>IF(C107&gt;0,VLOOKUP(C107,男子登録情報!$A$2:$H$1688,3,0),"")</f>
        <v/>
      </c>
      <c r="F107" s="317"/>
      <c r="G107" s="314" t="str">
        <f>IF(C107&gt;0,VLOOKUP(C107,男子登録情報!$A$2:$H$1688,4,0),"")</f>
        <v/>
      </c>
      <c r="H107" s="314" t="str">
        <f>IF(C107&gt;0,VLOOKUP(C107,男子登録情報!$A$2:$H$1688,8,0),"")</f>
        <v/>
      </c>
      <c r="I107" s="280" t="str">
        <f>IF(C107&gt;0,VLOOKUP(C107,男子登録情報!$A$2:$H$1688,5,0),"")</f>
        <v/>
      </c>
      <c r="J107" s="60"/>
      <c r="L107" s="62"/>
    </row>
    <row r="108" spans="1:12" s="21" customFormat="1" ht="18.75" customHeight="1">
      <c r="A108" s="4"/>
      <c r="B108" s="329"/>
      <c r="C108" s="195"/>
      <c r="D108" s="195"/>
      <c r="E108" s="321"/>
      <c r="F108" s="322"/>
      <c r="G108" s="195"/>
      <c r="H108" s="195"/>
      <c r="I108" s="320"/>
      <c r="J108" s="60"/>
      <c r="L108" s="62"/>
    </row>
    <row r="109" spans="1:12" s="21" customFormat="1" ht="18.75" customHeight="1">
      <c r="A109" s="4"/>
      <c r="B109" s="312">
        <v>3</v>
      </c>
      <c r="C109" s="314"/>
      <c r="D109" s="314" t="str">
        <f>IF(C109,VLOOKUP(C109,男子登録情報!$A$2:$H$1688,2,0),"")</f>
        <v/>
      </c>
      <c r="E109" s="316" t="str">
        <f>IF(C109&gt;0,VLOOKUP(C109,男子登録情報!$A$2:$H$1688,3,0),"")</f>
        <v/>
      </c>
      <c r="F109" s="317"/>
      <c r="G109" s="314" t="str">
        <f>IF(C109&gt;0,VLOOKUP(C109,男子登録情報!$A$2:$H$1688,4,0),"")</f>
        <v/>
      </c>
      <c r="H109" s="314" t="str">
        <f>IF(C109&gt;0,VLOOKUP(C109,男子登録情報!$A$2:$H$1688,8,0),"")</f>
        <v/>
      </c>
      <c r="I109" s="280" t="str">
        <f>IF(C109&gt;0,VLOOKUP(C109,男子登録情報!$A$2:$H$1688,5,0),"")</f>
        <v/>
      </c>
      <c r="J109" s="60"/>
      <c r="L109" s="62"/>
    </row>
    <row r="110" spans="1:12" s="21" customFormat="1" ht="18.75" customHeight="1">
      <c r="A110" s="4"/>
      <c r="B110" s="329"/>
      <c r="C110" s="195"/>
      <c r="D110" s="195"/>
      <c r="E110" s="321"/>
      <c r="F110" s="322"/>
      <c r="G110" s="195"/>
      <c r="H110" s="195"/>
      <c r="I110" s="320"/>
      <c r="J110" s="60"/>
      <c r="L110" s="62"/>
    </row>
    <row r="111" spans="1:12" s="21" customFormat="1" ht="18.75" customHeight="1">
      <c r="A111" s="4"/>
      <c r="B111" s="312">
        <v>4</v>
      </c>
      <c r="C111" s="314"/>
      <c r="D111" s="314" t="str">
        <f>IF(C111,VLOOKUP(C111,男子登録情報!$A$2:$H$1688,2,0),"")</f>
        <v/>
      </c>
      <c r="E111" s="316" t="str">
        <f>IF(C111&gt;0,VLOOKUP(C111,男子登録情報!$A$2:$H$1688,3,0),"")</f>
        <v/>
      </c>
      <c r="F111" s="317"/>
      <c r="G111" s="314" t="str">
        <f>IF(C111&gt;0,VLOOKUP(C111,男子登録情報!$A$2:$H$1688,4,0),"")</f>
        <v/>
      </c>
      <c r="H111" s="314" t="str">
        <f>IF(C111&gt;0,VLOOKUP(C111,男子登録情報!$A$2:$H$1688,8,0),"")</f>
        <v/>
      </c>
      <c r="I111" s="280" t="str">
        <f>IF(C111&gt;0,VLOOKUP(C111,男子登録情報!$A$2:$H$1688,5,0),"")</f>
        <v/>
      </c>
      <c r="J111" s="60"/>
      <c r="L111" s="62"/>
    </row>
    <row r="112" spans="1:12" s="21" customFormat="1" ht="18.75" customHeight="1">
      <c r="A112" s="4"/>
      <c r="B112" s="329"/>
      <c r="C112" s="195"/>
      <c r="D112" s="195"/>
      <c r="E112" s="321"/>
      <c r="F112" s="322"/>
      <c r="G112" s="195"/>
      <c r="H112" s="195"/>
      <c r="I112" s="320"/>
      <c r="J112" s="60"/>
      <c r="L112" s="62"/>
    </row>
    <row r="113" spans="1:12" s="21" customFormat="1" ht="18.75" customHeight="1">
      <c r="A113" s="4"/>
      <c r="B113" s="312">
        <v>5</v>
      </c>
      <c r="C113" s="314"/>
      <c r="D113" s="314" t="str">
        <f>IF(C113,VLOOKUP(C113,男子登録情報!$A$2:$H$1688,2,0),"")</f>
        <v/>
      </c>
      <c r="E113" s="316" t="str">
        <f>IF(C113&gt;0,VLOOKUP(C113,男子登録情報!$A$2:$H$1688,3,0),"")</f>
        <v/>
      </c>
      <c r="F113" s="317"/>
      <c r="G113" s="314" t="str">
        <f>IF(C113&gt;0,VLOOKUP(C113,男子登録情報!$A$2:$H$1688,4,0),"")</f>
        <v/>
      </c>
      <c r="H113" s="314" t="str">
        <f>IF(C113&gt;0,VLOOKUP(C113,男子登録情報!$A$2:$H$1688,8,0),"")</f>
        <v/>
      </c>
      <c r="I113" s="280" t="str">
        <f>IF(C113&gt;0,VLOOKUP(C113,男子登録情報!$A$2:$H$1688,5,0),"")</f>
        <v/>
      </c>
      <c r="J113" s="60"/>
      <c r="L113" s="62"/>
    </row>
    <row r="114" spans="1:12" s="21" customFormat="1" ht="18.75" customHeight="1">
      <c r="A114" s="4"/>
      <c r="B114" s="329"/>
      <c r="C114" s="195"/>
      <c r="D114" s="195"/>
      <c r="E114" s="321"/>
      <c r="F114" s="322"/>
      <c r="G114" s="195"/>
      <c r="H114" s="195"/>
      <c r="I114" s="320"/>
      <c r="J114" s="60"/>
      <c r="L114" s="62"/>
    </row>
    <row r="115" spans="1:12" s="21" customFormat="1" ht="18.75" customHeight="1">
      <c r="A115" s="4"/>
      <c r="B115" s="312">
        <v>6</v>
      </c>
      <c r="C115" s="314"/>
      <c r="D115" s="314" t="str">
        <f>IF(C115,VLOOKUP(C115,男子登録情報!$A$2:$H$1688,2,0),"")</f>
        <v/>
      </c>
      <c r="E115" s="316" t="str">
        <f>IF(C115&gt;0,VLOOKUP(C115,男子登録情報!$A$2:$H$1688,3,0),"")</f>
        <v/>
      </c>
      <c r="F115" s="317"/>
      <c r="G115" s="314" t="str">
        <f>IF(C115&gt;0,VLOOKUP(C115,男子登録情報!$A$2:$H$1688,4,0),"")</f>
        <v/>
      </c>
      <c r="H115" s="314" t="str">
        <f>IF(C115&gt;0,VLOOKUP(C115,男子登録情報!$A$2:$H$1688,8,0),"")</f>
        <v/>
      </c>
      <c r="I115" s="280" t="str">
        <f>IF(C115&gt;0,VLOOKUP(C115,男子登録情報!$A$2:$H$1688,5,0),"")</f>
        <v/>
      </c>
      <c r="J115" s="60"/>
      <c r="L115" s="62"/>
    </row>
    <row r="116" spans="1:12" s="21" customFormat="1" ht="19.5" customHeight="1" thickBot="1">
      <c r="A116" s="4"/>
      <c r="B116" s="313"/>
      <c r="C116" s="315"/>
      <c r="D116" s="315"/>
      <c r="E116" s="318"/>
      <c r="F116" s="319"/>
      <c r="G116" s="315"/>
      <c r="H116" s="315"/>
      <c r="I116" s="281"/>
      <c r="J116" s="60"/>
      <c r="L116" s="62"/>
    </row>
    <row r="117" spans="1:12" s="21" customFormat="1" ht="18.75">
      <c r="A117" s="4"/>
      <c r="B117" s="282" t="s">
        <v>1322</v>
      </c>
      <c r="C117" s="283"/>
      <c r="D117" s="283"/>
      <c r="E117" s="283"/>
      <c r="F117" s="283"/>
      <c r="G117" s="283"/>
      <c r="H117" s="283"/>
      <c r="I117" s="284"/>
      <c r="J117" s="60"/>
      <c r="L117" s="62"/>
    </row>
    <row r="118" spans="1:12" s="21" customFormat="1" ht="18.75">
      <c r="A118" s="4"/>
      <c r="B118" s="285"/>
      <c r="C118" s="286"/>
      <c r="D118" s="286"/>
      <c r="E118" s="286"/>
      <c r="F118" s="286"/>
      <c r="G118" s="286"/>
      <c r="H118" s="286"/>
      <c r="I118" s="287"/>
      <c r="J118" s="60"/>
      <c r="L118" s="62"/>
    </row>
    <row r="119" spans="1:12" s="21" customFormat="1" ht="19.5" thickBot="1">
      <c r="A119" s="4"/>
      <c r="B119" s="288"/>
      <c r="C119" s="289"/>
      <c r="D119" s="289"/>
      <c r="E119" s="289"/>
      <c r="F119" s="289"/>
      <c r="G119" s="289"/>
      <c r="H119" s="289"/>
      <c r="I119" s="290"/>
      <c r="J119" s="60"/>
      <c r="L119" s="62"/>
    </row>
    <row r="120" spans="1:12" s="21" customFormat="1" ht="18.75">
      <c r="A120" s="61"/>
      <c r="B120" s="61"/>
      <c r="C120" s="61"/>
      <c r="D120" s="61"/>
      <c r="E120" s="61"/>
      <c r="F120" s="61"/>
      <c r="G120" s="61"/>
      <c r="H120" s="61"/>
      <c r="I120" s="61"/>
      <c r="J120" s="66"/>
      <c r="L120" s="62"/>
    </row>
    <row r="121" spans="1:12" s="21" customFormat="1" ht="19.5" thickBot="1">
      <c r="A121" s="4"/>
      <c r="B121" s="4"/>
      <c r="C121" s="4"/>
      <c r="D121" s="4"/>
      <c r="E121" s="4"/>
      <c r="F121" s="4"/>
      <c r="G121" s="4"/>
      <c r="H121" s="4"/>
      <c r="I121" s="4"/>
      <c r="J121" s="64" t="s">
        <v>1342</v>
      </c>
      <c r="L121" s="62"/>
    </row>
    <row r="122" spans="1:12" s="21" customFormat="1" ht="18.75" customHeight="1">
      <c r="A122" s="4"/>
      <c r="B122" s="291" t="str">
        <f>CONCATENATE('加盟校情報&amp;大会設定'!$G$5,'加盟校情報&amp;大会設定'!$H$5,'加盟校情報&amp;大会設定'!$I$5,'加盟校情報&amp;大会設定'!$J$5,)&amp;"　男子4×100mR"</f>
        <v>第35回全日本大学女子駅伝東海地区選考会　男子4×100mR</v>
      </c>
      <c r="C122" s="292"/>
      <c r="D122" s="292"/>
      <c r="E122" s="292"/>
      <c r="F122" s="292"/>
      <c r="G122" s="292"/>
      <c r="H122" s="292"/>
      <c r="I122" s="293"/>
      <c r="J122" s="60"/>
      <c r="L122" s="62"/>
    </row>
    <row r="123" spans="1:12" s="21" customFormat="1" ht="19.5" customHeight="1" thickBot="1">
      <c r="A123" s="4"/>
      <c r="B123" s="294"/>
      <c r="C123" s="295"/>
      <c r="D123" s="295"/>
      <c r="E123" s="295"/>
      <c r="F123" s="295"/>
      <c r="G123" s="295"/>
      <c r="H123" s="295"/>
      <c r="I123" s="296"/>
      <c r="J123" s="60"/>
      <c r="L123" s="62"/>
    </row>
    <row r="124" spans="1:12" s="21" customFormat="1" ht="18.75">
      <c r="A124" s="4"/>
      <c r="B124" s="297" t="s">
        <v>1326</v>
      </c>
      <c r="C124" s="298"/>
      <c r="D124" s="303" t="str">
        <f>IF(基本情報登録!$D$6&gt;0,基本情報登録!$D$6,"")</f>
        <v/>
      </c>
      <c r="E124" s="304"/>
      <c r="F124" s="304"/>
      <c r="G124" s="304"/>
      <c r="H124" s="305"/>
      <c r="I124" s="65" t="s">
        <v>1360</v>
      </c>
      <c r="J124" s="60"/>
      <c r="L124" s="62"/>
    </row>
    <row r="125" spans="1:12" s="21" customFormat="1" ht="18.75" customHeight="1">
      <c r="A125" s="4"/>
      <c r="B125" s="299" t="s">
        <v>1</v>
      </c>
      <c r="C125" s="300"/>
      <c r="D125" s="306" t="str">
        <f>IF(基本情報登録!$D$8&gt;0,基本情報登録!$D$8,"")</f>
        <v/>
      </c>
      <c r="E125" s="307"/>
      <c r="F125" s="307"/>
      <c r="G125" s="307"/>
      <c r="H125" s="308"/>
      <c r="I125" s="280"/>
      <c r="J125" s="60"/>
      <c r="L125" s="62"/>
    </row>
    <row r="126" spans="1:12" s="21" customFormat="1" ht="19.5" customHeight="1" thickBot="1">
      <c r="A126" s="4"/>
      <c r="B126" s="301"/>
      <c r="C126" s="302"/>
      <c r="D126" s="309"/>
      <c r="E126" s="310"/>
      <c r="F126" s="310"/>
      <c r="G126" s="310"/>
      <c r="H126" s="311"/>
      <c r="I126" s="281"/>
      <c r="J126" s="60"/>
      <c r="L126" s="62"/>
    </row>
    <row r="127" spans="1:12" s="21" customFormat="1" ht="18.75">
      <c r="A127" s="4"/>
      <c r="B127" s="297" t="s">
        <v>26</v>
      </c>
      <c r="C127" s="298"/>
      <c r="D127" s="334"/>
      <c r="E127" s="335"/>
      <c r="F127" s="335"/>
      <c r="G127" s="335"/>
      <c r="H127" s="335"/>
      <c r="I127" s="336"/>
      <c r="J127" s="60"/>
      <c r="L127" s="62"/>
    </row>
    <row r="128" spans="1:12" s="21" customFormat="1" ht="18.75" hidden="1">
      <c r="A128" s="4"/>
      <c r="B128" s="50"/>
      <c r="C128" s="51"/>
      <c r="D128" s="52"/>
      <c r="E128" s="337" t="str">
        <f>TEXT(D127,"00000")</f>
        <v>00000</v>
      </c>
      <c r="F128" s="337"/>
      <c r="G128" s="337"/>
      <c r="H128" s="337"/>
      <c r="I128" s="338"/>
      <c r="J128" s="60"/>
      <c r="L128" s="62"/>
    </row>
    <row r="129" spans="1:12" s="21" customFormat="1" ht="18.75" customHeight="1">
      <c r="A129" s="4"/>
      <c r="B129" s="299" t="s">
        <v>29</v>
      </c>
      <c r="C129" s="300"/>
      <c r="D129" s="316"/>
      <c r="E129" s="341"/>
      <c r="F129" s="341"/>
      <c r="G129" s="341"/>
      <c r="H129" s="341"/>
      <c r="I129" s="342"/>
      <c r="J129" s="60"/>
      <c r="L129" s="62"/>
    </row>
    <row r="130" spans="1:12" s="21" customFormat="1" ht="18.75" customHeight="1">
      <c r="A130" s="4"/>
      <c r="B130" s="339"/>
      <c r="C130" s="340"/>
      <c r="D130" s="321"/>
      <c r="E130" s="343"/>
      <c r="F130" s="343"/>
      <c r="G130" s="343"/>
      <c r="H130" s="343"/>
      <c r="I130" s="344"/>
      <c r="J130" s="60"/>
      <c r="L130" s="62"/>
    </row>
    <row r="131" spans="1:12" s="21" customFormat="1" ht="19.5" thickBot="1">
      <c r="A131" s="4"/>
      <c r="B131" s="345" t="s">
        <v>1318</v>
      </c>
      <c r="C131" s="346"/>
      <c r="D131" s="347"/>
      <c r="E131" s="348"/>
      <c r="F131" s="348"/>
      <c r="G131" s="348"/>
      <c r="H131" s="348"/>
      <c r="I131" s="349"/>
      <c r="J131" s="60"/>
      <c r="L131" s="62"/>
    </row>
    <row r="132" spans="1:12" s="21" customFormat="1" ht="18.75">
      <c r="A132" s="4"/>
      <c r="B132" s="323" t="s">
        <v>1319</v>
      </c>
      <c r="C132" s="324"/>
      <c r="D132" s="324"/>
      <c r="E132" s="324"/>
      <c r="F132" s="324"/>
      <c r="G132" s="324"/>
      <c r="H132" s="324"/>
      <c r="I132" s="325"/>
      <c r="J132" s="60"/>
      <c r="L132" s="62"/>
    </row>
    <row r="133" spans="1:12" s="21" customFormat="1" ht="19.5" thickBot="1">
      <c r="A133" s="4"/>
      <c r="B133" s="53" t="s">
        <v>1323</v>
      </c>
      <c r="C133" s="54" t="s">
        <v>18</v>
      </c>
      <c r="D133" s="54" t="s">
        <v>1324</v>
      </c>
      <c r="E133" s="326" t="s">
        <v>1320</v>
      </c>
      <c r="F133" s="327"/>
      <c r="G133" s="54" t="s">
        <v>1325</v>
      </c>
      <c r="H133" s="54" t="s">
        <v>48</v>
      </c>
      <c r="I133" s="55" t="s">
        <v>1321</v>
      </c>
      <c r="J133" s="60"/>
      <c r="L133" s="62"/>
    </row>
    <row r="134" spans="1:12" s="21" customFormat="1" ht="19.5" customHeight="1" thickTop="1">
      <c r="A134" s="4"/>
      <c r="B134" s="328">
        <v>1</v>
      </c>
      <c r="C134" s="330"/>
      <c r="D134" s="330" t="str">
        <f>IF(C134&gt;0,VLOOKUP(C134,男子登録情報!$A$2:$H$1688,2,0),"")</f>
        <v/>
      </c>
      <c r="E134" s="331" t="str">
        <f>IF(C134&gt;0,VLOOKUP(C134,男子登録情報!$A$2:$H$1688,3,0),"")</f>
        <v/>
      </c>
      <c r="F134" s="332"/>
      <c r="G134" s="330" t="str">
        <f>IF(C134&gt;0,VLOOKUP(C134,男子登録情報!$A$2:$H$1688,4,0),"")</f>
        <v/>
      </c>
      <c r="H134" s="330" t="str">
        <f>IF(C134&gt;0,VLOOKUP(C134,男子登録情報!$A$2:$H$1688,8,0),"")</f>
        <v/>
      </c>
      <c r="I134" s="333" t="str">
        <f>IF(C134&gt;0,VLOOKUP(C134,男子登録情報!$A$2:$H$1688,5,0),"")</f>
        <v/>
      </c>
      <c r="J134" s="60"/>
      <c r="L134" s="62"/>
    </row>
    <row r="135" spans="1:12" s="21" customFormat="1" ht="18.75" customHeight="1">
      <c r="A135" s="4"/>
      <c r="B135" s="329"/>
      <c r="C135" s="195"/>
      <c r="D135" s="195"/>
      <c r="E135" s="321"/>
      <c r="F135" s="322"/>
      <c r="G135" s="195"/>
      <c r="H135" s="195"/>
      <c r="I135" s="320"/>
      <c r="J135" s="60"/>
      <c r="L135" s="62"/>
    </row>
    <row r="136" spans="1:12" s="21" customFormat="1" ht="18.75" customHeight="1">
      <c r="A136" s="4"/>
      <c r="B136" s="312">
        <v>2</v>
      </c>
      <c r="C136" s="314"/>
      <c r="D136" s="314" t="str">
        <f>IF(C136,VLOOKUP(C136,男子登録情報!$A$2:$H$1688,2,0),"")</f>
        <v/>
      </c>
      <c r="E136" s="316" t="str">
        <f>IF(C136&gt;0,VLOOKUP(C136,男子登録情報!$A$2:$H$1688,3,0),"")</f>
        <v/>
      </c>
      <c r="F136" s="317"/>
      <c r="G136" s="314" t="str">
        <f>IF(C136&gt;0,VLOOKUP(C136,男子登録情報!$A$2:$H$1688,4,0),"")</f>
        <v/>
      </c>
      <c r="H136" s="314" t="str">
        <f>IF(C136&gt;0,VLOOKUP(C136,男子登録情報!$A$2:$H$1688,8,0),"")</f>
        <v/>
      </c>
      <c r="I136" s="280" t="str">
        <f>IF(C136&gt;0,VLOOKUP(C136,男子登録情報!$A$2:$H$1688,5,0),"")</f>
        <v/>
      </c>
      <c r="J136" s="60"/>
      <c r="L136" s="62"/>
    </row>
    <row r="137" spans="1:12" s="21" customFormat="1" ht="18.75" customHeight="1">
      <c r="A137" s="4"/>
      <c r="B137" s="329"/>
      <c r="C137" s="195"/>
      <c r="D137" s="195"/>
      <c r="E137" s="321"/>
      <c r="F137" s="322"/>
      <c r="G137" s="195"/>
      <c r="H137" s="195"/>
      <c r="I137" s="320"/>
      <c r="J137" s="60"/>
      <c r="L137" s="62"/>
    </row>
    <row r="138" spans="1:12" s="21" customFormat="1" ht="18.75" customHeight="1">
      <c r="A138" s="4"/>
      <c r="B138" s="312">
        <v>3</v>
      </c>
      <c r="C138" s="314"/>
      <c r="D138" s="314" t="str">
        <f>IF(C138,VLOOKUP(C138,男子登録情報!$A$2:$H$1688,2,0),"")</f>
        <v/>
      </c>
      <c r="E138" s="316" t="str">
        <f>IF(C138&gt;0,VLOOKUP(C138,男子登録情報!$A$2:$H$1688,3,0),"")</f>
        <v/>
      </c>
      <c r="F138" s="317"/>
      <c r="G138" s="314" t="str">
        <f>IF(C138&gt;0,VLOOKUP(C138,男子登録情報!$A$2:$H$1688,4,0),"")</f>
        <v/>
      </c>
      <c r="H138" s="314" t="str">
        <f>IF(C138&gt;0,VLOOKUP(C138,男子登録情報!$A$2:$H$1688,8,0),"")</f>
        <v/>
      </c>
      <c r="I138" s="280" t="str">
        <f>IF(C138&gt;0,VLOOKUP(C138,男子登録情報!$A$2:$H$1688,5,0),"")</f>
        <v/>
      </c>
      <c r="J138" s="60"/>
      <c r="L138" s="62"/>
    </row>
    <row r="139" spans="1:12" s="21" customFormat="1" ht="18.75" customHeight="1">
      <c r="A139" s="4"/>
      <c r="B139" s="329"/>
      <c r="C139" s="195"/>
      <c r="D139" s="195"/>
      <c r="E139" s="321"/>
      <c r="F139" s="322"/>
      <c r="G139" s="195"/>
      <c r="H139" s="195"/>
      <c r="I139" s="320"/>
      <c r="J139" s="60"/>
      <c r="L139" s="62"/>
    </row>
    <row r="140" spans="1:12" s="21" customFormat="1" ht="18.75" customHeight="1">
      <c r="A140" s="4"/>
      <c r="B140" s="312">
        <v>4</v>
      </c>
      <c r="C140" s="314"/>
      <c r="D140" s="314" t="str">
        <f>IF(C140,VLOOKUP(C140,男子登録情報!$A$2:$H$1688,2,0),"")</f>
        <v/>
      </c>
      <c r="E140" s="316" t="str">
        <f>IF(C140&gt;0,VLOOKUP(C140,男子登録情報!$A$2:$H$1688,3,0),"")</f>
        <v/>
      </c>
      <c r="F140" s="317"/>
      <c r="G140" s="314" t="str">
        <f>IF(C140&gt;0,VLOOKUP(C140,男子登録情報!$A$2:$H$1688,4,0),"")</f>
        <v/>
      </c>
      <c r="H140" s="314" t="str">
        <f>IF(C140&gt;0,VLOOKUP(C140,男子登録情報!$A$2:$H$1688,8,0),"")</f>
        <v/>
      </c>
      <c r="I140" s="280" t="str">
        <f>IF(C140&gt;0,VLOOKUP(C140,男子登録情報!$A$2:$H$1688,5,0),"")</f>
        <v/>
      </c>
      <c r="J140" s="60"/>
      <c r="L140" s="62"/>
    </row>
    <row r="141" spans="1:12" s="21" customFormat="1" ht="18.75" customHeight="1">
      <c r="A141" s="4"/>
      <c r="B141" s="329"/>
      <c r="C141" s="195"/>
      <c r="D141" s="195"/>
      <c r="E141" s="321"/>
      <c r="F141" s="322"/>
      <c r="G141" s="195"/>
      <c r="H141" s="195"/>
      <c r="I141" s="320"/>
      <c r="J141" s="60"/>
      <c r="L141" s="62"/>
    </row>
    <row r="142" spans="1:12" s="21" customFormat="1" ht="18.75" customHeight="1">
      <c r="A142" s="4"/>
      <c r="B142" s="312">
        <v>5</v>
      </c>
      <c r="C142" s="314"/>
      <c r="D142" s="314" t="str">
        <f>IF(C142,VLOOKUP(C142,男子登録情報!$A$2:$H$1688,2,0),"")</f>
        <v/>
      </c>
      <c r="E142" s="316" t="str">
        <f>IF(C142&gt;0,VLOOKUP(C142,男子登録情報!$A$2:$H$1688,3,0),"")</f>
        <v/>
      </c>
      <c r="F142" s="317"/>
      <c r="G142" s="314" t="str">
        <f>IF(C142&gt;0,VLOOKUP(C142,男子登録情報!$A$2:$H$1688,4,0),"")</f>
        <v/>
      </c>
      <c r="H142" s="314" t="str">
        <f>IF(C142&gt;0,VLOOKUP(C142,男子登録情報!$A$2:$H$1688,8,0),"")</f>
        <v/>
      </c>
      <c r="I142" s="280" t="str">
        <f>IF(C142&gt;0,VLOOKUP(C142,男子登録情報!$A$2:$H$1688,5,0),"")</f>
        <v/>
      </c>
      <c r="J142" s="60"/>
      <c r="L142" s="62"/>
    </row>
    <row r="143" spans="1:12" s="21" customFormat="1" ht="18.75" customHeight="1">
      <c r="A143" s="4"/>
      <c r="B143" s="329"/>
      <c r="C143" s="195"/>
      <c r="D143" s="195"/>
      <c r="E143" s="321"/>
      <c r="F143" s="322"/>
      <c r="G143" s="195"/>
      <c r="H143" s="195"/>
      <c r="I143" s="320"/>
      <c r="J143" s="60"/>
      <c r="L143" s="62"/>
    </row>
    <row r="144" spans="1:12" s="21" customFormat="1" ht="18.75" customHeight="1">
      <c r="A144" s="4"/>
      <c r="B144" s="312">
        <v>6</v>
      </c>
      <c r="C144" s="314"/>
      <c r="D144" s="314" t="str">
        <f>IF(C144,VLOOKUP(C144,男子登録情報!$A$2:$H$1688,2,0),"")</f>
        <v/>
      </c>
      <c r="E144" s="316" t="str">
        <f>IF(C144&gt;0,VLOOKUP(C144,男子登録情報!$A$2:$H$1688,3,0),"")</f>
        <v/>
      </c>
      <c r="F144" s="317"/>
      <c r="G144" s="314" t="str">
        <f>IF(C144&gt;0,VLOOKUP(C144,男子登録情報!$A$2:$H$1688,4,0),"")</f>
        <v/>
      </c>
      <c r="H144" s="314" t="str">
        <f>IF(C144&gt;0,VLOOKUP(C144,男子登録情報!$A$2:$H$1688,8,0),"")</f>
        <v/>
      </c>
      <c r="I144" s="280" t="str">
        <f>IF(C144&gt;0,VLOOKUP(C144,男子登録情報!$A$2:$H$1688,5,0),"")</f>
        <v/>
      </c>
      <c r="J144" s="60"/>
      <c r="L144" s="62"/>
    </row>
    <row r="145" spans="1:12" s="21" customFormat="1" ht="19.5" customHeight="1" thickBot="1">
      <c r="A145" s="4"/>
      <c r="B145" s="313"/>
      <c r="C145" s="315"/>
      <c r="D145" s="315"/>
      <c r="E145" s="318"/>
      <c r="F145" s="319"/>
      <c r="G145" s="315"/>
      <c r="H145" s="315"/>
      <c r="I145" s="281"/>
      <c r="J145" s="60"/>
      <c r="L145" s="62"/>
    </row>
    <row r="146" spans="1:12" s="21" customFormat="1" ht="18.75">
      <c r="A146" s="4"/>
      <c r="B146" s="282" t="s">
        <v>1322</v>
      </c>
      <c r="C146" s="283"/>
      <c r="D146" s="283"/>
      <c r="E146" s="283"/>
      <c r="F146" s="283"/>
      <c r="G146" s="283"/>
      <c r="H146" s="283"/>
      <c r="I146" s="284"/>
      <c r="J146" s="60"/>
      <c r="L146" s="62"/>
    </row>
    <row r="147" spans="1:12" s="21" customFormat="1" ht="18.75">
      <c r="A147" s="4"/>
      <c r="B147" s="285"/>
      <c r="C147" s="286"/>
      <c r="D147" s="286"/>
      <c r="E147" s="286"/>
      <c r="F147" s="286"/>
      <c r="G147" s="286"/>
      <c r="H147" s="286"/>
      <c r="I147" s="287"/>
      <c r="J147" s="60"/>
      <c r="L147" s="62"/>
    </row>
    <row r="148" spans="1:12" s="21" customFormat="1" ht="19.5" thickBot="1">
      <c r="A148" s="4"/>
      <c r="B148" s="288"/>
      <c r="C148" s="289"/>
      <c r="D148" s="289"/>
      <c r="E148" s="289"/>
      <c r="F148" s="289"/>
      <c r="G148" s="289"/>
      <c r="H148" s="289"/>
      <c r="I148" s="290"/>
      <c r="J148" s="60"/>
      <c r="L148" s="62"/>
    </row>
    <row r="149" spans="1:12" s="21" customFormat="1" ht="18.75">
      <c r="A149" s="61"/>
      <c r="B149" s="61"/>
      <c r="C149" s="61"/>
      <c r="D149" s="61"/>
      <c r="E149" s="61"/>
      <c r="F149" s="61"/>
      <c r="G149" s="61"/>
      <c r="H149" s="61"/>
      <c r="I149" s="61"/>
      <c r="J149" s="66"/>
      <c r="L149" s="62"/>
    </row>
    <row r="150" spans="1:12" s="21" customFormat="1" ht="19.5" thickBot="1">
      <c r="A150" s="4"/>
      <c r="B150" s="4"/>
      <c r="C150" s="4"/>
      <c r="D150" s="4"/>
      <c r="E150" s="4"/>
      <c r="F150" s="4"/>
      <c r="G150" s="4"/>
      <c r="H150" s="4"/>
      <c r="I150" s="4"/>
      <c r="J150" s="64" t="s">
        <v>1343</v>
      </c>
      <c r="L150" s="62"/>
    </row>
    <row r="151" spans="1:12" s="21" customFormat="1" ht="18.75" customHeight="1">
      <c r="A151" s="4"/>
      <c r="B151" s="291" t="str">
        <f>CONCATENATE('加盟校情報&amp;大会設定'!$G$5,'加盟校情報&amp;大会設定'!$H$5,'加盟校情報&amp;大会設定'!$I$5,'加盟校情報&amp;大会設定'!$J$5,)&amp;"　男子4×100mR"</f>
        <v>第35回全日本大学女子駅伝東海地区選考会　男子4×100mR</v>
      </c>
      <c r="C151" s="292"/>
      <c r="D151" s="292"/>
      <c r="E151" s="292"/>
      <c r="F151" s="292"/>
      <c r="G151" s="292"/>
      <c r="H151" s="292"/>
      <c r="I151" s="293"/>
      <c r="J151" s="60"/>
      <c r="L151" s="62"/>
    </row>
    <row r="152" spans="1:12" s="21" customFormat="1" ht="19.5" customHeight="1" thickBot="1">
      <c r="A152" s="4"/>
      <c r="B152" s="294"/>
      <c r="C152" s="295"/>
      <c r="D152" s="295"/>
      <c r="E152" s="295"/>
      <c r="F152" s="295"/>
      <c r="G152" s="295"/>
      <c r="H152" s="295"/>
      <c r="I152" s="296"/>
      <c r="J152" s="60"/>
      <c r="L152" s="62"/>
    </row>
    <row r="153" spans="1:12" s="21" customFormat="1" ht="18.75">
      <c r="A153" s="4"/>
      <c r="B153" s="297" t="s">
        <v>1326</v>
      </c>
      <c r="C153" s="298"/>
      <c r="D153" s="303" t="str">
        <f>IF(基本情報登録!$D$6&gt;0,基本情報登録!$D$6,"")</f>
        <v/>
      </c>
      <c r="E153" s="304"/>
      <c r="F153" s="304"/>
      <c r="G153" s="304"/>
      <c r="H153" s="305"/>
      <c r="I153" s="65" t="s">
        <v>1360</v>
      </c>
      <c r="J153" s="60"/>
      <c r="L153" s="62"/>
    </row>
    <row r="154" spans="1:12" s="21" customFormat="1" ht="18.75" customHeight="1">
      <c r="A154" s="4"/>
      <c r="B154" s="299" t="s">
        <v>1</v>
      </c>
      <c r="C154" s="300"/>
      <c r="D154" s="306" t="str">
        <f>IF(基本情報登録!$D$8&gt;0,基本情報登録!$D$8,"")</f>
        <v/>
      </c>
      <c r="E154" s="307"/>
      <c r="F154" s="307"/>
      <c r="G154" s="307"/>
      <c r="H154" s="308"/>
      <c r="I154" s="280"/>
      <c r="J154" s="60"/>
      <c r="L154" s="62"/>
    </row>
    <row r="155" spans="1:12" s="21" customFormat="1" ht="19.5" customHeight="1" thickBot="1">
      <c r="A155" s="4"/>
      <c r="B155" s="301"/>
      <c r="C155" s="302"/>
      <c r="D155" s="309"/>
      <c r="E155" s="310"/>
      <c r="F155" s="310"/>
      <c r="G155" s="310"/>
      <c r="H155" s="311"/>
      <c r="I155" s="281"/>
      <c r="J155" s="60"/>
      <c r="L155" s="62"/>
    </row>
    <row r="156" spans="1:12" s="21" customFormat="1" ht="18.75">
      <c r="A156" s="4"/>
      <c r="B156" s="297" t="s">
        <v>26</v>
      </c>
      <c r="C156" s="298"/>
      <c r="D156" s="334"/>
      <c r="E156" s="335"/>
      <c r="F156" s="335"/>
      <c r="G156" s="335"/>
      <c r="H156" s="335"/>
      <c r="I156" s="336"/>
      <c r="J156" s="60"/>
      <c r="L156" s="62"/>
    </row>
    <row r="157" spans="1:12" s="21" customFormat="1" ht="18.75" hidden="1">
      <c r="A157" s="4"/>
      <c r="B157" s="50"/>
      <c r="C157" s="51"/>
      <c r="D157" s="52"/>
      <c r="E157" s="337" t="str">
        <f>TEXT(D156,"00000")</f>
        <v>00000</v>
      </c>
      <c r="F157" s="337"/>
      <c r="G157" s="337"/>
      <c r="H157" s="337"/>
      <c r="I157" s="338"/>
      <c r="J157" s="60"/>
      <c r="L157" s="62"/>
    </row>
    <row r="158" spans="1:12" s="21" customFormat="1" ht="18.75" customHeight="1">
      <c r="A158" s="4"/>
      <c r="B158" s="299" t="s">
        <v>29</v>
      </c>
      <c r="C158" s="300"/>
      <c r="D158" s="316"/>
      <c r="E158" s="341"/>
      <c r="F158" s="341"/>
      <c r="G158" s="341"/>
      <c r="H158" s="341"/>
      <c r="I158" s="342"/>
      <c r="J158" s="60"/>
      <c r="L158" s="62"/>
    </row>
    <row r="159" spans="1:12" s="21" customFormat="1" ht="18.75" customHeight="1">
      <c r="A159" s="4"/>
      <c r="B159" s="339"/>
      <c r="C159" s="340"/>
      <c r="D159" s="321"/>
      <c r="E159" s="343"/>
      <c r="F159" s="343"/>
      <c r="G159" s="343"/>
      <c r="H159" s="343"/>
      <c r="I159" s="344"/>
      <c r="J159" s="60"/>
      <c r="L159" s="62"/>
    </row>
    <row r="160" spans="1:12" s="21" customFormat="1" ht="19.5" thickBot="1">
      <c r="A160" s="4"/>
      <c r="B160" s="345" t="s">
        <v>1318</v>
      </c>
      <c r="C160" s="346"/>
      <c r="D160" s="347"/>
      <c r="E160" s="348"/>
      <c r="F160" s="348"/>
      <c r="G160" s="348"/>
      <c r="H160" s="348"/>
      <c r="I160" s="349"/>
      <c r="J160" s="60"/>
      <c r="L160" s="62"/>
    </row>
    <row r="161" spans="1:12" s="21" customFormat="1" ht="18.75">
      <c r="A161" s="4"/>
      <c r="B161" s="323" t="s">
        <v>1319</v>
      </c>
      <c r="C161" s="324"/>
      <c r="D161" s="324"/>
      <c r="E161" s="324"/>
      <c r="F161" s="324"/>
      <c r="G161" s="324"/>
      <c r="H161" s="324"/>
      <c r="I161" s="325"/>
      <c r="J161" s="60"/>
      <c r="L161" s="62"/>
    </row>
    <row r="162" spans="1:12" s="21" customFormat="1" ht="19.5" thickBot="1">
      <c r="A162" s="4"/>
      <c r="B162" s="53" t="s">
        <v>1323</v>
      </c>
      <c r="C162" s="54" t="s">
        <v>18</v>
      </c>
      <c r="D162" s="54" t="s">
        <v>1324</v>
      </c>
      <c r="E162" s="326" t="s">
        <v>1320</v>
      </c>
      <c r="F162" s="327"/>
      <c r="G162" s="54" t="s">
        <v>1325</v>
      </c>
      <c r="H162" s="54" t="s">
        <v>48</v>
      </c>
      <c r="I162" s="55" t="s">
        <v>1321</v>
      </c>
      <c r="J162" s="60"/>
      <c r="L162" s="62"/>
    </row>
    <row r="163" spans="1:12" s="21" customFormat="1" ht="19.5" customHeight="1" thickTop="1">
      <c r="A163" s="4"/>
      <c r="B163" s="328">
        <v>1</v>
      </c>
      <c r="C163" s="330"/>
      <c r="D163" s="330" t="str">
        <f>IF(C163&gt;0,VLOOKUP(C163,男子登録情報!$A$2:$H$1688,2,0),"")</f>
        <v/>
      </c>
      <c r="E163" s="331" t="str">
        <f>IF(C163&gt;0,VLOOKUP(C163,男子登録情報!$A$2:$H$1688,3,0),"")</f>
        <v/>
      </c>
      <c r="F163" s="332"/>
      <c r="G163" s="330" t="str">
        <f>IF(C163&gt;0,VLOOKUP(C163,男子登録情報!$A$2:$H$1688,4,0),"")</f>
        <v/>
      </c>
      <c r="H163" s="330" t="str">
        <f>IF(C163&gt;0,VLOOKUP(C163,男子登録情報!$A$2:$H$1688,8,0),"")</f>
        <v/>
      </c>
      <c r="I163" s="333" t="str">
        <f>IF(C163&gt;0,VLOOKUP(C163,男子登録情報!$A$2:$H$1688,5,0),"")</f>
        <v/>
      </c>
      <c r="J163" s="60"/>
      <c r="L163" s="62"/>
    </row>
    <row r="164" spans="1:12" s="21" customFormat="1" ht="18.75" customHeight="1">
      <c r="A164" s="4"/>
      <c r="B164" s="329"/>
      <c r="C164" s="195"/>
      <c r="D164" s="195"/>
      <c r="E164" s="321"/>
      <c r="F164" s="322"/>
      <c r="G164" s="195"/>
      <c r="H164" s="195"/>
      <c r="I164" s="320"/>
      <c r="J164" s="60"/>
      <c r="L164" s="62"/>
    </row>
    <row r="165" spans="1:12" s="21" customFormat="1" ht="18.75" customHeight="1">
      <c r="A165" s="4"/>
      <c r="B165" s="312">
        <v>2</v>
      </c>
      <c r="C165" s="314"/>
      <c r="D165" s="314" t="str">
        <f>IF(C165,VLOOKUP(C165,男子登録情報!$A$2:$H$1688,2,0),"")</f>
        <v/>
      </c>
      <c r="E165" s="316" t="str">
        <f>IF(C165&gt;0,VLOOKUP(C165,男子登録情報!$A$2:$H$1688,3,0),"")</f>
        <v/>
      </c>
      <c r="F165" s="317"/>
      <c r="G165" s="314" t="str">
        <f>IF(C165&gt;0,VLOOKUP(C165,男子登録情報!$A$2:$H$1688,4,0),"")</f>
        <v/>
      </c>
      <c r="H165" s="314" t="str">
        <f>IF(C165&gt;0,VLOOKUP(C165,男子登録情報!$A$2:$H$1688,8,0),"")</f>
        <v/>
      </c>
      <c r="I165" s="280" t="str">
        <f>IF(C165&gt;0,VLOOKUP(C165,男子登録情報!$A$2:$H$1688,5,0),"")</f>
        <v/>
      </c>
      <c r="J165" s="60"/>
      <c r="L165" s="62"/>
    </row>
    <row r="166" spans="1:12" s="21" customFormat="1" ht="18.75" customHeight="1">
      <c r="A166" s="4"/>
      <c r="B166" s="329"/>
      <c r="C166" s="195"/>
      <c r="D166" s="195"/>
      <c r="E166" s="321"/>
      <c r="F166" s="322"/>
      <c r="G166" s="195"/>
      <c r="H166" s="195"/>
      <c r="I166" s="320"/>
      <c r="J166" s="60"/>
      <c r="L166" s="62"/>
    </row>
    <row r="167" spans="1:12" s="21" customFormat="1" ht="18.75" customHeight="1">
      <c r="A167" s="4"/>
      <c r="B167" s="312">
        <v>3</v>
      </c>
      <c r="C167" s="314"/>
      <c r="D167" s="314" t="str">
        <f>IF(C167,VLOOKUP(C167,男子登録情報!$A$2:$H$1688,2,0),"")</f>
        <v/>
      </c>
      <c r="E167" s="316" t="str">
        <f>IF(C167&gt;0,VLOOKUP(C167,男子登録情報!$A$2:$H$1688,3,0),"")</f>
        <v/>
      </c>
      <c r="F167" s="317"/>
      <c r="G167" s="314" t="str">
        <f>IF(C167&gt;0,VLOOKUP(C167,男子登録情報!$A$2:$H$1688,4,0),"")</f>
        <v/>
      </c>
      <c r="H167" s="314" t="str">
        <f>IF(C167&gt;0,VLOOKUP(C167,男子登録情報!$A$2:$H$1688,8,0),"")</f>
        <v/>
      </c>
      <c r="I167" s="280" t="str">
        <f>IF(C167&gt;0,VLOOKUP(C167,男子登録情報!$A$2:$H$1688,5,0),"")</f>
        <v/>
      </c>
      <c r="J167" s="60"/>
      <c r="L167" s="62"/>
    </row>
    <row r="168" spans="1:12" s="21" customFormat="1" ht="18.75" customHeight="1">
      <c r="A168" s="4"/>
      <c r="B168" s="329"/>
      <c r="C168" s="195"/>
      <c r="D168" s="195"/>
      <c r="E168" s="321"/>
      <c r="F168" s="322"/>
      <c r="G168" s="195"/>
      <c r="H168" s="195"/>
      <c r="I168" s="320"/>
      <c r="J168" s="60"/>
      <c r="L168" s="62"/>
    </row>
    <row r="169" spans="1:12" s="21" customFormat="1" ht="18.75" customHeight="1">
      <c r="A169" s="4"/>
      <c r="B169" s="312">
        <v>4</v>
      </c>
      <c r="C169" s="314"/>
      <c r="D169" s="314" t="str">
        <f>IF(C169,VLOOKUP(C169,男子登録情報!$A$2:$H$1688,2,0),"")</f>
        <v/>
      </c>
      <c r="E169" s="316" t="str">
        <f>IF(C169&gt;0,VLOOKUP(C169,男子登録情報!$A$2:$H$1688,3,0),"")</f>
        <v/>
      </c>
      <c r="F169" s="317"/>
      <c r="G169" s="314" t="str">
        <f>IF(C169&gt;0,VLOOKUP(C169,男子登録情報!$A$2:$H$1688,4,0),"")</f>
        <v/>
      </c>
      <c r="H169" s="314" t="str">
        <f>IF(C169&gt;0,VLOOKUP(C169,男子登録情報!$A$2:$H$1688,8,0),"")</f>
        <v/>
      </c>
      <c r="I169" s="280" t="str">
        <f>IF(C169&gt;0,VLOOKUP(C169,男子登録情報!$A$2:$H$1688,5,0),"")</f>
        <v/>
      </c>
      <c r="J169" s="60"/>
      <c r="L169" s="62"/>
    </row>
    <row r="170" spans="1:12" s="21" customFormat="1" ht="18.75" customHeight="1">
      <c r="A170" s="4"/>
      <c r="B170" s="329"/>
      <c r="C170" s="195"/>
      <c r="D170" s="195"/>
      <c r="E170" s="321"/>
      <c r="F170" s="322"/>
      <c r="G170" s="195"/>
      <c r="H170" s="195"/>
      <c r="I170" s="320"/>
      <c r="J170" s="60"/>
      <c r="L170" s="62"/>
    </row>
    <row r="171" spans="1:12" s="21" customFormat="1" ht="18.75" customHeight="1">
      <c r="A171" s="4"/>
      <c r="B171" s="312">
        <v>5</v>
      </c>
      <c r="C171" s="314"/>
      <c r="D171" s="314" t="str">
        <f>IF(C171,VLOOKUP(C171,男子登録情報!$A$2:$H$1688,2,0),"")</f>
        <v/>
      </c>
      <c r="E171" s="316" t="str">
        <f>IF(C171&gt;0,VLOOKUP(C171,男子登録情報!$A$2:$H$1688,3,0),"")</f>
        <v/>
      </c>
      <c r="F171" s="317"/>
      <c r="G171" s="314" t="str">
        <f>IF(C171&gt;0,VLOOKUP(C171,男子登録情報!$A$2:$H$1688,4,0),"")</f>
        <v/>
      </c>
      <c r="H171" s="314" t="str">
        <f>IF(C171&gt;0,VLOOKUP(C171,男子登録情報!$A$2:$H$1688,8,0),"")</f>
        <v/>
      </c>
      <c r="I171" s="280" t="str">
        <f>IF(C171&gt;0,VLOOKUP(C171,男子登録情報!$A$2:$H$1688,5,0),"")</f>
        <v/>
      </c>
      <c r="J171" s="60"/>
      <c r="L171" s="62"/>
    </row>
    <row r="172" spans="1:12" s="21" customFormat="1" ht="18.75" customHeight="1">
      <c r="A172" s="4"/>
      <c r="B172" s="329"/>
      <c r="C172" s="195"/>
      <c r="D172" s="195"/>
      <c r="E172" s="321"/>
      <c r="F172" s="322"/>
      <c r="G172" s="195"/>
      <c r="H172" s="195"/>
      <c r="I172" s="320"/>
      <c r="J172" s="60"/>
      <c r="L172" s="62"/>
    </row>
    <row r="173" spans="1:12" s="21" customFormat="1" ht="18.75" customHeight="1">
      <c r="A173" s="4"/>
      <c r="B173" s="312">
        <v>6</v>
      </c>
      <c r="C173" s="314"/>
      <c r="D173" s="314" t="str">
        <f>IF(C173,VLOOKUP(C173,男子登録情報!$A$2:$H$1688,2,0),"")</f>
        <v/>
      </c>
      <c r="E173" s="316" t="str">
        <f>IF(C173&gt;0,VLOOKUP(C173,男子登録情報!$A$2:$H$1688,3,0),"")</f>
        <v/>
      </c>
      <c r="F173" s="317"/>
      <c r="G173" s="314" t="str">
        <f>IF(C173&gt;0,VLOOKUP(C173,男子登録情報!$A$2:$H$1688,4,0),"")</f>
        <v/>
      </c>
      <c r="H173" s="314" t="str">
        <f>IF(C173&gt;0,VLOOKUP(C173,男子登録情報!$A$2:$H$1688,8,0),"")</f>
        <v/>
      </c>
      <c r="I173" s="280" t="str">
        <f>IF(C173&gt;0,VLOOKUP(C173,男子登録情報!$A$2:$H$1688,5,0),"")</f>
        <v/>
      </c>
      <c r="J173" s="60"/>
      <c r="L173" s="62"/>
    </row>
    <row r="174" spans="1:12" s="21" customFormat="1" ht="19.5" customHeight="1" thickBot="1">
      <c r="A174" s="4"/>
      <c r="B174" s="313"/>
      <c r="C174" s="315"/>
      <c r="D174" s="315"/>
      <c r="E174" s="318"/>
      <c r="F174" s="319"/>
      <c r="G174" s="315"/>
      <c r="H174" s="315"/>
      <c r="I174" s="281"/>
      <c r="J174" s="60"/>
      <c r="L174" s="62"/>
    </row>
    <row r="175" spans="1:12" s="21" customFormat="1" ht="18.75">
      <c r="A175" s="4"/>
      <c r="B175" s="282" t="s">
        <v>1322</v>
      </c>
      <c r="C175" s="283"/>
      <c r="D175" s="283"/>
      <c r="E175" s="283"/>
      <c r="F175" s="283"/>
      <c r="G175" s="283"/>
      <c r="H175" s="283"/>
      <c r="I175" s="284"/>
      <c r="J175" s="60"/>
      <c r="L175" s="62"/>
    </row>
    <row r="176" spans="1:12" s="21" customFormat="1" ht="18.75">
      <c r="A176" s="4"/>
      <c r="B176" s="285"/>
      <c r="C176" s="286"/>
      <c r="D176" s="286"/>
      <c r="E176" s="286"/>
      <c r="F176" s="286"/>
      <c r="G176" s="286"/>
      <c r="H176" s="286"/>
      <c r="I176" s="287"/>
      <c r="J176" s="60"/>
      <c r="L176" s="62"/>
    </row>
    <row r="177" spans="1:12" s="21" customFormat="1" ht="19.5" thickBot="1">
      <c r="A177" s="4"/>
      <c r="B177" s="288"/>
      <c r="C177" s="289"/>
      <c r="D177" s="289"/>
      <c r="E177" s="289"/>
      <c r="F177" s="289"/>
      <c r="G177" s="289"/>
      <c r="H177" s="289"/>
      <c r="I177" s="290"/>
      <c r="J177" s="60"/>
      <c r="L177" s="62"/>
    </row>
    <row r="178" spans="1:12" s="21" customFormat="1" ht="18.75">
      <c r="A178" s="61"/>
      <c r="B178" s="61"/>
      <c r="C178" s="61"/>
      <c r="D178" s="61"/>
      <c r="E178" s="61"/>
      <c r="F178" s="61"/>
      <c r="G178" s="61"/>
      <c r="H178" s="61"/>
      <c r="I178" s="61"/>
      <c r="J178" s="66"/>
      <c r="L178" s="62"/>
    </row>
    <row r="179" spans="1:12" s="21" customFormat="1" ht="19.5" thickBot="1">
      <c r="A179" s="4"/>
      <c r="B179" s="4"/>
      <c r="C179" s="4"/>
      <c r="D179" s="4"/>
      <c r="E179" s="4"/>
      <c r="F179" s="4"/>
      <c r="G179" s="4"/>
      <c r="H179" s="4"/>
      <c r="I179" s="4"/>
      <c r="J179" s="64" t="s">
        <v>1344</v>
      </c>
      <c r="L179" s="62"/>
    </row>
    <row r="180" spans="1:12" s="21" customFormat="1" ht="18.75" customHeight="1">
      <c r="A180" s="4"/>
      <c r="B180" s="291" t="str">
        <f>CONCATENATE('加盟校情報&amp;大会設定'!$G$5,'加盟校情報&amp;大会設定'!$H$5,'加盟校情報&amp;大会設定'!$I$5,'加盟校情報&amp;大会設定'!$J$5,)&amp;"　男子4×100mR"</f>
        <v>第35回全日本大学女子駅伝東海地区選考会　男子4×100mR</v>
      </c>
      <c r="C180" s="292"/>
      <c r="D180" s="292"/>
      <c r="E180" s="292"/>
      <c r="F180" s="292"/>
      <c r="G180" s="292"/>
      <c r="H180" s="292"/>
      <c r="I180" s="293"/>
      <c r="J180" s="60"/>
      <c r="L180" s="62"/>
    </row>
    <row r="181" spans="1:12" s="21" customFormat="1" ht="19.5" customHeight="1" thickBot="1">
      <c r="A181" s="4"/>
      <c r="B181" s="294"/>
      <c r="C181" s="295"/>
      <c r="D181" s="295"/>
      <c r="E181" s="295"/>
      <c r="F181" s="295"/>
      <c r="G181" s="295"/>
      <c r="H181" s="295"/>
      <c r="I181" s="296"/>
      <c r="J181" s="60"/>
      <c r="L181" s="62"/>
    </row>
    <row r="182" spans="1:12" s="21" customFormat="1" ht="18.75">
      <c r="A182" s="4"/>
      <c r="B182" s="297" t="s">
        <v>1326</v>
      </c>
      <c r="C182" s="298"/>
      <c r="D182" s="303" t="str">
        <f>IF(基本情報登録!$D$6&gt;0,基本情報登録!$D$6,"")</f>
        <v/>
      </c>
      <c r="E182" s="304"/>
      <c r="F182" s="304"/>
      <c r="G182" s="304"/>
      <c r="H182" s="305"/>
      <c r="I182" s="65" t="s">
        <v>1360</v>
      </c>
      <c r="J182" s="60"/>
      <c r="L182" s="62"/>
    </row>
    <row r="183" spans="1:12" s="21" customFormat="1" ht="18.75" customHeight="1">
      <c r="A183" s="4"/>
      <c r="B183" s="299" t="s">
        <v>1</v>
      </c>
      <c r="C183" s="300"/>
      <c r="D183" s="306" t="str">
        <f>IF(基本情報登録!$D$8&gt;0,基本情報登録!$D$8,"")</f>
        <v/>
      </c>
      <c r="E183" s="307"/>
      <c r="F183" s="307"/>
      <c r="G183" s="307"/>
      <c r="H183" s="308"/>
      <c r="I183" s="280"/>
      <c r="J183" s="60"/>
      <c r="L183" s="62"/>
    </row>
    <row r="184" spans="1:12" s="21" customFormat="1" ht="19.5" customHeight="1" thickBot="1">
      <c r="A184" s="4"/>
      <c r="B184" s="301"/>
      <c r="C184" s="302"/>
      <c r="D184" s="309"/>
      <c r="E184" s="310"/>
      <c r="F184" s="310"/>
      <c r="G184" s="310"/>
      <c r="H184" s="311"/>
      <c r="I184" s="281"/>
      <c r="J184" s="60"/>
      <c r="L184" s="62"/>
    </row>
    <row r="185" spans="1:12" s="21" customFormat="1" ht="18.75">
      <c r="A185" s="4"/>
      <c r="B185" s="297" t="s">
        <v>26</v>
      </c>
      <c r="C185" s="298"/>
      <c r="D185" s="334"/>
      <c r="E185" s="335"/>
      <c r="F185" s="335"/>
      <c r="G185" s="335"/>
      <c r="H185" s="335"/>
      <c r="I185" s="336"/>
      <c r="J185" s="60"/>
      <c r="L185" s="62"/>
    </row>
    <row r="186" spans="1:12" s="21" customFormat="1" ht="18.75" hidden="1">
      <c r="A186" s="4"/>
      <c r="B186" s="50"/>
      <c r="C186" s="51"/>
      <c r="D186" s="52"/>
      <c r="E186" s="337" t="str">
        <f>TEXT(D185,"00000")</f>
        <v>00000</v>
      </c>
      <c r="F186" s="337"/>
      <c r="G186" s="337"/>
      <c r="H186" s="337"/>
      <c r="I186" s="338"/>
      <c r="J186" s="60"/>
      <c r="L186" s="62"/>
    </row>
    <row r="187" spans="1:12" s="21" customFormat="1" ht="18.75" customHeight="1">
      <c r="A187" s="4"/>
      <c r="B187" s="299" t="s">
        <v>29</v>
      </c>
      <c r="C187" s="300"/>
      <c r="D187" s="316"/>
      <c r="E187" s="341"/>
      <c r="F187" s="341"/>
      <c r="G187" s="341"/>
      <c r="H187" s="341"/>
      <c r="I187" s="342"/>
      <c r="J187" s="60"/>
      <c r="L187" s="62"/>
    </row>
    <row r="188" spans="1:12" s="21" customFormat="1" ht="18.75" customHeight="1">
      <c r="A188" s="4"/>
      <c r="B188" s="339"/>
      <c r="C188" s="340"/>
      <c r="D188" s="321"/>
      <c r="E188" s="343"/>
      <c r="F188" s="343"/>
      <c r="G188" s="343"/>
      <c r="H188" s="343"/>
      <c r="I188" s="344"/>
      <c r="J188" s="60"/>
      <c r="L188" s="62"/>
    </row>
    <row r="189" spans="1:12" s="21" customFormat="1" ht="19.5" thickBot="1">
      <c r="A189" s="4"/>
      <c r="B189" s="345" t="s">
        <v>1318</v>
      </c>
      <c r="C189" s="346"/>
      <c r="D189" s="347"/>
      <c r="E189" s="348"/>
      <c r="F189" s="348"/>
      <c r="G189" s="348"/>
      <c r="H189" s="348"/>
      <c r="I189" s="349"/>
      <c r="J189" s="60"/>
      <c r="L189" s="62"/>
    </row>
    <row r="190" spans="1:12" s="21" customFormat="1" ht="18.75">
      <c r="A190" s="4"/>
      <c r="B190" s="323" t="s">
        <v>1319</v>
      </c>
      <c r="C190" s="324"/>
      <c r="D190" s="324"/>
      <c r="E190" s="324"/>
      <c r="F190" s="324"/>
      <c r="G190" s="324"/>
      <c r="H190" s="324"/>
      <c r="I190" s="325"/>
      <c r="J190" s="60"/>
      <c r="L190" s="62"/>
    </row>
    <row r="191" spans="1:12" s="21" customFormat="1" ht="19.5" thickBot="1">
      <c r="A191" s="4"/>
      <c r="B191" s="53" t="s">
        <v>1323</v>
      </c>
      <c r="C191" s="54" t="s">
        <v>18</v>
      </c>
      <c r="D191" s="54" t="s">
        <v>1324</v>
      </c>
      <c r="E191" s="326" t="s">
        <v>1320</v>
      </c>
      <c r="F191" s="327"/>
      <c r="G191" s="54" t="s">
        <v>1325</v>
      </c>
      <c r="H191" s="54" t="s">
        <v>48</v>
      </c>
      <c r="I191" s="55" t="s">
        <v>1321</v>
      </c>
      <c r="J191" s="60"/>
      <c r="L191" s="62"/>
    </row>
    <row r="192" spans="1:12" s="21" customFormat="1" ht="19.5" customHeight="1" thickTop="1">
      <c r="A192" s="4"/>
      <c r="B192" s="328">
        <v>1</v>
      </c>
      <c r="C192" s="330"/>
      <c r="D192" s="330" t="str">
        <f>IF(C192&gt;0,VLOOKUP(C192,男子登録情報!$A$2:$H$1688,2,0),"")</f>
        <v/>
      </c>
      <c r="E192" s="331" t="str">
        <f>IF(C192&gt;0,VLOOKUP(C192,男子登録情報!$A$2:$H$1688,3,0),"")</f>
        <v/>
      </c>
      <c r="F192" s="332"/>
      <c r="G192" s="330" t="str">
        <f>IF(C192&gt;0,VLOOKUP(C192,男子登録情報!$A$2:$H$1688,4,0),"")</f>
        <v/>
      </c>
      <c r="H192" s="330" t="str">
        <f>IF(C192&gt;0,VLOOKUP(C192,男子登録情報!$A$2:$H$1688,8,0),"")</f>
        <v/>
      </c>
      <c r="I192" s="333" t="str">
        <f>IF(C192&gt;0,VLOOKUP(C192,男子登録情報!$A$2:$H$1688,5,0),"")</f>
        <v/>
      </c>
      <c r="J192" s="60"/>
      <c r="L192" s="62"/>
    </row>
    <row r="193" spans="1:12" s="21" customFormat="1" ht="18.75" customHeight="1">
      <c r="A193" s="4"/>
      <c r="B193" s="329"/>
      <c r="C193" s="195"/>
      <c r="D193" s="195"/>
      <c r="E193" s="321"/>
      <c r="F193" s="322"/>
      <c r="G193" s="195"/>
      <c r="H193" s="195"/>
      <c r="I193" s="320"/>
      <c r="J193" s="60"/>
      <c r="L193" s="62"/>
    </row>
    <row r="194" spans="1:12" s="21" customFormat="1" ht="18.75" customHeight="1">
      <c r="A194" s="4"/>
      <c r="B194" s="312">
        <v>2</v>
      </c>
      <c r="C194" s="314"/>
      <c r="D194" s="314" t="str">
        <f>IF(C194,VLOOKUP(C194,男子登録情報!$A$2:$H$1688,2,0),"")</f>
        <v/>
      </c>
      <c r="E194" s="316" t="str">
        <f>IF(C194&gt;0,VLOOKUP(C194,男子登録情報!$A$2:$H$1688,3,0),"")</f>
        <v/>
      </c>
      <c r="F194" s="317"/>
      <c r="G194" s="314" t="str">
        <f>IF(C194&gt;0,VLOOKUP(C194,男子登録情報!$A$2:$H$1688,4,0),"")</f>
        <v/>
      </c>
      <c r="H194" s="314" t="str">
        <f>IF(C194&gt;0,VLOOKUP(C194,男子登録情報!$A$2:$H$1688,8,0),"")</f>
        <v/>
      </c>
      <c r="I194" s="280" t="str">
        <f>IF(C194&gt;0,VLOOKUP(C194,男子登録情報!$A$2:$H$1688,5,0),"")</f>
        <v/>
      </c>
      <c r="J194" s="60"/>
      <c r="L194" s="62"/>
    </row>
    <row r="195" spans="1:12" s="21" customFormat="1" ht="18.75" customHeight="1">
      <c r="A195" s="4"/>
      <c r="B195" s="329"/>
      <c r="C195" s="195"/>
      <c r="D195" s="195"/>
      <c r="E195" s="321"/>
      <c r="F195" s="322"/>
      <c r="G195" s="195"/>
      <c r="H195" s="195"/>
      <c r="I195" s="320"/>
      <c r="J195" s="60"/>
      <c r="L195" s="62"/>
    </row>
    <row r="196" spans="1:12" s="21" customFormat="1" ht="18.75" customHeight="1">
      <c r="A196" s="4"/>
      <c r="B196" s="312">
        <v>3</v>
      </c>
      <c r="C196" s="314"/>
      <c r="D196" s="314" t="str">
        <f>IF(C196,VLOOKUP(C196,男子登録情報!$A$2:$H$1688,2,0),"")</f>
        <v/>
      </c>
      <c r="E196" s="316" t="str">
        <f>IF(C196&gt;0,VLOOKUP(C196,男子登録情報!$A$2:$H$1688,3,0),"")</f>
        <v/>
      </c>
      <c r="F196" s="317"/>
      <c r="G196" s="314" t="str">
        <f>IF(C196&gt;0,VLOOKUP(C196,男子登録情報!$A$2:$H$1688,4,0),"")</f>
        <v/>
      </c>
      <c r="H196" s="314" t="str">
        <f>IF(C196&gt;0,VLOOKUP(C196,男子登録情報!$A$2:$H$1688,8,0),"")</f>
        <v/>
      </c>
      <c r="I196" s="280" t="str">
        <f>IF(C196&gt;0,VLOOKUP(C196,男子登録情報!$A$2:$H$1688,5,0),"")</f>
        <v/>
      </c>
      <c r="J196" s="60"/>
      <c r="L196" s="62"/>
    </row>
    <row r="197" spans="1:12" s="21" customFormat="1" ht="18.75" customHeight="1">
      <c r="A197" s="4"/>
      <c r="B197" s="329"/>
      <c r="C197" s="195"/>
      <c r="D197" s="195"/>
      <c r="E197" s="321"/>
      <c r="F197" s="322"/>
      <c r="G197" s="195"/>
      <c r="H197" s="195"/>
      <c r="I197" s="320"/>
      <c r="J197" s="60"/>
      <c r="L197" s="62"/>
    </row>
    <row r="198" spans="1:12" s="21" customFormat="1" ht="18.75" customHeight="1">
      <c r="A198" s="4"/>
      <c r="B198" s="312">
        <v>4</v>
      </c>
      <c r="C198" s="314"/>
      <c r="D198" s="314" t="str">
        <f>IF(C198,VLOOKUP(C198,男子登録情報!$A$2:$H$1688,2,0),"")</f>
        <v/>
      </c>
      <c r="E198" s="316" t="str">
        <f>IF(C198&gt;0,VLOOKUP(C198,男子登録情報!$A$2:$H$1688,3,0),"")</f>
        <v/>
      </c>
      <c r="F198" s="317"/>
      <c r="G198" s="314" t="str">
        <f>IF(C198&gt;0,VLOOKUP(C198,男子登録情報!$A$2:$H$1688,4,0),"")</f>
        <v/>
      </c>
      <c r="H198" s="314" t="str">
        <f>IF(C198&gt;0,VLOOKUP(C198,男子登録情報!$A$2:$H$1688,8,0),"")</f>
        <v/>
      </c>
      <c r="I198" s="280" t="str">
        <f>IF(C198&gt;0,VLOOKUP(C198,男子登録情報!$A$2:$H$1688,5,0),"")</f>
        <v/>
      </c>
      <c r="J198" s="60"/>
      <c r="L198" s="62"/>
    </row>
    <row r="199" spans="1:12" s="21" customFormat="1" ht="18.75" customHeight="1">
      <c r="A199" s="4"/>
      <c r="B199" s="329"/>
      <c r="C199" s="195"/>
      <c r="D199" s="195"/>
      <c r="E199" s="321"/>
      <c r="F199" s="322"/>
      <c r="G199" s="195"/>
      <c r="H199" s="195"/>
      <c r="I199" s="320"/>
      <c r="J199" s="60"/>
      <c r="L199" s="62"/>
    </row>
    <row r="200" spans="1:12" s="21" customFormat="1" ht="18.75" customHeight="1">
      <c r="A200" s="4"/>
      <c r="B200" s="312">
        <v>5</v>
      </c>
      <c r="C200" s="314"/>
      <c r="D200" s="314" t="str">
        <f>IF(C200,VLOOKUP(C200,男子登録情報!$A$2:$H$1688,2,0),"")</f>
        <v/>
      </c>
      <c r="E200" s="316" t="str">
        <f>IF(C200&gt;0,VLOOKUP(C200,男子登録情報!$A$2:$H$1688,3,0),"")</f>
        <v/>
      </c>
      <c r="F200" s="317"/>
      <c r="G200" s="314" t="str">
        <f>IF(C200&gt;0,VLOOKUP(C200,男子登録情報!$A$2:$H$1688,4,0),"")</f>
        <v/>
      </c>
      <c r="H200" s="314" t="str">
        <f>IF(C200&gt;0,VLOOKUP(C200,男子登録情報!$A$2:$H$1688,8,0),"")</f>
        <v/>
      </c>
      <c r="I200" s="280" t="str">
        <f>IF(C200&gt;0,VLOOKUP(C200,男子登録情報!$A$2:$H$1688,5,0),"")</f>
        <v/>
      </c>
      <c r="J200" s="60"/>
      <c r="L200" s="62"/>
    </row>
    <row r="201" spans="1:12" s="21" customFormat="1" ht="18.75" customHeight="1">
      <c r="A201" s="4"/>
      <c r="B201" s="329"/>
      <c r="C201" s="195"/>
      <c r="D201" s="195"/>
      <c r="E201" s="321"/>
      <c r="F201" s="322"/>
      <c r="G201" s="195"/>
      <c r="H201" s="195"/>
      <c r="I201" s="320"/>
      <c r="J201" s="60"/>
      <c r="L201" s="62"/>
    </row>
    <row r="202" spans="1:12" s="21" customFormat="1" ht="18.75" customHeight="1">
      <c r="A202" s="4"/>
      <c r="B202" s="312">
        <v>6</v>
      </c>
      <c r="C202" s="314"/>
      <c r="D202" s="314" t="str">
        <f>IF(C202,VLOOKUP(C202,男子登録情報!$A$2:$H$1688,2,0),"")</f>
        <v/>
      </c>
      <c r="E202" s="316" t="str">
        <f>IF(C202&gt;0,VLOOKUP(C202,男子登録情報!$A$2:$H$1688,3,0),"")</f>
        <v/>
      </c>
      <c r="F202" s="317"/>
      <c r="G202" s="314" t="str">
        <f>IF(C202&gt;0,VLOOKUP(C202,男子登録情報!$A$2:$H$1688,4,0),"")</f>
        <v/>
      </c>
      <c r="H202" s="314" t="str">
        <f>IF(C202&gt;0,VLOOKUP(C202,男子登録情報!$A$2:$H$1688,8,0),"")</f>
        <v/>
      </c>
      <c r="I202" s="280" t="str">
        <f>IF(C202&gt;0,VLOOKUP(C202,男子登録情報!$A$2:$H$1688,5,0),"")</f>
        <v/>
      </c>
      <c r="J202" s="60"/>
      <c r="L202" s="62"/>
    </row>
    <row r="203" spans="1:12" s="21" customFormat="1" ht="19.5" customHeight="1" thickBot="1">
      <c r="A203" s="4"/>
      <c r="B203" s="313"/>
      <c r="C203" s="315"/>
      <c r="D203" s="315"/>
      <c r="E203" s="318"/>
      <c r="F203" s="319"/>
      <c r="G203" s="315"/>
      <c r="H203" s="315"/>
      <c r="I203" s="281"/>
      <c r="J203" s="60"/>
      <c r="L203" s="62"/>
    </row>
    <row r="204" spans="1:12" s="21" customFormat="1" ht="18.75">
      <c r="A204" s="4"/>
      <c r="B204" s="282" t="s">
        <v>1322</v>
      </c>
      <c r="C204" s="283"/>
      <c r="D204" s="283"/>
      <c r="E204" s="283"/>
      <c r="F204" s="283"/>
      <c r="G204" s="283"/>
      <c r="H204" s="283"/>
      <c r="I204" s="284"/>
      <c r="J204" s="60"/>
      <c r="L204" s="62"/>
    </row>
    <row r="205" spans="1:12" s="21" customFormat="1" ht="18.75">
      <c r="A205" s="4"/>
      <c r="B205" s="285"/>
      <c r="C205" s="286"/>
      <c r="D205" s="286"/>
      <c r="E205" s="286"/>
      <c r="F205" s="286"/>
      <c r="G205" s="286"/>
      <c r="H205" s="286"/>
      <c r="I205" s="287"/>
      <c r="J205" s="60"/>
      <c r="L205" s="62"/>
    </row>
    <row r="206" spans="1:12" s="21" customFormat="1" ht="19.5" thickBot="1">
      <c r="A206" s="4"/>
      <c r="B206" s="288"/>
      <c r="C206" s="289"/>
      <c r="D206" s="289"/>
      <c r="E206" s="289"/>
      <c r="F206" s="289"/>
      <c r="G206" s="289"/>
      <c r="H206" s="289"/>
      <c r="I206" s="290"/>
      <c r="J206" s="60"/>
      <c r="L206" s="62"/>
    </row>
    <row r="207" spans="1:12" s="21" customFormat="1" ht="18.75">
      <c r="A207" s="61"/>
      <c r="B207" s="61"/>
      <c r="C207" s="61"/>
      <c r="D207" s="61"/>
      <c r="E207" s="61"/>
      <c r="F207" s="61"/>
      <c r="G207" s="61"/>
      <c r="H207" s="61"/>
      <c r="I207" s="61"/>
      <c r="J207" s="66"/>
      <c r="L207" s="62"/>
    </row>
    <row r="208" spans="1:12" s="21" customFormat="1" ht="19.5" thickBot="1">
      <c r="A208" s="4"/>
      <c r="B208" s="4"/>
      <c r="C208" s="4"/>
      <c r="D208" s="4"/>
      <c r="E208" s="4"/>
      <c r="F208" s="4"/>
      <c r="G208" s="4"/>
      <c r="H208" s="4"/>
      <c r="I208" s="4"/>
      <c r="J208" s="64" t="s">
        <v>1345</v>
      </c>
      <c r="L208" s="62"/>
    </row>
    <row r="209" spans="1:12" s="21" customFormat="1" ht="18.75" customHeight="1">
      <c r="A209" s="4"/>
      <c r="B209" s="291" t="str">
        <f>CONCATENATE('加盟校情報&amp;大会設定'!$G$5,'加盟校情報&amp;大会設定'!$H$5,'加盟校情報&amp;大会設定'!$I$5,'加盟校情報&amp;大会設定'!$J$5,)&amp;"　男子4×100mR"</f>
        <v>第35回全日本大学女子駅伝東海地区選考会　男子4×100mR</v>
      </c>
      <c r="C209" s="292"/>
      <c r="D209" s="292"/>
      <c r="E209" s="292"/>
      <c r="F209" s="292"/>
      <c r="G209" s="292"/>
      <c r="H209" s="292"/>
      <c r="I209" s="293"/>
      <c r="J209" s="60"/>
      <c r="L209" s="62"/>
    </row>
    <row r="210" spans="1:12" s="21" customFormat="1" ht="19.5" customHeight="1" thickBot="1">
      <c r="A210" s="4"/>
      <c r="B210" s="294"/>
      <c r="C210" s="295"/>
      <c r="D210" s="295"/>
      <c r="E210" s="295"/>
      <c r="F210" s="295"/>
      <c r="G210" s="295"/>
      <c r="H210" s="295"/>
      <c r="I210" s="296"/>
      <c r="J210" s="60"/>
      <c r="L210" s="62"/>
    </row>
    <row r="211" spans="1:12" s="21" customFormat="1" ht="18.75">
      <c r="A211" s="4"/>
      <c r="B211" s="297" t="s">
        <v>1326</v>
      </c>
      <c r="C211" s="298"/>
      <c r="D211" s="303" t="str">
        <f>IF(基本情報登録!$D$6&gt;0,基本情報登録!$D$6,"")</f>
        <v/>
      </c>
      <c r="E211" s="304"/>
      <c r="F211" s="304"/>
      <c r="G211" s="304"/>
      <c r="H211" s="305"/>
      <c r="I211" s="65" t="s">
        <v>1360</v>
      </c>
      <c r="J211" s="60"/>
      <c r="L211" s="62"/>
    </row>
    <row r="212" spans="1:12" s="21" customFormat="1" ht="18.75" customHeight="1">
      <c r="A212" s="4"/>
      <c r="B212" s="299" t="s">
        <v>1</v>
      </c>
      <c r="C212" s="300"/>
      <c r="D212" s="306" t="str">
        <f>IF(基本情報登録!$D$8&gt;0,基本情報登録!$D$8,"")</f>
        <v/>
      </c>
      <c r="E212" s="307"/>
      <c r="F212" s="307"/>
      <c r="G212" s="307"/>
      <c r="H212" s="308"/>
      <c r="I212" s="280"/>
      <c r="J212" s="60"/>
      <c r="L212" s="62"/>
    </row>
    <row r="213" spans="1:12" s="21" customFormat="1" ht="19.5" customHeight="1" thickBot="1">
      <c r="A213" s="4"/>
      <c r="B213" s="301"/>
      <c r="C213" s="302"/>
      <c r="D213" s="309"/>
      <c r="E213" s="310"/>
      <c r="F213" s="310"/>
      <c r="G213" s="310"/>
      <c r="H213" s="311"/>
      <c r="I213" s="281"/>
      <c r="J213" s="60"/>
      <c r="L213" s="62"/>
    </row>
    <row r="214" spans="1:12" s="21" customFormat="1" ht="18.75">
      <c r="A214" s="4"/>
      <c r="B214" s="297" t="s">
        <v>26</v>
      </c>
      <c r="C214" s="298"/>
      <c r="D214" s="334"/>
      <c r="E214" s="335"/>
      <c r="F214" s="335"/>
      <c r="G214" s="335"/>
      <c r="H214" s="335"/>
      <c r="I214" s="336"/>
      <c r="J214" s="60"/>
      <c r="L214" s="62"/>
    </row>
    <row r="215" spans="1:12" s="21" customFormat="1" ht="18.75" hidden="1">
      <c r="A215" s="4"/>
      <c r="B215" s="50"/>
      <c r="C215" s="51"/>
      <c r="D215" s="52"/>
      <c r="E215" s="337" t="str">
        <f>TEXT(D214,"00000")</f>
        <v>00000</v>
      </c>
      <c r="F215" s="337"/>
      <c r="G215" s="337"/>
      <c r="H215" s="337"/>
      <c r="I215" s="338"/>
      <c r="J215" s="60"/>
      <c r="L215" s="62"/>
    </row>
    <row r="216" spans="1:12" s="21" customFormat="1" ht="18.75" customHeight="1">
      <c r="A216" s="4"/>
      <c r="B216" s="299" t="s">
        <v>29</v>
      </c>
      <c r="C216" s="300"/>
      <c r="D216" s="316"/>
      <c r="E216" s="341"/>
      <c r="F216" s="341"/>
      <c r="G216" s="341"/>
      <c r="H216" s="341"/>
      <c r="I216" s="342"/>
      <c r="J216" s="60"/>
      <c r="L216" s="62"/>
    </row>
    <row r="217" spans="1:12" s="21" customFormat="1" ht="18.75" customHeight="1">
      <c r="A217" s="4"/>
      <c r="B217" s="339"/>
      <c r="C217" s="340"/>
      <c r="D217" s="321"/>
      <c r="E217" s="343"/>
      <c r="F217" s="343"/>
      <c r="G217" s="343"/>
      <c r="H217" s="343"/>
      <c r="I217" s="344"/>
      <c r="J217" s="60"/>
      <c r="L217" s="62"/>
    </row>
    <row r="218" spans="1:12" s="21" customFormat="1" ht="19.5" thickBot="1">
      <c r="A218" s="4"/>
      <c r="B218" s="345" t="s">
        <v>1318</v>
      </c>
      <c r="C218" s="346"/>
      <c r="D218" s="347"/>
      <c r="E218" s="348"/>
      <c r="F218" s="348"/>
      <c r="G218" s="348"/>
      <c r="H218" s="348"/>
      <c r="I218" s="349"/>
      <c r="J218" s="60"/>
      <c r="L218" s="62"/>
    </row>
    <row r="219" spans="1:12" s="21" customFormat="1" ht="18.75">
      <c r="A219" s="4"/>
      <c r="B219" s="323" t="s">
        <v>1319</v>
      </c>
      <c r="C219" s="324"/>
      <c r="D219" s="324"/>
      <c r="E219" s="324"/>
      <c r="F219" s="324"/>
      <c r="G219" s="324"/>
      <c r="H219" s="324"/>
      <c r="I219" s="325"/>
      <c r="J219" s="60"/>
      <c r="L219" s="62"/>
    </row>
    <row r="220" spans="1:12" s="21" customFormat="1" ht="19.5" thickBot="1">
      <c r="A220" s="4"/>
      <c r="B220" s="53" t="s">
        <v>1323</v>
      </c>
      <c r="C220" s="54" t="s">
        <v>18</v>
      </c>
      <c r="D220" s="54" t="s">
        <v>1324</v>
      </c>
      <c r="E220" s="326" t="s">
        <v>1320</v>
      </c>
      <c r="F220" s="327"/>
      <c r="G220" s="54" t="s">
        <v>1325</v>
      </c>
      <c r="H220" s="54" t="s">
        <v>48</v>
      </c>
      <c r="I220" s="55" t="s">
        <v>1321</v>
      </c>
      <c r="J220" s="60"/>
      <c r="L220" s="62"/>
    </row>
    <row r="221" spans="1:12" s="21" customFormat="1" ht="19.5" customHeight="1" thickTop="1">
      <c r="A221" s="4"/>
      <c r="B221" s="328">
        <v>1</v>
      </c>
      <c r="C221" s="330"/>
      <c r="D221" s="330" t="str">
        <f>IF(C221&gt;0,VLOOKUP(C221,男子登録情報!$A$2:$H$1688,2,0),"")</f>
        <v/>
      </c>
      <c r="E221" s="331" t="str">
        <f>IF(C221&gt;0,VLOOKUP(C221,男子登録情報!$A$2:$H$1688,3,0),"")</f>
        <v/>
      </c>
      <c r="F221" s="332"/>
      <c r="G221" s="330" t="str">
        <f>IF(C221&gt;0,VLOOKUP(C221,男子登録情報!$A$2:$H$1688,4,0),"")</f>
        <v/>
      </c>
      <c r="H221" s="330" t="str">
        <f>IF(C221&gt;0,VLOOKUP(C221,男子登録情報!$A$2:$H$1688,8,0),"")</f>
        <v/>
      </c>
      <c r="I221" s="333" t="str">
        <f>IF(C221&gt;0,VLOOKUP(C221,男子登録情報!$A$2:$H$1688,5,0),"")</f>
        <v/>
      </c>
      <c r="J221" s="60"/>
      <c r="L221" s="62"/>
    </row>
    <row r="222" spans="1:12" s="21" customFormat="1" ht="18.75" customHeight="1">
      <c r="A222" s="4"/>
      <c r="B222" s="329"/>
      <c r="C222" s="195"/>
      <c r="D222" s="195"/>
      <c r="E222" s="321"/>
      <c r="F222" s="322"/>
      <c r="G222" s="195"/>
      <c r="H222" s="195"/>
      <c r="I222" s="320"/>
      <c r="J222" s="60"/>
      <c r="L222" s="62"/>
    </row>
    <row r="223" spans="1:12" s="21" customFormat="1" ht="18.75" customHeight="1">
      <c r="A223" s="4"/>
      <c r="B223" s="312">
        <v>2</v>
      </c>
      <c r="C223" s="314"/>
      <c r="D223" s="314" t="str">
        <f>IF(C223,VLOOKUP(C223,男子登録情報!$A$2:$H$1688,2,0),"")</f>
        <v/>
      </c>
      <c r="E223" s="316" t="str">
        <f>IF(C223&gt;0,VLOOKUP(C223,男子登録情報!$A$2:$H$1688,3,0),"")</f>
        <v/>
      </c>
      <c r="F223" s="317"/>
      <c r="G223" s="314" t="str">
        <f>IF(C223&gt;0,VLOOKUP(C223,男子登録情報!$A$2:$H$1688,4,0),"")</f>
        <v/>
      </c>
      <c r="H223" s="314" t="str">
        <f>IF(C223&gt;0,VLOOKUP(C223,男子登録情報!$A$2:$H$1688,8,0),"")</f>
        <v/>
      </c>
      <c r="I223" s="280" t="str">
        <f>IF(C223&gt;0,VLOOKUP(C223,男子登録情報!$A$2:$H$1688,5,0),"")</f>
        <v/>
      </c>
      <c r="J223" s="60"/>
      <c r="L223" s="62"/>
    </row>
    <row r="224" spans="1:12" s="21" customFormat="1" ht="18.75" customHeight="1">
      <c r="A224" s="4"/>
      <c r="B224" s="329"/>
      <c r="C224" s="195"/>
      <c r="D224" s="195"/>
      <c r="E224" s="321"/>
      <c r="F224" s="322"/>
      <c r="G224" s="195"/>
      <c r="H224" s="195"/>
      <c r="I224" s="320"/>
      <c r="J224" s="60"/>
      <c r="L224" s="62"/>
    </row>
    <row r="225" spans="1:12" s="21" customFormat="1" ht="18.75" customHeight="1">
      <c r="A225" s="4"/>
      <c r="B225" s="312">
        <v>3</v>
      </c>
      <c r="C225" s="314"/>
      <c r="D225" s="314" t="str">
        <f>IF(C225,VLOOKUP(C225,男子登録情報!$A$2:$H$1688,2,0),"")</f>
        <v/>
      </c>
      <c r="E225" s="316" t="str">
        <f>IF(C225&gt;0,VLOOKUP(C225,男子登録情報!$A$2:$H$1688,3,0),"")</f>
        <v/>
      </c>
      <c r="F225" s="317"/>
      <c r="G225" s="314" t="str">
        <f>IF(C225&gt;0,VLOOKUP(C225,男子登録情報!$A$2:$H$1688,4,0),"")</f>
        <v/>
      </c>
      <c r="H225" s="314" t="str">
        <f>IF(C225&gt;0,VLOOKUP(C225,男子登録情報!$A$2:$H$1688,8,0),"")</f>
        <v/>
      </c>
      <c r="I225" s="280" t="str">
        <f>IF(C225&gt;0,VLOOKUP(C225,男子登録情報!$A$2:$H$1688,5,0),"")</f>
        <v/>
      </c>
      <c r="J225" s="60"/>
      <c r="L225" s="62"/>
    </row>
    <row r="226" spans="1:12" s="21" customFormat="1" ht="18.75" customHeight="1">
      <c r="A226" s="4"/>
      <c r="B226" s="329"/>
      <c r="C226" s="195"/>
      <c r="D226" s="195"/>
      <c r="E226" s="321"/>
      <c r="F226" s="322"/>
      <c r="G226" s="195"/>
      <c r="H226" s="195"/>
      <c r="I226" s="320"/>
      <c r="J226" s="60"/>
      <c r="L226" s="62"/>
    </row>
    <row r="227" spans="1:12" s="21" customFormat="1" ht="18.75" customHeight="1">
      <c r="A227" s="4"/>
      <c r="B227" s="312">
        <v>4</v>
      </c>
      <c r="C227" s="314"/>
      <c r="D227" s="314" t="str">
        <f>IF(C227,VLOOKUP(C227,男子登録情報!$A$2:$H$1688,2,0),"")</f>
        <v/>
      </c>
      <c r="E227" s="316" t="str">
        <f>IF(C227&gt;0,VLOOKUP(C227,男子登録情報!$A$2:$H$1688,3,0),"")</f>
        <v/>
      </c>
      <c r="F227" s="317"/>
      <c r="G227" s="314" t="str">
        <f>IF(C227&gt;0,VLOOKUP(C227,男子登録情報!$A$2:$H$1688,4,0),"")</f>
        <v/>
      </c>
      <c r="H227" s="314" t="str">
        <f>IF(C227&gt;0,VLOOKUP(C227,男子登録情報!$A$2:$H$1688,8,0),"")</f>
        <v/>
      </c>
      <c r="I227" s="280" t="str">
        <f>IF(C227&gt;0,VLOOKUP(C227,男子登録情報!$A$2:$H$1688,5,0),"")</f>
        <v/>
      </c>
      <c r="J227" s="60"/>
      <c r="L227" s="62"/>
    </row>
    <row r="228" spans="1:12" s="21" customFormat="1" ht="18.75" customHeight="1">
      <c r="A228" s="4"/>
      <c r="B228" s="329"/>
      <c r="C228" s="195"/>
      <c r="D228" s="195"/>
      <c r="E228" s="321"/>
      <c r="F228" s="322"/>
      <c r="G228" s="195"/>
      <c r="H228" s="195"/>
      <c r="I228" s="320"/>
      <c r="J228" s="60"/>
      <c r="L228" s="62"/>
    </row>
    <row r="229" spans="1:12" s="21" customFormat="1" ht="18.75" customHeight="1">
      <c r="A229" s="4"/>
      <c r="B229" s="312">
        <v>5</v>
      </c>
      <c r="C229" s="314"/>
      <c r="D229" s="314" t="str">
        <f>IF(C229,VLOOKUP(C229,男子登録情報!$A$2:$H$1688,2,0),"")</f>
        <v/>
      </c>
      <c r="E229" s="316" t="str">
        <f>IF(C229&gt;0,VLOOKUP(C229,男子登録情報!$A$2:$H$1688,3,0),"")</f>
        <v/>
      </c>
      <c r="F229" s="317"/>
      <c r="G229" s="314" t="str">
        <f>IF(C229&gt;0,VLOOKUP(C229,男子登録情報!$A$2:$H$1688,4,0),"")</f>
        <v/>
      </c>
      <c r="H229" s="314" t="str">
        <f>IF(C229&gt;0,VLOOKUP(C229,男子登録情報!$A$2:$H$1688,8,0),"")</f>
        <v/>
      </c>
      <c r="I229" s="280" t="str">
        <f>IF(C229&gt;0,VLOOKUP(C229,男子登録情報!$A$2:$H$1688,5,0),"")</f>
        <v/>
      </c>
      <c r="J229" s="60"/>
      <c r="L229" s="62"/>
    </row>
    <row r="230" spans="1:12" s="21" customFormat="1" ht="18.75" customHeight="1">
      <c r="A230" s="4"/>
      <c r="B230" s="329"/>
      <c r="C230" s="195"/>
      <c r="D230" s="195"/>
      <c r="E230" s="321"/>
      <c r="F230" s="322"/>
      <c r="G230" s="195"/>
      <c r="H230" s="195"/>
      <c r="I230" s="320"/>
      <c r="J230" s="60"/>
      <c r="L230" s="62"/>
    </row>
    <row r="231" spans="1:12" s="21" customFormat="1" ht="18.75" customHeight="1">
      <c r="A231" s="4"/>
      <c r="B231" s="312">
        <v>6</v>
      </c>
      <c r="C231" s="314"/>
      <c r="D231" s="314" t="str">
        <f>IF(C231,VLOOKUP(C231,男子登録情報!$A$2:$H$1688,2,0),"")</f>
        <v/>
      </c>
      <c r="E231" s="316" t="str">
        <f>IF(C231&gt;0,VLOOKUP(C231,男子登録情報!$A$2:$H$1688,3,0),"")</f>
        <v/>
      </c>
      <c r="F231" s="317"/>
      <c r="G231" s="314" t="str">
        <f>IF(C231&gt;0,VLOOKUP(C231,男子登録情報!$A$2:$H$1688,4,0),"")</f>
        <v/>
      </c>
      <c r="H231" s="314" t="str">
        <f>IF(C231&gt;0,VLOOKUP(C231,男子登録情報!$A$2:$H$1688,8,0),"")</f>
        <v/>
      </c>
      <c r="I231" s="280" t="str">
        <f>IF(C231&gt;0,VLOOKUP(C231,男子登録情報!$A$2:$H$1688,5,0),"")</f>
        <v/>
      </c>
      <c r="J231" s="60"/>
      <c r="L231" s="62"/>
    </row>
    <row r="232" spans="1:12" s="21" customFormat="1" ht="19.5" customHeight="1" thickBot="1">
      <c r="A232" s="4"/>
      <c r="B232" s="313"/>
      <c r="C232" s="315"/>
      <c r="D232" s="315"/>
      <c r="E232" s="318"/>
      <c r="F232" s="319"/>
      <c r="G232" s="315"/>
      <c r="H232" s="315"/>
      <c r="I232" s="281"/>
      <c r="J232" s="60"/>
      <c r="L232" s="62"/>
    </row>
    <row r="233" spans="1:12" s="21" customFormat="1" ht="18.75">
      <c r="A233" s="4"/>
      <c r="B233" s="282" t="s">
        <v>1322</v>
      </c>
      <c r="C233" s="283"/>
      <c r="D233" s="283"/>
      <c r="E233" s="283"/>
      <c r="F233" s="283"/>
      <c r="G233" s="283"/>
      <c r="H233" s="283"/>
      <c r="I233" s="284"/>
      <c r="J233" s="60"/>
      <c r="L233" s="62"/>
    </row>
    <row r="234" spans="1:12" s="21" customFormat="1" ht="18.75">
      <c r="A234" s="4"/>
      <c r="B234" s="285"/>
      <c r="C234" s="286"/>
      <c r="D234" s="286"/>
      <c r="E234" s="286"/>
      <c r="F234" s="286"/>
      <c r="G234" s="286"/>
      <c r="H234" s="286"/>
      <c r="I234" s="287"/>
      <c r="J234" s="60"/>
      <c r="L234" s="62"/>
    </row>
    <row r="235" spans="1:12" s="21" customFormat="1" ht="19.5" thickBot="1">
      <c r="A235" s="4"/>
      <c r="B235" s="288"/>
      <c r="C235" s="289"/>
      <c r="D235" s="289"/>
      <c r="E235" s="289"/>
      <c r="F235" s="289"/>
      <c r="G235" s="289"/>
      <c r="H235" s="289"/>
      <c r="I235" s="290"/>
      <c r="J235" s="60"/>
      <c r="L235" s="62"/>
    </row>
    <row r="236" spans="1:12" s="21" customFormat="1" ht="18.75">
      <c r="A236" s="61"/>
      <c r="B236" s="61"/>
      <c r="C236" s="61"/>
      <c r="D236" s="61"/>
      <c r="E236" s="61"/>
      <c r="F236" s="61"/>
      <c r="G236" s="61"/>
      <c r="H236" s="61"/>
      <c r="I236" s="61"/>
      <c r="J236" s="66"/>
      <c r="L236" s="62"/>
    </row>
    <row r="237" spans="1:12" s="21" customFormat="1" ht="19.5" thickBot="1">
      <c r="A237" s="4"/>
      <c r="B237" s="4"/>
      <c r="C237" s="4"/>
      <c r="D237" s="4"/>
      <c r="E237" s="4"/>
      <c r="F237" s="4"/>
      <c r="G237" s="4"/>
      <c r="H237" s="4"/>
      <c r="I237" s="4"/>
      <c r="J237" s="64" t="s">
        <v>1346</v>
      </c>
      <c r="L237" s="62"/>
    </row>
    <row r="238" spans="1:12" s="21" customFormat="1" ht="18.75" customHeight="1">
      <c r="A238" s="4"/>
      <c r="B238" s="291" t="str">
        <f>CONCATENATE('加盟校情報&amp;大会設定'!$G$5,'加盟校情報&amp;大会設定'!$H$5,'加盟校情報&amp;大会設定'!$I$5,'加盟校情報&amp;大会設定'!$J$5,)&amp;"　男子4×100mR"</f>
        <v>第35回全日本大学女子駅伝東海地区選考会　男子4×100mR</v>
      </c>
      <c r="C238" s="292"/>
      <c r="D238" s="292"/>
      <c r="E238" s="292"/>
      <c r="F238" s="292"/>
      <c r="G238" s="292"/>
      <c r="H238" s="292"/>
      <c r="I238" s="293"/>
      <c r="J238" s="60"/>
      <c r="L238" s="62"/>
    </row>
    <row r="239" spans="1:12" s="21" customFormat="1" ht="19.5" customHeight="1" thickBot="1">
      <c r="A239" s="4"/>
      <c r="B239" s="294"/>
      <c r="C239" s="295"/>
      <c r="D239" s="295"/>
      <c r="E239" s="295"/>
      <c r="F239" s="295"/>
      <c r="G239" s="295"/>
      <c r="H239" s="295"/>
      <c r="I239" s="296"/>
      <c r="J239" s="60"/>
      <c r="L239" s="62"/>
    </row>
    <row r="240" spans="1:12" s="21" customFormat="1" ht="18.75">
      <c r="A240" s="4"/>
      <c r="B240" s="297" t="s">
        <v>1326</v>
      </c>
      <c r="C240" s="298"/>
      <c r="D240" s="303" t="str">
        <f>IF(基本情報登録!$D$6&gt;0,基本情報登録!$D$6,"")</f>
        <v/>
      </c>
      <c r="E240" s="304"/>
      <c r="F240" s="304"/>
      <c r="G240" s="304"/>
      <c r="H240" s="305"/>
      <c r="I240" s="65" t="s">
        <v>1360</v>
      </c>
      <c r="J240" s="60"/>
      <c r="L240" s="62"/>
    </row>
    <row r="241" spans="1:12" s="21" customFormat="1" ht="18.75" customHeight="1">
      <c r="A241" s="4"/>
      <c r="B241" s="299" t="s">
        <v>1</v>
      </c>
      <c r="C241" s="300"/>
      <c r="D241" s="316" t="str">
        <f>IF(基本情報登録!$D$8&gt;0,基本情報登録!$D$8,"")</f>
        <v/>
      </c>
      <c r="E241" s="341"/>
      <c r="F241" s="341"/>
      <c r="G241" s="341"/>
      <c r="H241" s="317"/>
      <c r="I241" s="280"/>
      <c r="J241" s="60"/>
      <c r="L241" s="62"/>
    </row>
    <row r="242" spans="1:12" s="21" customFormat="1" ht="19.5" customHeight="1" thickBot="1">
      <c r="A242" s="4"/>
      <c r="B242" s="301"/>
      <c r="C242" s="302"/>
      <c r="D242" s="318"/>
      <c r="E242" s="350"/>
      <c r="F242" s="350"/>
      <c r="G242" s="350"/>
      <c r="H242" s="319"/>
      <c r="I242" s="281"/>
      <c r="J242" s="60"/>
      <c r="L242" s="62"/>
    </row>
    <row r="243" spans="1:12" s="21" customFormat="1" ht="18.75">
      <c r="A243" s="4"/>
      <c r="B243" s="297" t="s">
        <v>26</v>
      </c>
      <c r="C243" s="298"/>
      <c r="D243" s="334"/>
      <c r="E243" s="335"/>
      <c r="F243" s="335"/>
      <c r="G243" s="335"/>
      <c r="H243" s="335"/>
      <c r="I243" s="336"/>
      <c r="J243" s="60"/>
      <c r="L243" s="62"/>
    </row>
    <row r="244" spans="1:12" s="21" customFormat="1" ht="18.75" hidden="1">
      <c r="A244" s="4"/>
      <c r="B244" s="50"/>
      <c r="C244" s="51"/>
      <c r="D244" s="52"/>
      <c r="E244" s="337" t="str">
        <f>TEXT(D243,"00000")</f>
        <v>00000</v>
      </c>
      <c r="F244" s="337"/>
      <c r="G244" s="337"/>
      <c r="H244" s="337"/>
      <c r="I244" s="338"/>
      <c r="J244" s="60"/>
      <c r="L244" s="62"/>
    </row>
    <row r="245" spans="1:12" s="21" customFormat="1" ht="18.75" customHeight="1">
      <c r="A245" s="4"/>
      <c r="B245" s="299" t="s">
        <v>29</v>
      </c>
      <c r="C245" s="300"/>
      <c r="D245" s="316"/>
      <c r="E245" s="341"/>
      <c r="F245" s="341"/>
      <c r="G245" s="341"/>
      <c r="H245" s="341"/>
      <c r="I245" s="342"/>
      <c r="J245" s="60"/>
      <c r="L245" s="62"/>
    </row>
    <row r="246" spans="1:12" s="21" customFormat="1" ht="18.75" customHeight="1">
      <c r="A246" s="4"/>
      <c r="B246" s="339"/>
      <c r="C246" s="340"/>
      <c r="D246" s="321"/>
      <c r="E246" s="343"/>
      <c r="F246" s="343"/>
      <c r="G246" s="343"/>
      <c r="H246" s="343"/>
      <c r="I246" s="344"/>
      <c r="J246" s="60"/>
      <c r="L246" s="62"/>
    </row>
    <row r="247" spans="1:12" s="21" customFormat="1" ht="19.5" thickBot="1">
      <c r="A247" s="4"/>
      <c r="B247" s="345" t="s">
        <v>1318</v>
      </c>
      <c r="C247" s="346"/>
      <c r="D247" s="347"/>
      <c r="E247" s="348"/>
      <c r="F247" s="348"/>
      <c r="G247" s="348"/>
      <c r="H247" s="348"/>
      <c r="I247" s="349"/>
      <c r="J247" s="60"/>
      <c r="L247" s="62"/>
    </row>
    <row r="248" spans="1:12" s="21" customFormat="1" ht="18.75">
      <c r="A248" s="4"/>
      <c r="B248" s="323" t="s">
        <v>1319</v>
      </c>
      <c r="C248" s="324"/>
      <c r="D248" s="324"/>
      <c r="E248" s="324"/>
      <c r="F248" s="324"/>
      <c r="G248" s="324"/>
      <c r="H248" s="324"/>
      <c r="I248" s="325"/>
      <c r="J248" s="60"/>
      <c r="L248" s="62"/>
    </row>
    <row r="249" spans="1:12" s="21" customFormat="1" ht="19.5" thickBot="1">
      <c r="A249" s="4"/>
      <c r="B249" s="53" t="s">
        <v>1323</v>
      </c>
      <c r="C249" s="54" t="s">
        <v>18</v>
      </c>
      <c r="D249" s="54" t="s">
        <v>1324</v>
      </c>
      <c r="E249" s="326" t="s">
        <v>1320</v>
      </c>
      <c r="F249" s="327"/>
      <c r="G249" s="54" t="s">
        <v>1325</v>
      </c>
      <c r="H249" s="54" t="s">
        <v>48</v>
      </c>
      <c r="I249" s="55" t="s">
        <v>1321</v>
      </c>
      <c r="J249" s="60"/>
      <c r="L249" s="62"/>
    </row>
    <row r="250" spans="1:12" s="21" customFormat="1" ht="19.5" customHeight="1" thickTop="1">
      <c r="A250" s="4"/>
      <c r="B250" s="328">
        <v>1</v>
      </c>
      <c r="C250" s="330"/>
      <c r="D250" s="330" t="str">
        <f>IF(C250&gt;0,VLOOKUP(C250,男子登録情報!$A$2:$H$1688,2,0),"")</f>
        <v/>
      </c>
      <c r="E250" s="331" t="str">
        <f>IF(C250&gt;0,VLOOKUP(C250,男子登録情報!$A$2:$H$1688,3,0),"")</f>
        <v/>
      </c>
      <c r="F250" s="332"/>
      <c r="G250" s="330" t="str">
        <f>IF(C250&gt;0,VLOOKUP(C250,男子登録情報!$A$2:$H$1688,4,0),"")</f>
        <v/>
      </c>
      <c r="H250" s="330" t="str">
        <f>IF(C250&gt;0,VLOOKUP(C250,男子登録情報!$A$2:$H$1688,8,0),"")</f>
        <v/>
      </c>
      <c r="I250" s="333" t="str">
        <f>IF(C250&gt;0,VLOOKUP(C250,男子登録情報!$A$2:$H$1688,5,0),"")</f>
        <v/>
      </c>
      <c r="J250" s="60"/>
      <c r="L250" s="62"/>
    </row>
    <row r="251" spans="1:12" s="21" customFormat="1" ht="18.75" customHeight="1">
      <c r="A251" s="4"/>
      <c r="B251" s="329"/>
      <c r="C251" s="195"/>
      <c r="D251" s="195"/>
      <c r="E251" s="321"/>
      <c r="F251" s="322"/>
      <c r="G251" s="195"/>
      <c r="H251" s="195"/>
      <c r="I251" s="320"/>
      <c r="J251" s="60"/>
      <c r="L251" s="62"/>
    </row>
    <row r="252" spans="1:12" s="21" customFormat="1" ht="18.75" customHeight="1">
      <c r="A252" s="4"/>
      <c r="B252" s="312">
        <v>2</v>
      </c>
      <c r="C252" s="314"/>
      <c r="D252" s="314" t="str">
        <f>IF(C252,VLOOKUP(C252,男子登録情報!$A$2:$H$1688,2,0),"")</f>
        <v/>
      </c>
      <c r="E252" s="316" t="str">
        <f>IF(C252&gt;0,VLOOKUP(C252,男子登録情報!$A$2:$H$1688,3,0),"")</f>
        <v/>
      </c>
      <c r="F252" s="317"/>
      <c r="G252" s="314" t="str">
        <f>IF(C252&gt;0,VLOOKUP(C252,男子登録情報!$A$2:$H$1688,4,0),"")</f>
        <v/>
      </c>
      <c r="H252" s="314" t="str">
        <f>IF(C252&gt;0,VLOOKUP(C252,男子登録情報!$A$2:$H$1688,8,0),"")</f>
        <v/>
      </c>
      <c r="I252" s="280" t="str">
        <f>IF(C252&gt;0,VLOOKUP(C252,男子登録情報!$A$2:$H$1688,5,0),"")</f>
        <v/>
      </c>
      <c r="J252" s="60"/>
      <c r="L252" s="62"/>
    </row>
    <row r="253" spans="1:12" s="21" customFormat="1" ht="18.75" customHeight="1">
      <c r="A253" s="4"/>
      <c r="B253" s="329"/>
      <c r="C253" s="195"/>
      <c r="D253" s="195"/>
      <c r="E253" s="321"/>
      <c r="F253" s="322"/>
      <c r="G253" s="195"/>
      <c r="H253" s="195"/>
      <c r="I253" s="320"/>
      <c r="J253" s="60"/>
      <c r="L253" s="62"/>
    </row>
    <row r="254" spans="1:12" s="21" customFormat="1" ht="18.75" customHeight="1">
      <c r="A254" s="4"/>
      <c r="B254" s="312">
        <v>3</v>
      </c>
      <c r="C254" s="314"/>
      <c r="D254" s="314" t="str">
        <f>IF(C254,VLOOKUP(C254,男子登録情報!$A$2:$H$1688,2,0),"")</f>
        <v/>
      </c>
      <c r="E254" s="316" t="str">
        <f>IF(C254&gt;0,VLOOKUP(C254,男子登録情報!$A$2:$H$1688,3,0),"")</f>
        <v/>
      </c>
      <c r="F254" s="317"/>
      <c r="G254" s="314" t="str">
        <f>IF(C254&gt;0,VLOOKUP(C254,男子登録情報!$A$2:$H$1688,4,0),"")</f>
        <v/>
      </c>
      <c r="H254" s="314" t="str">
        <f>IF(C254&gt;0,VLOOKUP(C254,男子登録情報!$A$2:$H$1688,8,0),"")</f>
        <v/>
      </c>
      <c r="I254" s="280" t="str">
        <f>IF(C254&gt;0,VLOOKUP(C254,男子登録情報!$A$2:$H$1688,5,0),"")</f>
        <v/>
      </c>
      <c r="J254" s="60"/>
      <c r="L254" s="62"/>
    </row>
    <row r="255" spans="1:12" s="21" customFormat="1" ht="18.75" customHeight="1">
      <c r="A255" s="4"/>
      <c r="B255" s="329"/>
      <c r="C255" s="195"/>
      <c r="D255" s="195"/>
      <c r="E255" s="321"/>
      <c r="F255" s="322"/>
      <c r="G255" s="195"/>
      <c r="H255" s="195"/>
      <c r="I255" s="320"/>
      <c r="J255" s="60"/>
      <c r="L255" s="62"/>
    </row>
    <row r="256" spans="1:12" s="21" customFormat="1" ht="18.75" customHeight="1">
      <c r="A256" s="4"/>
      <c r="B256" s="312">
        <v>4</v>
      </c>
      <c r="C256" s="314"/>
      <c r="D256" s="314" t="str">
        <f>IF(C256,VLOOKUP(C256,男子登録情報!$A$2:$H$1688,2,0),"")</f>
        <v/>
      </c>
      <c r="E256" s="316" t="str">
        <f>IF(C256&gt;0,VLOOKUP(C256,男子登録情報!$A$2:$H$1688,3,0),"")</f>
        <v/>
      </c>
      <c r="F256" s="317"/>
      <c r="G256" s="314" t="str">
        <f>IF(C256&gt;0,VLOOKUP(C256,男子登録情報!$A$2:$H$1688,4,0),"")</f>
        <v/>
      </c>
      <c r="H256" s="314" t="str">
        <f>IF(C256&gt;0,VLOOKUP(C256,男子登録情報!$A$2:$H$1688,8,0),"")</f>
        <v/>
      </c>
      <c r="I256" s="280" t="str">
        <f>IF(C256&gt;0,VLOOKUP(C256,男子登録情報!$A$2:$H$1688,5,0),"")</f>
        <v/>
      </c>
      <c r="J256" s="60"/>
      <c r="L256" s="62"/>
    </row>
    <row r="257" spans="1:12" s="21" customFormat="1" ht="18.75" customHeight="1">
      <c r="A257" s="4"/>
      <c r="B257" s="329"/>
      <c r="C257" s="195"/>
      <c r="D257" s="195"/>
      <c r="E257" s="321"/>
      <c r="F257" s="322"/>
      <c r="G257" s="195"/>
      <c r="H257" s="195"/>
      <c r="I257" s="320"/>
      <c r="J257" s="60"/>
      <c r="L257" s="62"/>
    </row>
    <row r="258" spans="1:12" s="21" customFormat="1" ht="18.75" customHeight="1">
      <c r="A258" s="4"/>
      <c r="B258" s="312">
        <v>5</v>
      </c>
      <c r="C258" s="314"/>
      <c r="D258" s="314" t="str">
        <f>IF(C258,VLOOKUP(C258,男子登録情報!$A$2:$H$1688,2,0),"")</f>
        <v/>
      </c>
      <c r="E258" s="316" t="str">
        <f>IF(C258&gt;0,VLOOKUP(C258,男子登録情報!$A$2:$H$1688,3,0),"")</f>
        <v/>
      </c>
      <c r="F258" s="317"/>
      <c r="G258" s="314" t="str">
        <f>IF(C258&gt;0,VLOOKUP(C258,男子登録情報!$A$2:$H$1688,4,0),"")</f>
        <v/>
      </c>
      <c r="H258" s="314" t="str">
        <f>IF(C258&gt;0,VLOOKUP(C258,男子登録情報!$A$2:$H$1688,8,0),"")</f>
        <v/>
      </c>
      <c r="I258" s="280" t="str">
        <f>IF(C258&gt;0,VLOOKUP(C258,男子登録情報!$A$2:$H$1688,5,0),"")</f>
        <v/>
      </c>
      <c r="J258" s="60"/>
      <c r="L258" s="62"/>
    </row>
    <row r="259" spans="1:12" s="21" customFormat="1" ht="18.75" customHeight="1">
      <c r="A259" s="4"/>
      <c r="B259" s="329"/>
      <c r="C259" s="195"/>
      <c r="D259" s="195"/>
      <c r="E259" s="321"/>
      <c r="F259" s="322"/>
      <c r="G259" s="195"/>
      <c r="H259" s="195"/>
      <c r="I259" s="320"/>
      <c r="J259" s="60"/>
      <c r="L259" s="62"/>
    </row>
    <row r="260" spans="1:12" s="21" customFormat="1" ht="18.75" customHeight="1">
      <c r="A260" s="4"/>
      <c r="B260" s="312">
        <v>6</v>
      </c>
      <c r="C260" s="314"/>
      <c r="D260" s="314" t="str">
        <f>IF(C260,VLOOKUP(C260,男子登録情報!$A$2:$H$1688,2,0),"")</f>
        <v/>
      </c>
      <c r="E260" s="316" t="str">
        <f>IF(C260&gt;0,VLOOKUP(C260,男子登録情報!$A$2:$H$1688,3,0),"")</f>
        <v/>
      </c>
      <c r="F260" s="317"/>
      <c r="G260" s="314" t="str">
        <f>IF(C260&gt;0,VLOOKUP(C260,男子登録情報!$A$2:$H$1688,4,0),"")</f>
        <v/>
      </c>
      <c r="H260" s="314" t="str">
        <f>IF(C260&gt;0,VLOOKUP(C260,男子登録情報!$A$2:$H$1688,8,0),"")</f>
        <v/>
      </c>
      <c r="I260" s="280" t="str">
        <f>IF(C260&gt;0,VLOOKUP(C260,男子登録情報!$A$2:$H$1688,5,0),"")</f>
        <v/>
      </c>
      <c r="J260" s="60"/>
      <c r="L260" s="62"/>
    </row>
    <row r="261" spans="1:12" s="21" customFormat="1" ht="19.5" customHeight="1" thickBot="1">
      <c r="A261" s="4"/>
      <c r="B261" s="313"/>
      <c r="C261" s="315"/>
      <c r="D261" s="315"/>
      <c r="E261" s="318"/>
      <c r="F261" s="319"/>
      <c r="G261" s="315"/>
      <c r="H261" s="315"/>
      <c r="I261" s="281"/>
      <c r="J261" s="60"/>
      <c r="L261" s="62"/>
    </row>
    <row r="262" spans="1:12" s="21" customFormat="1" ht="18.75">
      <c r="A262" s="4"/>
      <c r="B262" s="282" t="s">
        <v>1322</v>
      </c>
      <c r="C262" s="283"/>
      <c r="D262" s="283"/>
      <c r="E262" s="283"/>
      <c r="F262" s="283"/>
      <c r="G262" s="283"/>
      <c r="H262" s="283"/>
      <c r="I262" s="284"/>
      <c r="J262" s="60"/>
      <c r="L262" s="62"/>
    </row>
    <row r="263" spans="1:12" s="21" customFormat="1" ht="18.75">
      <c r="A263" s="4"/>
      <c r="B263" s="285"/>
      <c r="C263" s="286"/>
      <c r="D263" s="286"/>
      <c r="E263" s="286"/>
      <c r="F263" s="286"/>
      <c r="G263" s="286"/>
      <c r="H263" s="286"/>
      <c r="I263" s="287"/>
      <c r="J263" s="60"/>
      <c r="L263" s="62"/>
    </row>
    <row r="264" spans="1:12" s="21" customFormat="1" ht="19.5" thickBot="1">
      <c r="A264" s="4"/>
      <c r="B264" s="288"/>
      <c r="C264" s="289"/>
      <c r="D264" s="289"/>
      <c r="E264" s="289"/>
      <c r="F264" s="289"/>
      <c r="G264" s="289"/>
      <c r="H264" s="289"/>
      <c r="I264" s="290"/>
      <c r="J264" s="60"/>
      <c r="L264" s="62"/>
    </row>
    <row r="265" spans="1:12" s="21" customFormat="1" ht="18.75">
      <c r="A265" s="61"/>
      <c r="B265" s="61"/>
      <c r="C265" s="61"/>
      <c r="D265" s="61"/>
      <c r="E265" s="61"/>
      <c r="F265" s="61"/>
      <c r="G265" s="61"/>
      <c r="H265" s="61"/>
      <c r="I265" s="61"/>
      <c r="J265" s="66"/>
      <c r="L265" s="62"/>
    </row>
    <row r="266" spans="1:12" s="21" customFormat="1" ht="19.5" thickBot="1">
      <c r="A266" s="4"/>
      <c r="B266" s="4"/>
      <c r="C266" s="4"/>
      <c r="D266" s="4"/>
      <c r="E266" s="4"/>
      <c r="F266" s="4"/>
      <c r="G266" s="4"/>
      <c r="H266" s="4"/>
      <c r="I266" s="4"/>
      <c r="J266" s="64" t="s">
        <v>1347</v>
      </c>
      <c r="L266" s="62"/>
    </row>
    <row r="267" spans="1:12" s="21" customFormat="1" ht="18.75" customHeight="1">
      <c r="A267" s="4"/>
      <c r="B267" s="291" t="str">
        <f>CONCATENATE('加盟校情報&amp;大会設定'!$G$5,'加盟校情報&amp;大会設定'!$H$5,'加盟校情報&amp;大会設定'!$I$5,'加盟校情報&amp;大会設定'!$J$5,)&amp;"　男子4×100mR"</f>
        <v>第35回全日本大学女子駅伝東海地区選考会　男子4×100mR</v>
      </c>
      <c r="C267" s="292"/>
      <c r="D267" s="292"/>
      <c r="E267" s="292"/>
      <c r="F267" s="292"/>
      <c r="G267" s="292"/>
      <c r="H267" s="292"/>
      <c r="I267" s="293"/>
      <c r="J267" s="60"/>
      <c r="L267" s="62"/>
    </row>
    <row r="268" spans="1:12" s="21" customFormat="1" ht="19.5" customHeight="1" thickBot="1">
      <c r="A268" s="4"/>
      <c r="B268" s="294"/>
      <c r="C268" s="295"/>
      <c r="D268" s="295"/>
      <c r="E268" s="295"/>
      <c r="F268" s="295"/>
      <c r="G268" s="295"/>
      <c r="H268" s="295"/>
      <c r="I268" s="296"/>
      <c r="J268" s="60"/>
      <c r="L268" s="62"/>
    </row>
    <row r="269" spans="1:12" s="21" customFormat="1" ht="18.75">
      <c r="A269" s="4"/>
      <c r="B269" s="297" t="s">
        <v>1326</v>
      </c>
      <c r="C269" s="298"/>
      <c r="D269" s="303" t="str">
        <f>IF(基本情報登録!$D$6&gt;0,基本情報登録!$D$6,"")</f>
        <v/>
      </c>
      <c r="E269" s="304"/>
      <c r="F269" s="304"/>
      <c r="G269" s="304"/>
      <c r="H269" s="305"/>
      <c r="I269" s="65" t="s">
        <v>1360</v>
      </c>
      <c r="J269" s="60"/>
      <c r="L269" s="62"/>
    </row>
    <row r="270" spans="1:12" s="21" customFormat="1" ht="18.75" customHeight="1">
      <c r="A270" s="4"/>
      <c r="B270" s="299" t="s">
        <v>1</v>
      </c>
      <c r="C270" s="300"/>
      <c r="D270" s="306" t="str">
        <f>IF(基本情報登録!$D$8&gt;0,基本情報登録!$D$8,"")</f>
        <v/>
      </c>
      <c r="E270" s="307"/>
      <c r="F270" s="307"/>
      <c r="G270" s="307"/>
      <c r="H270" s="308"/>
      <c r="I270" s="280"/>
      <c r="J270" s="60"/>
      <c r="L270" s="62"/>
    </row>
    <row r="271" spans="1:12" s="21" customFormat="1" ht="19.5" customHeight="1" thickBot="1">
      <c r="A271" s="4"/>
      <c r="B271" s="301"/>
      <c r="C271" s="302"/>
      <c r="D271" s="309"/>
      <c r="E271" s="310"/>
      <c r="F271" s="310"/>
      <c r="G271" s="310"/>
      <c r="H271" s="311"/>
      <c r="I271" s="281"/>
      <c r="J271" s="60"/>
      <c r="L271" s="62"/>
    </row>
    <row r="272" spans="1:12" s="21" customFormat="1" ht="18.75">
      <c r="A272" s="4"/>
      <c r="B272" s="297" t="s">
        <v>26</v>
      </c>
      <c r="C272" s="298"/>
      <c r="D272" s="334"/>
      <c r="E272" s="335"/>
      <c r="F272" s="335"/>
      <c r="G272" s="335"/>
      <c r="H272" s="335"/>
      <c r="I272" s="336"/>
      <c r="J272" s="60"/>
      <c r="L272" s="62"/>
    </row>
    <row r="273" spans="1:12" s="21" customFormat="1" ht="18.75" hidden="1">
      <c r="A273" s="4"/>
      <c r="B273" s="50"/>
      <c r="C273" s="51"/>
      <c r="D273" s="52"/>
      <c r="E273" s="337" t="str">
        <f>TEXT(D272,"00000")</f>
        <v>00000</v>
      </c>
      <c r="F273" s="337"/>
      <c r="G273" s="337"/>
      <c r="H273" s="337"/>
      <c r="I273" s="338"/>
      <c r="J273" s="60"/>
      <c r="L273" s="62"/>
    </row>
    <row r="274" spans="1:12" s="21" customFormat="1" ht="18.75" customHeight="1">
      <c r="A274" s="4"/>
      <c r="B274" s="299" t="s">
        <v>29</v>
      </c>
      <c r="C274" s="300"/>
      <c r="D274" s="316"/>
      <c r="E274" s="341"/>
      <c r="F274" s="341"/>
      <c r="G274" s="341"/>
      <c r="H274" s="341"/>
      <c r="I274" s="342"/>
      <c r="J274" s="60"/>
      <c r="L274" s="62"/>
    </row>
    <row r="275" spans="1:12" s="21" customFormat="1" ht="18.75" customHeight="1">
      <c r="A275" s="4"/>
      <c r="B275" s="339"/>
      <c r="C275" s="340"/>
      <c r="D275" s="321"/>
      <c r="E275" s="343"/>
      <c r="F275" s="343"/>
      <c r="G275" s="343"/>
      <c r="H275" s="343"/>
      <c r="I275" s="344"/>
      <c r="J275" s="60"/>
      <c r="L275" s="62"/>
    </row>
    <row r="276" spans="1:12" s="21" customFormat="1" ht="19.5" thickBot="1">
      <c r="A276" s="4"/>
      <c r="B276" s="345" t="s">
        <v>1318</v>
      </c>
      <c r="C276" s="346"/>
      <c r="D276" s="347"/>
      <c r="E276" s="348"/>
      <c r="F276" s="348"/>
      <c r="G276" s="348"/>
      <c r="H276" s="348"/>
      <c r="I276" s="349"/>
      <c r="J276" s="60"/>
      <c r="L276" s="62"/>
    </row>
    <row r="277" spans="1:12" s="21" customFormat="1" ht="18.75">
      <c r="A277" s="4"/>
      <c r="B277" s="323" t="s">
        <v>1319</v>
      </c>
      <c r="C277" s="324"/>
      <c r="D277" s="324"/>
      <c r="E277" s="324"/>
      <c r="F277" s="324"/>
      <c r="G277" s="324"/>
      <c r="H277" s="324"/>
      <c r="I277" s="325"/>
      <c r="J277" s="60"/>
      <c r="L277" s="62"/>
    </row>
    <row r="278" spans="1:12" s="21" customFormat="1" ht="19.5" thickBot="1">
      <c r="A278" s="4"/>
      <c r="B278" s="53" t="s">
        <v>1323</v>
      </c>
      <c r="C278" s="54" t="s">
        <v>18</v>
      </c>
      <c r="D278" s="54" t="s">
        <v>1324</v>
      </c>
      <c r="E278" s="326" t="s">
        <v>1320</v>
      </c>
      <c r="F278" s="327"/>
      <c r="G278" s="54" t="s">
        <v>1325</v>
      </c>
      <c r="H278" s="54" t="s">
        <v>48</v>
      </c>
      <c r="I278" s="55" t="s">
        <v>1321</v>
      </c>
      <c r="J278" s="60"/>
      <c r="L278" s="62"/>
    </row>
    <row r="279" spans="1:12" s="21" customFormat="1" ht="19.5" customHeight="1" thickTop="1">
      <c r="A279" s="4"/>
      <c r="B279" s="328">
        <v>1</v>
      </c>
      <c r="C279" s="330"/>
      <c r="D279" s="330" t="str">
        <f>IF(C279&gt;0,VLOOKUP(C279,男子登録情報!$A$2:$H$1688,2,0),"")</f>
        <v/>
      </c>
      <c r="E279" s="331" t="str">
        <f>IF(C279&gt;0,VLOOKUP(C279,男子登録情報!$A$2:$H$1688,3,0),"")</f>
        <v/>
      </c>
      <c r="F279" s="332"/>
      <c r="G279" s="330" t="str">
        <f>IF(C279&gt;0,VLOOKUP(C279,男子登録情報!$A$2:$H$1688,4,0),"")</f>
        <v/>
      </c>
      <c r="H279" s="330" t="str">
        <f>IF(C279&gt;0,VLOOKUP(C279,男子登録情報!$A$2:$H$1688,8,0),"")</f>
        <v/>
      </c>
      <c r="I279" s="333" t="str">
        <f>IF(C279&gt;0,VLOOKUP(C279,男子登録情報!$A$2:$H$1688,5,0),"")</f>
        <v/>
      </c>
      <c r="J279" s="60"/>
      <c r="L279" s="62"/>
    </row>
    <row r="280" spans="1:12" s="21" customFormat="1" ht="18.75" customHeight="1">
      <c r="A280" s="4"/>
      <c r="B280" s="329"/>
      <c r="C280" s="195"/>
      <c r="D280" s="195"/>
      <c r="E280" s="321"/>
      <c r="F280" s="322"/>
      <c r="G280" s="195"/>
      <c r="H280" s="195"/>
      <c r="I280" s="320"/>
      <c r="J280" s="60"/>
      <c r="L280" s="62"/>
    </row>
    <row r="281" spans="1:12" s="21" customFormat="1" ht="18.75" customHeight="1">
      <c r="A281" s="4"/>
      <c r="B281" s="312">
        <v>2</v>
      </c>
      <c r="C281" s="314"/>
      <c r="D281" s="314" t="str">
        <f>IF(C281,VLOOKUP(C281,男子登録情報!$A$2:$H$1688,2,0),"")</f>
        <v/>
      </c>
      <c r="E281" s="316" t="str">
        <f>IF(C281&gt;0,VLOOKUP(C281,男子登録情報!$A$2:$H$1688,3,0),"")</f>
        <v/>
      </c>
      <c r="F281" s="317"/>
      <c r="G281" s="314" t="str">
        <f>IF(C281&gt;0,VLOOKUP(C281,男子登録情報!$A$2:$H$1688,4,0),"")</f>
        <v/>
      </c>
      <c r="H281" s="314" t="str">
        <f>IF(C281&gt;0,VLOOKUP(C281,男子登録情報!$A$2:$H$1688,8,0),"")</f>
        <v/>
      </c>
      <c r="I281" s="280" t="str">
        <f>IF(C281&gt;0,VLOOKUP(C281,男子登録情報!$A$2:$H$1688,5,0),"")</f>
        <v/>
      </c>
      <c r="J281" s="60"/>
      <c r="L281" s="62"/>
    </row>
    <row r="282" spans="1:12" s="21" customFormat="1" ht="18.75" customHeight="1">
      <c r="A282" s="4"/>
      <c r="B282" s="329"/>
      <c r="C282" s="195"/>
      <c r="D282" s="195"/>
      <c r="E282" s="321"/>
      <c r="F282" s="322"/>
      <c r="G282" s="195"/>
      <c r="H282" s="195"/>
      <c r="I282" s="320"/>
      <c r="J282" s="60"/>
      <c r="L282" s="62"/>
    </row>
    <row r="283" spans="1:12" s="21" customFormat="1" ht="18.75" customHeight="1">
      <c r="A283" s="4"/>
      <c r="B283" s="312">
        <v>3</v>
      </c>
      <c r="C283" s="314"/>
      <c r="D283" s="314" t="str">
        <f>IF(C283,VLOOKUP(C283,男子登録情報!$A$2:$H$1688,2,0),"")</f>
        <v/>
      </c>
      <c r="E283" s="316" t="str">
        <f>IF(C283&gt;0,VLOOKUP(C283,男子登録情報!$A$2:$H$1688,3,0),"")</f>
        <v/>
      </c>
      <c r="F283" s="317"/>
      <c r="G283" s="314" t="str">
        <f>IF(C283&gt;0,VLOOKUP(C283,男子登録情報!$A$2:$H$1688,4,0),"")</f>
        <v/>
      </c>
      <c r="H283" s="314" t="str">
        <f>IF(C283&gt;0,VLOOKUP(C283,男子登録情報!$A$2:$H$1688,8,0),"")</f>
        <v/>
      </c>
      <c r="I283" s="280" t="str">
        <f>IF(C283&gt;0,VLOOKUP(C283,男子登録情報!$A$2:$H$1688,5,0),"")</f>
        <v/>
      </c>
      <c r="J283" s="60"/>
      <c r="L283" s="62"/>
    </row>
    <row r="284" spans="1:12" s="21" customFormat="1" ht="18.75" customHeight="1">
      <c r="A284" s="4"/>
      <c r="B284" s="329"/>
      <c r="C284" s="195"/>
      <c r="D284" s="195"/>
      <c r="E284" s="321"/>
      <c r="F284" s="322"/>
      <c r="G284" s="195"/>
      <c r="H284" s="195"/>
      <c r="I284" s="320"/>
      <c r="J284" s="60"/>
      <c r="L284" s="62"/>
    </row>
    <row r="285" spans="1:12" s="21" customFormat="1" ht="18.75" customHeight="1">
      <c r="A285" s="4"/>
      <c r="B285" s="312">
        <v>4</v>
      </c>
      <c r="C285" s="314"/>
      <c r="D285" s="314" t="str">
        <f>IF(C285,VLOOKUP(C285,男子登録情報!$A$2:$H$1688,2,0),"")</f>
        <v/>
      </c>
      <c r="E285" s="316" t="str">
        <f>IF(C285&gt;0,VLOOKUP(C285,男子登録情報!$A$2:$H$1688,3,0),"")</f>
        <v/>
      </c>
      <c r="F285" s="317"/>
      <c r="G285" s="314" t="str">
        <f>IF(C285&gt;0,VLOOKUP(C285,男子登録情報!$A$2:$H$1688,4,0),"")</f>
        <v/>
      </c>
      <c r="H285" s="314" t="str">
        <f>IF(C285&gt;0,VLOOKUP(C285,男子登録情報!$A$2:$H$1688,8,0),"")</f>
        <v/>
      </c>
      <c r="I285" s="280" t="str">
        <f>IF(C285&gt;0,VLOOKUP(C285,男子登録情報!$A$2:$H$1688,5,0),"")</f>
        <v/>
      </c>
      <c r="J285" s="60"/>
      <c r="L285" s="62"/>
    </row>
    <row r="286" spans="1:12" s="21" customFormat="1" ht="18.75" customHeight="1">
      <c r="A286" s="4"/>
      <c r="B286" s="329"/>
      <c r="C286" s="195"/>
      <c r="D286" s="195"/>
      <c r="E286" s="321"/>
      <c r="F286" s="322"/>
      <c r="G286" s="195"/>
      <c r="H286" s="195"/>
      <c r="I286" s="320"/>
      <c r="J286" s="60"/>
      <c r="L286" s="62"/>
    </row>
    <row r="287" spans="1:12" s="21" customFormat="1" ht="18.75" customHeight="1">
      <c r="A287" s="4"/>
      <c r="B287" s="312">
        <v>5</v>
      </c>
      <c r="C287" s="314"/>
      <c r="D287" s="314" t="str">
        <f>IF(C287,VLOOKUP(C287,男子登録情報!$A$2:$H$1688,2,0),"")</f>
        <v/>
      </c>
      <c r="E287" s="316" t="str">
        <f>IF(C287&gt;0,VLOOKUP(C287,男子登録情報!$A$2:$H$1688,3,0),"")</f>
        <v/>
      </c>
      <c r="F287" s="317"/>
      <c r="G287" s="314" t="str">
        <f>IF(C287&gt;0,VLOOKUP(C287,男子登録情報!$A$2:$H$1688,4,0),"")</f>
        <v/>
      </c>
      <c r="H287" s="314" t="str">
        <f>IF(C287&gt;0,VLOOKUP(C287,男子登録情報!$A$2:$H$1688,8,0),"")</f>
        <v/>
      </c>
      <c r="I287" s="280" t="str">
        <f>IF(C287&gt;0,VLOOKUP(C287,男子登録情報!$A$2:$H$1688,5,0),"")</f>
        <v/>
      </c>
      <c r="J287" s="60"/>
      <c r="L287" s="62"/>
    </row>
    <row r="288" spans="1:12" s="21" customFormat="1" ht="18.75" customHeight="1">
      <c r="A288" s="4"/>
      <c r="B288" s="329"/>
      <c r="C288" s="195"/>
      <c r="D288" s="195"/>
      <c r="E288" s="321"/>
      <c r="F288" s="322"/>
      <c r="G288" s="195"/>
      <c r="H288" s="195"/>
      <c r="I288" s="320"/>
      <c r="J288" s="60"/>
      <c r="L288" s="62"/>
    </row>
    <row r="289" spans="1:12" s="21" customFormat="1" ht="18.75" customHeight="1">
      <c r="A289" s="4"/>
      <c r="B289" s="312">
        <v>6</v>
      </c>
      <c r="C289" s="314"/>
      <c r="D289" s="314" t="str">
        <f>IF(C289,VLOOKUP(C289,男子登録情報!$A$2:$H$1688,2,0),"")</f>
        <v/>
      </c>
      <c r="E289" s="316" t="str">
        <f>IF(C289&gt;0,VLOOKUP(C289,男子登録情報!$A$2:$H$1688,3,0),"")</f>
        <v/>
      </c>
      <c r="F289" s="317"/>
      <c r="G289" s="314" t="str">
        <f>IF(C289&gt;0,VLOOKUP(C289,男子登録情報!$A$2:$H$1688,4,0),"")</f>
        <v/>
      </c>
      <c r="H289" s="314" t="str">
        <f>IF(C289&gt;0,VLOOKUP(C289,男子登録情報!$A$2:$H$1688,8,0),"")</f>
        <v/>
      </c>
      <c r="I289" s="280" t="str">
        <f>IF(C289&gt;0,VLOOKUP(C289,男子登録情報!$A$2:$H$1688,5,0),"")</f>
        <v/>
      </c>
      <c r="J289" s="60"/>
      <c r="L289" s="62"/>
    </row>
    <row r="290" spans="1:12" s="21" customFormat="1" ht="19.5" customHeight="1" thickBot="1">
      <c r="A290" s="4"/>
      <c r="B290" s="313"/>
      <c r="C290" s="315"/>
      <c r="D290" s="315"/>
      <c r="E290" s="318"/>
      <c r="F290" s="319"/>
      <c r="G290" s="315"/>
      <c r="H290" s="315"/>
      <c r="I290" s="281"/>
      <c r="J290" s="60"/>
      <c r="L290" s="62"/>
    </row>
    <row r="291" spans="1:12" s="21" customFormat="1" ht="18.75">
      <c r="A291" s="4"/>
      <c r="B291" s="282" t="s">
        <v>1322</v>
      </c>
      <c r="C291" s="283"/>
      <c r="D291" s="283"/>
      <c r="E291" s="283"/>
      <c r="F291" s="283"/>
      <c r="G291" s="283"/>
      <c r="H291" s="283"/>
      <c r="I291" s="284"/>
      <c r="J291" s="60"/>
      <c r="L291" s="62"/>
    </row>
    <row r="292" spans="1:12" s="21" customFormat="1" ht="18.75">
      <c r="A292" s="4"/>
      <c r="B292" s="285"/>
      <c r="C292" s="286"/>
      <c r="D292" s="286"/>
      <c r="E292" s="286"/>
      <c r="F292" s="286"/>
      <c r="G292" s="286"/>
      <c r="H292" s="286"/>
      <c r="I292" s="287"/>
      <c r="J292" s="60"/>
      <c r="L292" s="62"/>
    </row>
    <row r="293" spans="1:12" s="21" customFormat="1" ht="19.5" thickBot="1">
      <c r="A293" s="4"/>
      <c r="B293" s="288"/>
      <c r="C293" s="289"/>
      <c r="D293" s="289"/>
      <c r="E293" s="289"/>
      <c r="F293" s="289"/>
      <c r="G293" s="289"/>
      <c r="H293" s="289"/>
      <c r="I293" s="290"/>
      <c r="J293" s="60"/>
      <c r="L293" s="62"/>
    </row>
    <row r="294" spans="1:12" s="21" customFormat="1" ht="18.75">
      <c r="A294" s="61"/>
      <c r="B294" s="61"/>
      <c r="C294" s="61"/>
      <c r="D294" s="61"/>
      <c r="E294" s="61"/>
      <c r="F294" s="61"/>
      <c r="G294" s="61"/>
      <c r="H294" s="61"/>
      <c r="I294" s="61"/>
      <c r="J294" s="66"/>
      <c r="L294" s="62"/>
    </row>
    <row r="295" spans="1:12" s="21" customFormat="1" ht="19.5" thickBot="1">
      <c r="A295" s="4"/>
      <c r="B295" s="4"/>
      <c r="C295" s="4"/>
      <c r="D295" s="4"/>
      <c r="E295" s="4"/>
      <c r="F295" s="4"/>
      <c r="G295" s="4"/>
      <c r="H295" s="4"/>
      <c r="I295" s="4"/>
      <c r="J295" s="64" t="s">
        <v>1348</v>
      </c>
      <c r="L295" s="62"/>
    </row>
    <row r="296" spans="1:12" s="21" customFormat="1" ht="18.75" customHeight="1">
      <c r="A296" s="4"/>
      <c r="B296" s="291" t="str">
        <f>CONCATENATE('加盟校情報&amp;大会設定'!$G$5,'加盟校情報&amp;大会設定'!$H$5,'加盟校情報&amp;大会設定'!$I$5,'加盟校情報&amp;大会設定'!$J$5,)&amp;"　男子4×100mR"</f>
        <v>第35回全日本大学女子駅伝東海地区選考会　男子4×100mR</v>
      </c>
      <c r="C296" s="292"/>
      <c r="D296" s="292"/>
      <c r="E296" s="292"/>
      <c r="F296" s="292"/>
      <c r="G296" s="292"/>
      <c r="H296" s="292"/>
      <c r="I296" s="293"/>
      <c r="J296" s="60"/>
      <c r="L296" s="62"/>
    </row>
    <row r="297" spans="1:12" s="21" customFormat="1" ht="19.5" customHeight="1" thickBot="1">
      <c r="A297" s="4"/>
      <c r="B297" s="294"/>
      <c r="C297" s="295"/>
      <c r="D297" s="295"/>
      <c r="E297" s="295"/>
      <c r="F297" s="295"/>
      <c r="G297" s="295"/>
      <c r="H297" s="295"/>
      <c r="I297" s="296"/>
      <c r="J297" s="60"/>
      <c r="L297" s="62"/>
    </row>
    <row r="298" spans="1:12" s="21" customFormat="1" ht="18.75">
      <c r="A298" s="4"/>
      <c r="B298" s="297" t="s">
        <v>1326</v>
      </c>
      <c r="C298" s="298"/>
      <c r="D298" s="303" t="str">
        <f>IF(基本情報登録!$D$6&gt;0,基本情報登録!$D$6,"")</f>
        <v/>
      </c>
      <c r="E298" s="304"/>
      <c r="F298" s="304"/>
      <c r="G298" s="304"/>
      <c r="H298" s="305"/>
      <c r="I298" s="65" t="s">
        <v>1360</v>
      </c>
      <c r="J298" s="60"/>
      <c r="L298" s="62"/>
    </row>
    <row r="299" spans="1:12" s="21" customFormat="1" ht="18.75" customHeight="1">
      <c r="A299" s="4"/>
      <c r="B299" s="299" t="s">
        <v>1</v>
      </c>
      <c r="C299" s="300"/>
      <c r="D299" s="306" t="str">
        <f>IF(基本情報登録!$D$8&gt;0,基本情報登録!$D$8,"")</f>
        <v/>
      </c>
      <c r="E299" s="307"/>
      <c r="F299" s="307"/>
      <c r="G299" s="307"/>
      <c r="H299" s="308"/>
      <c r="I299" s="280"/>
      <c r="J299" s="60"/>
      <c r="L299" s="62"/>
    </row>
    <row r="300" spans="1:12" s="21" customFormat="1" ht="19.5" customHeight="1" thickBot="1">
      <c r="A300" s="4"/>
      <c r="B300" s="301"/>
      <c r="C300" s="302"/>
      <c r="D300" s="309"/>
      <c r="E300" s="310"/>
      <c r="F300" s="310"/>
      <c r="G300" s="310"/>
      <c r="H300" s="311"/>
      <c r="I300" s="281"/>
      <c r="J300" s="60"/>
      <c r="L300" s="62"/>
    </row>
    <row r="301" spans="1:12" s="21" customFormat="1" ht="18.75">
      <c r="A301" s="4"/>
      <c r="B301" s="297" t="s">
        <v>26</v>
      </c>
      <c r="C301" s="298"/>
      <c r="D301" s="334"/>
      <c r="E301" s="335"/>
      <c r="F301" s="335"/>
      <c r="G301" s="335"/>
      <c r="H301" s="335"/>
      <c r="I301" s="336"/>
      <c r="J301" s="60"/>
      <c r="L301" s="62"/>
    </row>
    <row r="302" spans="1:12" s="21" customFormat="1" ht="18.75" hidden="1">
      <c r="A302" s="4"/>
      <c r="B302" s="50"/>
      <c r="C302" s="51"/>
      <c r="D302" s="52"/>
      <c r="E302" s="337" t="str">
        <f>TEXT(D301,"00000")</f>
        <v>00000</v>
      </c>
      <c r="F302" s="337"/>
      <c r="G302" s="337"/>
      <c r="H302" s="337"/>
      <c r="I302" s="338"/>
      <c r="J302" s="60"/>
      <c r="L302" s="62"/>
    </row>
    <row r="303" spans="1:12" s="21" customFormat="1" ht="18.75" customHeight="1">
      <c r="A303" s="4"/>
      <c r="B303" s="299" t="s">
        <v>29</v>
      </c>
      <c r="C303" s="300"/>
      <c r="D303" s="316"/>
      <c r="E303" s="341"/>
      <c r="F303" s="341"/>
      <c r="G303" s="341"/>
      <c r="H303" s="341"/>
      <c r="I303" s="342"/>
      <c r="J303" s="60"/>
      <c r="L303" s="62"/>
    </row>
    <row r="304" spans="1:12" s="21" customFormat="1" ht="18.75" customHeight="1">
      <c r="A304" s="4"/>
      <c r="B304" s="339"/>
      <c r="C304" s="340"/>
      <c r="D304" s="321"/>
      <c r="E304" s="343"/>
      <c r="F304" s="343"/>
      <c r="G304" s="343"/>
      <c r="H304" s="343"/>
      <c r="I304" s="344"/>
      <c r="J304" s="60"/>
      <c r="L304" s="62"/>
    </row>
    <row r="305" spans="1:12" s="21" customFormat="1" ht="19.5" thickBot="1">
      <c r="A305" s="4"/>
      <c r="B305" s="345" t="s">
        <v>1318</v>
      </c>
      <c r="C305" s="346"/>
      <c r="D305" s="347"/>
      <c r="E305" s="348"/>
      <c r="F305" s="348"/>
      <c r="G305" s="348"/>
      <c r="H305" s="348"/>
      <c r="I305" s="349"/>
      <c r="J305" s="60"/>
      <c r="L305" s="62"/>
    </row>
    <row r="306" spans="1:12" s="21" customFormat="1" ht="18.75">
      <c r="A306" s="4"/>
      <c r="B306" s="323" t="s">
        <v>1319</v>
      </c>
      <c r="C306" s="324"/>
      <c r="D306" s="324"/>
      <c r="E306" s="324"/>
      <c r="F306" s="324"/>
      <c r="G306" s="324"/>
      <c r="H306" s="324"/>
      <c r="I306" s="325"/>
      <c r="J306" s="60"/>
      <c r="L306" s="62"/>
    </row>
    <row r="307" spans="1:12" s="21" customFormat="1" ht="19.5" thickBot="1">
      <c r="A307" s="4"/>
      <c r="B307" s="53" t="s">
        <v>1323</v>
      </c>
      <c r="C307" s="54" t="s">
        <v>18</v>
      </c>
      <c r="D307" s="54" t="s">
        <v>1324</v>
      </c>
      <c r="E307" s="326" t="s">
        <v>1320</v>
      </c>
      <c r="F307" s="327"/>
      <c r="G307" s="54" t="s">
        <v>1325</v>
      </c>
      <c r="H307" s="54" t="s">
        <v>48</v>
      </c>
      <c r="I307" s="55" t="s">
        <v>1321</v>
      </c>
      <c r="J307" s="60"/>
      <c r="L307" s="62"/>
    </row>
    <row r="308" spans="1:12" s="21" customFormat="1" ht="19.5" customHeight="1" thickTop="1">
      <c r="A308" s="4"/>
      <c r="B308" s="328">
        <v>1</v>
      </c>
      <c r="C308" s="330"/>
      <c r="D308" s="330" t="str">
        <f>IF(C308&gt;0,VLOOKUP(C308,男子登録情報!$A$2:$H$1688,2,0),"")</f>
        <v/>
      </c>
      <c r="E308" s="331" t="str">
        <f>IF(C308&gt;0,VLOOKUP(C308,男子登録情報!$A$2:$H$1688,3,0),"")</f>
        <v/>
      </c>
      <c r="F308" s="332"/>
      <c r="G308" s="330" t="str">
        <f>IF(C308&gt;0,VLOOKUP(C308,男子登録情報!$A$2:$H$1688,4,0),"")</f>
        <v/>
      </c>
      <c r="H308" s="330" t="str">
        <f>IF(C308&gt;0,VLOOKUP(C308,男子登録情報!$A$2:$H$1688,8,0),"")</f>
        <v/>
      </c>
      <c r="I308" s="333" t="str">
        <f>IF(C308&gt;0,VLOOKUP(C308,男子登録情報!$A$2:$H$1688,5,0),"")</f>
        <v/>
      </c>
      <c r="J308" s="60"/>
      <c r="L308" s="62"/>
    </row>
    <row r="309" spans="1:12" s="21" customFormat="1" ht="18.75" customHeight="1">
      <c r="A309" s="4"/>
      <c r="B309" s="329"/>
      <c r="C309" s="195"/>
      <c r="D309" s="195"/>
      <c r="E309" s="321"/>
      <c r="F309" s="322"/>
      <c r="G309" s="195"/>
      <c r="H309" s="195"/>
      <c r="I309" s="320"/>
      <c r="J309" s="60"/>
      <c r="L309" s="62"/>
    </row>
    <row r="310" spans="1:12" s="21" customFormat="1" ht="18.75" customHeight="1">
      <c r="A310" s="4"/>
      <c r="B310" s="312">
        <v>2</v>
      </c>
      <c r="C310" s="314"/>
      <c r="D310" s="314" t="str">
        <f>IF(C310,VLOOKUP(C310,男子登録情報!$A$2:$H$1688,2,0),"")</f>
        <v/>
      </c>
      <c r="E310" s="316" t="str">
        <f>IF(C310&gt;0,VLOOKUP(C310,男子登録情報!$A$2:$H$1688,3,0),"")</f>
        <v/>
      </c>
      <c r="F310" s="317"/>
      <c r="G310" s="314" t="str">
        <f>IF(C310&gt;0,VLOOKUP(C310,男子登録情報!$A$2:$H$1688,4,0),"")</f>
        <v/>
      </c>
      <c r="H310" s="314" t="str">
        <f>IF(C310&gt;0,VLOOKUP(C310,男子登録情報!$A$2:$H$1688,8,0),"")</f>
        <v/>
      </c>
      <c r="I310" s="280" t="str">
        <f>IF(C310&gt;0,VLOOKUP(C310,男子登録情報!$A$2:$H$1688,5,0),"")</f>
        <v/>
      </c>
      <c r="J310" s="60"/>
      <c r="L310" s="62"/>
    </row>
    <row r="311" spans="1:12" s="21" customFormat="1" ht="18.75" customHeight="1">
      <c r="A311" s="4"/>
      <c r="B311" s="329"/>
      <c r="C311" s="195"/>
      <c r="D311" s="195"/>
      <c r="E311" s="321"/>
      <c r="F311" s="322"/>
      <c r="G311" s="195"/>
      <c r="H311" s="195"/>
      <c r="I311" s="320"/>
      <c r="J311" s="60"/>
      <c r="L311" s="62"/>
    </row>
    <row r="312" spans="1:12" s="21" customFormat="1" ht="18.75" customHeight="1">
      <c r="A312" s="4"/>
      <c r="B312" s="312">
        <v>3</v>
      </c>
      <c r="C312" s="314"/>
      <c r="D312" s="314" t="str">
        <f>IF(C312,VLOOKUP(C312,男子登録情報!$A$2:$H$1688,2,0),"")</f>
        <v/>
      </c>
      <c r="E312" s="316" t="str">
        <f>IF(C312&gt;0,VLOOKUP(C312,男子登録情報!$A$2:$H$1688,3,0),"")</f>
        <v/>
      </c>
      <c r="F312" s="317"/>
      <c r="G312" s="314" t="str">
        <f>IF(C312&gt;0,VLOOKUP(C312,男子登録情報!$A$2:$H$1688,4,0),"")</f>
        <v/>
      </c>
      <c r="H312" s="314" t="str">
        <f>IF(C312&gt;0,VLOOKUP(C312,男子登録情報!$A$2:$H$1688,8,0),"")</f>
        <v/>
      </c>
      <c r="I312" s="280" t="str">
        <f>IF(C312&gt;0,VLOOKUP(C312,男子登録情報!$A$2:$H$1688,5,0),"")</f>
        <v/>
      </c>
      <c r="J312" s="60"/>
      <c r="L312" s="62"/>
    </row>
    <row r="313" spans="1:12" s="21" customFormat="1" ht="18.75" customHeight="1">
      <c r="A313" s="4"/>
      <c r="B313" s="329"/>
      <c r="C313" s="195"/>
      <c r="D313" s="195"/>
      <c r="E313" s="321"/>
      <c r="F313" s="322"/>
      <c r="G313" s="195"/>
      <c r="H313" s="195"/>
      <c r="I313" s="320"/>
      <c r="J313" s="60"/>
      <c r="L313" s="62"/>
    </row>
    <row r="314" spans="1:12" s="21" customFormat="1" ht="18.75" customHeight="1">
      <c r="A314" s="4"/>
      <c r="B314" s="312">
        <v>4</v>
      </c>
      <c r="C314" s="314"/>
      <c r="D314" s="314" t="str">
        <f>IF(C314,VLOOKUP(C314,男子登録情報!$A$2:$H$1688,2,0),"")</f>
        <v/>
      </c>
      <c r="E314" s="316" t="str">
        <f>IF(C314&gt;0,VLOOKUP(C314,男子登録情報!$A$2:$H$1688,3,0),"")</f>
        <v/>
      </c>
      <c r="F314" s="317"/>
      <c r="G314" s="314" t="str">
        <f>IF(C314&gt;0,VLOOKUP(C314,男子登録情報!$A$2:$H$1688,4,0),"")</f>
        <v/>
      </c>
      <c r="H314" s="314" t="str">
        <f>IF(C314&gt;0,VLOOKUP(C314,男子登録情報!$A$2:$H$1688,8,0),"")</f>
        <v/>
      </c>
      <c r="I314" s="280" t="str">
        <f>IF(C314&gt;0,VLOOKUP(C314,男子登録情報!$A$2:$H$1688,5,0),"")</f>
        <v/>
      </c>
      <c r="J314" s="60"/>
      <c r="L314" s="62"/>
    </row>
    <row r="315" spans="1:12" s="21" customFormat="1" ht="18.75" customHeight="1">
      <c r="A315" s="4"/>
      <c r="B315" s="329"/>
      <c r="C315" s="195"/>
      <c r="D315" s="195"/>
      <c r="E315" s="321"/>
      <c r="F315" s="322"/>
      <c r="G315" s="195"/>
      <c r="H315" s="195"/>
      <c r="I315" s="320"/>
      <c r="J315" s="60"/>
      <c r="L315" s="62"/>
    </row>
    <row r="316" spans="1:12" s="21" customFormat="1" ht="18.75" customHeight="1">
      <c r="A316" s="4"/>
      <c r="B316" s="312">
        <v>5</v>
      </c>
      <c r="C316" s="314"/>
      <c r="D316" s="314" t="str">
        <f>IF(C316,VLOOKUP(C316,男子登録情報!$A$2:$H$1688,2,0),"")</f>
        <v/>
      </c>
      <c r="E316" s="316" t="str">
        <f>IF(C316&gt;0,VLOOKUP(C316,男子登録情報!$A$2:$H$1688,3,0),"")</f>
        <v/>
      </c>
      <c r="F316" s="317"/>
      <c r="G316" s="314" t="str">
        <f>IF(C316&gt;0,VLOOKUP(C316,男子登録情報!$A$2:$H$1688,4,0),"")</f>
        <v/>
      </c>
      <c r="H316" s="314" t="str">
        <f>IF(C316&gt;0,VLOOKUP(C316,男子登録情報!$A$2:$H$1688,8,0),"")</f>
        <v/>
      </c>
      <c r="I316" s="280" t="str">
        <f>IF(C316&gt;0,VLOOKUP(C316,男子登録情報!$A$2:$H$1688,5,0),"")</f>
        <v/>
      </c>
      <c r="J316" s="60"/>
      <c r="L316" s="62"/>
    </row>
    <row r="317" spans="1:12" s="21" customFormat="1" ht="18.75" customHeight="1">
      <c r="A317" s="4"/>
      <c r="B317" s="329"/>
      <c r="C317" s="195"/>
      <c r="D317" s="195"/>
      <c r="E317" s="321"/>
      <c r="F317" s="322"/>
      <c r="G317" s="195"/>
      <c r="H317" s="195"/>
      <c r="I317" s="320"/>
      <c r="J317" s="60"/>
      <c r="L317" s="62"/>
    </row>
    <row r="318" spans="1:12" s="21" customFormat="1" ht="18.75" customHeight="1">
      <c r="A318" s="4"/>
      <c r="B318" s="312">
        <v>6</v>
      </c>
      <c r="C318" s="314"/>
      <c r="D318" s="314" t="str">
        <f>IF(C318,VLOOKUP(C318,男子登録情報!$A$2:$H$1688,2,0),"")</f>
        <v/>
      </c>
      <c r="E318" s="316" t="str">
        <f>IF(C318&gt;0,VLOOKUP(C318,男子登録情報!$A$2:$H$1688,3,0),"")</f>
        <v/>
      </c>
      <c r="F318" s="317"/>
      <c r="G318" s="314" t="str">
        <f>IF(C318&gt;0,VLOOKUP(C318,男子登録情報!$A$2:$H$1688,4,0),"")</f>
        <v/>
      </c>
      <c r="H318" s="314" t="str">
        <f>IF(C318&gt;0,VLOOKUP(C318,男子登録情報!$A$2:$H$1688,8,0),"")</f>
        <v/>
      </c>
      <c r="I318" s="280" t="str">
        <f>IF(C318&gt;0,VLOOKUP(C318,男子登録情報!$A$2:$H$1688,5,0),"")</f>
        <v/>
      </c>
      <c r="J318" s="60"/>
      <c r="L318" s="62"/>
    </row>
    <row r="319" spans="1:12" s="21" customFormat="1" ht="19.5" customHeight="1" thickBot="1">
      <c r="A319" s="4"/>
      <c r="B319" s="313"/>
      <c r="C319" s="315"/>
      <c r="D319" s="315"/>
      <c r="E319" s="318"/>
      <c r="F319" s="319"/>
      <c r="G319" s="315"/>
      <c r="H319" s="315"/>
      <c r="I319" s="281"/>
      <c r="J319" s="60"/>
      <c r="L319" s="62"/>
    </row>
    <row r="320" spans="1:12" s="21" customFormat="1" ht="18.75">
      <c r="A320" s="4"/>
      <c r="B320" s="282" t="s">
        <v>1322</v>
      </c>
      <c r="C320" s="283"/>
      <c r="D320" s="283"/>
      <c r="E320" s="283"/>
      <c r="F320" s="283"/>
      <c r="G320" s="283"/>
      <c r="H320" s="283"/>
      <c r="I320" s="284"/>
      <c r="J320" s="60"/>
      <c r="L320" s="62"/>
    </row>
    <row r="321" spans="1:12" s="21" customFormat="1" ht="18.75">
      <c r="A321" s="4"/>
      <c r="B321" s="285"/>
      <c r="C321" s="286"/>
      <c r="D321" s="286"/>
      <c r="E321" s="286"/>
      <c r="F321" s="286"/>
      <c r="G321" s="286"/>
      <c r="H321" s="286"/>
      <c r="I321" s="287"/>
      <c r="J321" s="60"/>
      <c r="L321" s="62"/>
    </row>
    <row r="322" spans="1:12" s="21" customFormat="1" ht="19.5" thickBot="1">
      <c r="A322" s="4"/>
      <c r="B322" s="288"/>
      <c r="C322" s="289"/>
      <c r="D322" s="289"/>
      <c r="E322" s="289"/>
      <c r="F322" s="289"/>
      <c r="G322" s="289"/>
      <c r="H322" s="289"/>
      <c r="I322" s="290"/>
      <c r="J322" s="60"/>
      <c r="L322" s="62"/>
    </row>
    <row r="323" spans="1:12" s="21" customFormat="1" ht="18.75">
      <c r="A323" s="61"/>
      <c r="B323" s="61"/>
      <c r="C323" s="61"/>
      <c r="D323" s="61"/>
      <c r="E323" s="61"/>
      <c r="F323" s="61"/>
      <c r="G323" s="61"/>
      <c r="H323" s="61"/>
      <c r="I323" s="61"/>
      <c r="J323" s="66"/>
      <c r="L323" s="62"/>
    </row>
    <row r="324" spans="1:12" s="21" customFormat="1" ht="19.5" thickBot="1">
      <c r="A324" s="4"/>
      <c r="B324" s="4"/>
      <c r="C324" s="4"/>
      <c r="D324" s="4"/>
      <c r="E324" s="4"/>
      <c r="F324" s="4"/>
      <c r="G324" s="4"/>
      <c r="H324" s="4"/>
      <c r="I324" s="4"/>
      <c r="J324" s="64" t="s">
        <v>1349</v>
      </c>
      <c r="L324" s="62"/>
    </row>
    <row r="325" spans="1:12" s="21" customFormat="1" ht="18.75">
      <c r="A325" s="4"/>
      <c r="B325" s="291" t="str">
        <f>CONCATENATE('加盟校情報&amp;大会設定'!$G$5,'加盟校情報&amp;大会設定'!$H$5,'加盟校情報&amp;大会設定'!$I$5,'加盟校情報&amp;大会設定'!$J$5,)&amp;"　男子4×100mR"</f>
        <v>第35回全日本大学女子駅伝東海地区選考会　男子4×100mR</v>
      </c>
      <c r="C325" s="292"/>
      <c r="D325" s="292"/>
      <c r="E325" s="292"/>
      <c r="F325" s="292"/>
      <c r="G325" s="292"/>
      <c r="H325" s="292"/>
      <c r="I325" s="293"/>
      <c r="J325" s="60"/>
      <c r="L325" s="62"/>
    </row>
    <row r="326" spans="1:12" s="21" customFormat="1" ht="19.5" thickBot="1">
      <c r="A326" s="4"/>
      <c r="B326" s="294"/>
      <c r="C326" s="295"/>
      <c r="D326" s="295"/>
      <c r="E326" s="295"/>
      <c r="F326" s="295"/>
      <c r="G326" s="295"/>
      <c r="H326" s="295"/>
      <c r="I326" s="296"/>
      <c r="J326" s="60"/>
      <c r="L326" s="62"/>
    </row>
    <row r="327" spans="1:12" s="21" customFormat="1" ht="18.75">
      <c r="A327" s="4"/>
      <c r="B327" s="297" t="s">
        <v>1326</v>
      </c>
      <c r="C327" s="298"/>
      <c r="D327" s="303" t="str">
        <f>IF(基本情報登録!$D$6&gt;0,基本情報登録!$D$6,"")</f>
        <v/>
      </c>
      <c r="E327" s="304"/>
      <c r="F327" s="304"/>
      <c r="G327" s="304"/>
      <c r="H327" s="305"/>
      <c r="I327" s="65" t="s">
        <v>1360</v>
      </c>
      <c r="J327" s="60"/>
      <c r="L327" s="62"/>
    </row>
    <row r="328" spans="1:12" s="21" customFormat="1" ht="18.75">
      <c r="A328" s="4"/>
      <c r="B328" s="299" t="s">
        <v>1</v>
      </c>
      <c r="C328" s="300"/>
      <c r="D328" s="306" t="str">
        <f>IF(基本情報登録!$D$8&gt;0,基本情報登録!$D$8,"")</f>
        <v/>
      </c>
      <c r="E328" s="307"/>
      <c r="F328" s="307"/>
      <c r="G328" s="307"/>
      <c r="H328" s="308"/>
      <c r="I328" s="280"/>
      <c r="J328" s="60"/>
      <c r="L328" s="62"/>
    </row>
    <row r="329" spans="1:12" s="21" customFormat="1" ht="19.5" thickBot="1">
      <c r="A329" s="4"/>
      <c r="B329" s="301"/>
      <c r="C329" s="302"/>
      <c r="D329" s="309"/>
      <c r="E329" s="310"/>
      <c r="F329" s="310"/>
      <c r="G329" s="310"/>
      <c r="H329" s="311"/>
      <c r="I329" s="281"/>
      <c r="J329" s="60"/>
      <c r="L329" s="62"/>
    </row>
    <row r="330" spans="1:12" s="21" customFormat="1" ht="18.75">
      <c r="A330" s="4"/>
      <c r="B330" s="297" t="s">
        <v>26</v>
      </c>
      <c r="C330" s="298"/>
      <c r="D330" s="334"/>
      <c r="E330" s="335"/>
      <c r="F330" s="335"/>
      <c r="G330" s="335"/>
      <c r="H330" s="335"/>
      <c r="I330" s="336"/>
      <c r="J330" s="60"/>
      <c r="L330" s="62"/>
    </row>
    <row r="331" spans="1:12" s="21" customFormat="1" ht="18.75" hidden="1">
      <c r="A331" s="4"/>
      <c r="B331" s="50"/>
      <c r="C331" s="51"/>
      <c r="D331" s="52"/>
      <c r="E331" s="337" t="str">
        <f>TEXT(D330,"00000")</f>
        <v>00000</v>
      </c>
      <c r="F331" s="337"/>
      <c r="G331" s="337"/>
      <c r="H331" s="337"/>
      <c r="I331" s="338"/>
      <c r="J331" s="60"/>
      <c r="L331" s="62"/>
    </row>
    <row r="332" spans="1:12" s="21" customFormat="1" ht="18.75">
      <c r="A332" s="4"/>
      <c r="B332" s="299" t="s">
        <v>29</v>
      </c>
      <c r="C332" s="300"/>
      <c r="D332" s="316"/>
      <c r="E332" s="341"/>
      <c r="F332" s="341"/>
      <c r="G332" s="341"/>
      <c r="H332" s="341"/>
      <c r="I332" s="342"/>
      <c r="J332" s="60"/>
      <c r="L332" s="62"/>
    </row>
    <row r="333" spans="1:12" s="21" customFormat="1" ht="18.75">
      <c r="A333" s="4"/>
      <c r="B333" s="339"/>
      <c r="C333" s="340"/>
      <c r="D333" s="321"/>
      <c r="E333" s="343"/>
      <c r="F333" s="343"/>
      <c r="G333" s="343"/>
      <c r="H333" s="343"/>
      <c r="I333" s="344"/>
      <c r="J333" s="60"/>
      <c r="L333" s="62"/>
    </row>
    <row r="334" spans="1:12" s="21" customFormat="1" ht="19.5" thickBot="1">
      <c r="A334" s="4"/>
      <c r="B334" s="345" t="s">
        <v>1318</v>
      </c>
      <c r="C334" s="346"/>
      <c r="D334" s="347"/>
      <c r="E334" s="348"/>
      <c r="F334" s="348"/>
      <c r="G334" s="348"/>
      <c r="H334" s="348"/>
      <c r="I334" s="349"/>
      <c r="J334" s="60"/>
      <c r="L334" s="62"/>
    </row>
    <row r="335" spans="1:12" s="21" customFormat="1" ht="18.75">
      <c r="A335" s="4"/>
      <c r="B335" s="323" t="s">
        <v>1319</v>
      </c>
      <c r="C335" s="324"/>
      <c r="D335" s="324"/>
      <c r="E335" s="324"/>
      <c r="F335" s="324"/>
      <c r="G335" s="324"/>
      <c r="H335" s="324"/>
      <c r="I335" s="325"/>
      <c r="J335" s="60"/>
      <c r="L335" s="62"/>
    </row>
    <row r="336" spans="1:12" s="21" customFormat="1" ht="19.5" thickBot="1">
      <c r="A336" s="4"/>
      <c r="B336" s="53" t="s">
        <v>1323</v>
      </c>
      <c r="C336" s="54" t="s">
        <v>18</v>
      </c>
      <c r="D336" s="54" t="s">
        <v>1324</v>
      </c>
      <c r="E336" s="326" t="s">
        <v>1320</v>
      </c>
      <c r="F336" s="327"/>
      <c r="G336" s="54" t="s">
        <v>1325</v>
      </c>
      <c r="H336" s="54" t="s">
        <v>48</v>
      </c>
      <c r="I336" s="55" t="s">
        <v>1321</v>
      </c>
      <c r="J336" s="60"/>
      <c r="L336" s="62"/>
    </row>
    <row r="337" spans="1:12" s="21" customFormat="1" ht="19.5" thickTop="1">
      <c r="A337" s="4"/>
      <c r="B337" s="328">
        <v>1</v>
      </c>
      <c r="C337" s="330"/>
      <c r="D337" s="330" t="str">
        <f>IF(C337&gt;0,VLOOKUP(C337,男子登録情報!$A$2:$H$1688,2,0),"")</f>
        <v/>
      </c>
      <c r="E337" s="331" t="str">
        <f>IF(C337&gt;0,VLOOKUP(C337,男子登録情報!$A$2:$H$1688,3,0),"")</f>
        <v/>
      </c>
      <c r="F337" s="332"/>
      <c r="G337" s="330" t="str">
        <f>IF(C337&gt;0,VLOOKUP(C337,男子登録情報!$A$2:$H$1688,4,0),"")</f>
        <v/>
      </c>
      <c r="H337" s="330" t="str">
        <f>IF(C337&gt;0,VLOOKUP(C337,男子登録情報!$A$2:$H$1688,8,0),"")</f>
        <v/>
      </c>
      <c r="I337" s="333" t="str">
        <f>IF(C337&gt;0,VLOOKUP(C337,男子登録情報!$A$2:$H$1688,5,0),"")</f>
        <v/>
      </c>
      <c r="J337" s="60"/>
      <c r="L337" s="62"/>
    </row>
    <row r="338" spans="1:12" s="21" customFormat="1" ht="18.75">
      <c r="A338" s="4"/>
      <c r="B338" s="329"/>
      <c r="C338" s="195"/>
      <c r="D338" s="195"/>
      <c r="E338" s="321"/>
      <c r="F338" s="322"/>
      <c r="G338" s="195"/>
      <c r="H338" s="195"/>
      <c r="I338" s="320"/>
      <c r="J338" s="60"/>
      <c r="L338" s="62"/>
    </row>
    <row r="339" spans="1:12" s="21" customFormat="1" ht="18.75">
      <c r="A339" s="4"/>
      <c r="B339" s="312">
        <v>2</v>
      </c>
      <c r="C339" s="314"/>
      <c r="D339" s="314" t="str">
        <f>IF(C339,VLOOKUP(C339,男子登録情報!$A$2:$H$1688,2,0),"")</f>
        <v/>
      </c>
      <c r="E339" s="316" t="str">
        <f>IF(C339&gt;0,VLOOKUP(C339,男子登録情報!$A$2:$H$1688,3,0),"")</f>
        <v/>
      </c>
      <c r="F339" s="317"/>
      <c r="G339" s="314" t="str">
        <f>IF(C339&gt;0,VLOOKUP(C339,男子登録情報!$A$2:$H$1688,4,0),"")</f>
        <v/>
      </c>
      <c r="H339" s="314" t="str">
        <f>IF(C339&gt;0,VLOOKUP(C339,男子登録情報!$A$2:$H$1688,8,0),"")</f>
        <v/>
      </c>
      <c r="I339" s="280" t="str">
        <f>IF(C339&gt;0,VLOOKUP(C339,男子登録情報!$A$2:$H$1688,5,0),"")</f>
        <v/>
      </c>
      <c r="J339" s="60"/>
      <c r="L339" s="62"/>
    </row>
    <row r="340" spans="1:12" s="21" customFormat="1" ht="18.75">
      <c r="A340" s="4"/>
      <c r="B340" s="329"/>
      <c r="C340" s="195"/>
      <c r="D340" s="195"/>
      <c r="E340" s="321"/>
      <c r="F340" s="322"/>
      <c r="G340" s="195"/>
      <c r="H340" s="195"/>
      <c r="I340" s="320"/>
      <c r="J340" s="60"/>
      <c r="L340" s="62"/>
    </row>
    <row r="341" spans="1:12" s="21" customFormat="1" ht="18.75">
      <c r="A341" s="4"/>
      <c r="B341" s="312">
        <v>3</v>
      </c>
      <c r="C341" s="314"/>
      <c r="D341" s="314" t="str">
        <f>IF(C341,VLOOKUP(C341,男子登録情報!$A$2:$H$1688,2,0),"")</f>
        <v/>
      </c>
      <c r="E341" s="316" t="str">
        <f>IF(C341&gt;0,VLOOKUP(C341,男子登録情報!$A$2:$H$1688,3,0),"")</f>
        <v/>
      </c>
      <c r="F341" s="317"/>
      <c r="G341" s="314" t="str">
        <f>IF(C341&gt;0,VLOOKUP(C341,男子登録情報!$A$2:$H$1688,4,0),"")</f>
        <v/>
      </c>
      <c r="H341" s="314" t="str">
        <f>IF(C341&gt;0,VLOOKUP(C341,男子登録情報!$A$2:$H$1688,8,0),"")</f>
        <v/>
      </c>
      <c r="I341" s="280" t="str">
        <f>IF(C341&gt;0,VLOOKUP(C341,男子登録情報!$A$2:$H$1688,5,0),"")</f>
        <v/>
      </c>
      <c r="J341" s="60"/>
      <c r="L341" s="62"/>
    </row>
    <row r="342" spans="1:12" s="21" customFormat="1" ht="18.75">
      <c r="A342" s="4"/>
      <c r="B342" s="329"/>
      <c r="C342" s="195"/>
      <c r="D342" s="195"/>
      <c r="E342" s="321"/>
      <c r="F342" s="322"/>
      <c r="G342" s="195"/>
      <c r="H342" s="195"/>
      <c r="I342" s="320"/>
      <c r="J342" s="60"/>
      <c r="L342" s="62"/>
    </row>
    <row r="343" spans="1:12" s="21" customFormat="1" ht="18.75">
      <c r="A343" s="4"/>
      <c r="B343" s="312">
        <v>4</v>
      </c>
      <c r="C343" s="314"/>
      <c r="D343" s="314" t="str">
        <f>IF(C343,VLOOKUP(C343,男子登録情報!$A$2:$H$1688,2,0),"")</f>
        <v/>
      </c>
      <c r="E343" s="316" t="str">
        <f>IF(C343&gt;0,VLOOKUP(C343,男子登録情報!$A$2:$H$1688,3,0),"")</f>
        <v/>
      </c>
      <c r="F343" s="317"/>
      <c r="G343" s="314" t="str">
        <f>IF(C343&gt;0,VLOOKUP(C343,男子登録情報!$A$2:$H$1688,4,0),"")</f>
        <v/>
      </c>
      <c r="H343" s="314" t="str">
        <f>IF(C343&gt;0,VLOOKUP(C343,男子登録情報!$A$2:$H$1688,8,0),"")</f>
        <v/>
      </c>
      <c r="I343" s="280" t="str">
        <f>IF(C343&gt;0,VLOOKUP(C343,男子登録情報!$A$2:$H$1688,5,0),"")</f>
        <v/>
      </c>
      <c r="J343" s="60"/>
      <c r="L343" s="62"/>
    </row>
    <row r="344" spans="1:12" s="21" customFormat="1" ht="18.75">
      <c r="A344" s="4"/>
      <c r="B344" s="329"/>
      <c r="C344" s="195"/>
      <c r="D344" s="195"/>
      <c r="E344" s="321"/>
      <c r="F344" s="322"/>
      <c r="G344" s="195"/>
      <c r="H344" s="195"/>
      <c r="I344" s="320"/>
      <c r="J344" s="60"/>
      <c r="L344" s="62"/>
    </row>
    <row r="345" spans="1:12" s="21" customFormat="1" ht="18.75">
      <c r="A345" s="4"/>
      <c r="B345" s="312">
        <v>5</v>
      </c>
      <c r="C345" s="314"/>
      <c r="D345" s="314" t="str">
        <f>IF(C345,VLOOKUP(C345,男子登録情報!$A$2:$H$1688,2,0),"")</f>
        <v/>
      </c>
      <c r="E345" s="316" t="str">
        <f>IF(C345&gt;0,VLOOKUP(C345,男子登録情報!$A$2:$H$1688,3,0),"")</f>
        <v/>
      </c>
      <c r="F345" s="317"/>
      <c r="G345" s="314" t="str">
        <f>IF(C345&gt;0,VLOOKUP(C345,男子登録情報!$A$2:$H$1688,4,0),"")</f>
        <v/>
      </c>
      <c r="H345" s="314" t="str">
        <f>IF(C345&gt;0,VLOOKUP(C345,男子登録情報!$A$2:$H$1688,8,0),"")</f>
        <v/>
      </c>
      <c r="I345" s="280" t="str">
        <f>IF(C345&gt;0,VLOOKUP(C345,男子登録情報!$A$2:$H$1688,5,0),"")</f>
        <v/>
      </c>
      <c r="J345" s="60"/>
      <c r="L345" s="62"/>
    </row>
    <row r="346" spans="1:12" s="21" customFormat="1" ht="18.75">
      <c r="A346" s="4"/>
      <c r="B346" s="329"/>
      <c r="C346" s="195"/>
      <c r="D346" s="195"/>
      <c r="E346" s="321"/>
      <c r="F346" s="322"/>
      <c r="G346" s="195"/>
      <c r="H346" s="195"/>
      <c r="I346" s="320"/>
      <c r="J346" s="60"/>
      <c r="L346" s="62"/>
    </row>
    <row r="347" spans="1:12" s="21" customFormat="1" ht="18.75">
      <c r="A347" s="4"/>
      <c r="B347" s="312">
        <v>6</v>
      </c>
      <c r="C347" s="314"/>
      <c r="D347" s="314" t="str">
        <f>IF(C347,VLOOKUP(C347,男子登録情報!$A$2:$H$1688,2,0),"")</f>
        <v/>
      </c>
      <c r="E347" s="316" t="str">
        <f>IF(C347&gt;0,VLOOKUP(C347,男子登録情報!$A$2:$H$1688,3,0),"")</f>
        <v/>
      </c>
      <c r="F347" s="317"/>
      <c r="G347" s="314" t="str">
        <f>IF(C347&gt;0,VLOOKUP(C347,男子登録情報!$A$2:$H$1688,4,0),"")</f>
        <v/>
      </c>
      <c r="H347" s="314" t="str">
        <f>IF(C347&gt;0,VLOOKUP(C347,男子登録情報!$A$2:$H$1688,8,0),"")</f>
        <v/>
      </c>
      <c r="I347" s="280" t="str">
        <f>IF(C347&gt;0,VLOOKUP(C347,男子登録情報!$A$2:$H$1688,5,0),"")</f>
        <v/>
      </c>
      <c r="J347" s="60"/>
      <c r="L347" s="62"/>
    </row>
    <row r="348" spans="1:12" s="21" customFormat="1" ht="19.5" thickBot="1">
      <c r="A348" s="4"/>
      <c r="B348" s="313"/>
      <c r="C348" s="315"/>
      <c r="D348" s="315"/>
      <c r="E348" s="318"/>
      <c r="F348" s="319"/>
      <c r="G348" s="315"/>
      <c r="H348" s="315"/>
      <c r="I348" s="281"/>
      <c r="J348" s="60"/>
      <c r="L348" s="62"/>
    </row>
    <row r="349" spans="1:12" s="21" customFormat="1" ht="18.75">
      <c r="A349" s="4"/>
      <c r="B349" s="282" t="s">
        <v>1322</v>
      </c>
      <c r="C349" s="283"/>
      <c r="D349" s="283"/>
      <c r="E349" s="283"/>
      <c r="F349" s="283"/>
      <c r="G349" s="283"/>
      <c r="H349" s="283"/>
      <c r="I349" s="284"/>
      <c r="J349" s="60"/>
      <c r="L349" s="62"/>
    </row>
    <row r="350" spans="1:12" s="21" customFormat="1" ht="18.75">
      <c r="A350" s="4"/>
      <c r="B350" s="285"/>
      <c r="C350" s="286"/>
      <c r="D350" s="286"/>
      <c r="E350" s="286"/>
      <c r="F350" s="286"/>
      <c r="G350" s="286"/>
      <c r="H350" s="286"/>
      <c r="I350" s="287"/>
      <c r="J350" s="60"/>
      <c r="L350" s="62"/>
    </row>
    <row r="351" spans="1:12" s="21" customFormat="1" ht="19.5" thickBot="1">
      <c r="A351" s="4"/>
      <c r="B351" s="288"/>
      <c r="C351" s="289"/>
      <c r="D351" s="289"/>
      <c r="E351" s="289"/>
      <c r="F351" s="289"/>
      <c r="G351" s="289"/>
      <c r="H351" s="289"/>
      <c r="I351" s="290"/>
      <c r="J351" s="60"/>
      <c r="L351" s="62"/>
    </row>
    <row r="352" spans="1:12" s="21" customFormat="1" ht="18.75">
      <c r="A352" s="61"/>
      <c r="B352" s="61"/>
      <c r="C352" s="61"/>
      <c r="D352" s="61"/>
      <c r="E352" s="61"/>
      <c r="F352" s="61"/>
      <c r="G352" s="61"/>
      <c r="H352" s="61"/>
      <c r="I352" s="61"/>
      <c r="J352" s="66"/>
      <c r="L352" s="62"/>
    </row>
    <row r="353" spans="1:12" s="21" customFormat="1" ht="19.5" thickBot="1">
      <c r="A353" s="4"/>
      <c r="B353" s="4"/>
      <c r="C353" s="4"/>
      <c r="D353" s="4"/>
      <c r="E353" s="4"/>
      <c r="F353" s="4"/>
      <c r="G353" s="4"/>
      <c r="H353" s="4"/>
      <c r="I353" s="4"/>
      <c r="J353" s="64" t="s">
        <v>1350</v>
      </c>
      <c r="L353" s="62"/>
    </row>
    <row r="354" spans="1:12" s="21" customFormat="1" ht="18.75">
      <c r="A354" s="4"/>
      <c r="B354" s="291" t="str">
        <f>CONCATENATE('加盟校情報&amp;大会設定'!$G$5,'加盟校情報&amp;大会設定'!$H$5,'加盟校情報&amp;大会設定'!$I$5,'加盟校情報&amp;大会設定'!$J$5,)&amp;"　男子4×100mR"</f>
        <v>第35回全日本大学女子駅伝東海地区選考会　男子4×100mR</v>
      </c>
      <c r="C354" s="292"/>
      <c r="D354" s="292"/>
      <c r="E354" s="292"/>
      <c r="F354" s="292"/>
      <c r="G354" s="292"/>
      <c r="H354" s="292"/>
      <c r="I354" s="293"/>
      <c r="J354" s="60"/>
      <c r="L354" s="62"/>
    </row>
    <row r="355" spans="1:12" s="21" customFormat="1" ht="19.5" thickBot="1">
      <c r="A355" s="4"/>
      <c r="B355" s="294"/>
      <c r="C355" s="295"/>
      <c r="D355" s="295"/>
      <c r="E355" s="295"/>
      <c r="F355" s="295"/>
      <c r="G355" s="295"/>
      <c r="H355" s="295"/>
      <c r="I355" s="296"/>
      <c r="J355" s="60"/>
      <c r="L355" s="62"/>
    </row>
    <row r="356" spans="1:12" s="21" customFormat="1" ht="18.75">
      <c r="A356" s="4"/>
      <c r="B356" s="297" t="s">
        <v>1326</v>
      </c>
      <c r="C356" s="298"/>
      <c r="D356" s="303" t="str">
        <f>IF(基本情報登録!$D$6&gt;0,基本情報登録!$D$6,"")</f>
        <v/>
      </c>
      <c r="E356" s="304"/>
      <c r="F356" s="304"/>
      <c r="G356" s="304"/>
      <c r="H356" s="305"/>
      <c r="I356" s="65" t="s">
        <v>1360</v>
      </c>
      <c r="J356" s="60"/>
      <c r="L356" s="62"/>
    </row>
    <row r="357" spans="1:12" s="21" customFormat="1" ht="18.75">
      <c r="A357" s="4"/>
      <c r="B357" s="299" t="s">
        <v>1</v>
      </c>
      <c r="C357" s="300"/>
      <c r="D357" s="306" t="str">
        <f>IF(基本情報登録!$D$8&gt;0,基本情報登録!$D$8,"")</f>
        <v/>
      </c>
      <c r="E357" s="307"/>
      <c r="F357" s="307"/>
      <c r="G357" s="307"/>
      <c r="H357" s="308"/>
      <c r="I357" s="280"/>
      <c r="J357" s="60"/>
      <c r="L357" s="62"/>
    </row>
    <row r="358" spans="1:12" s="21" customFormat="1" ht="19.5" thickBot="1">
      <c r="A358" s="4"/>
      <c r="B358" s="301"/>
      <c r="C358" s="302"/>
      <c r="D358" s="309"/>
      <c r="E358" s="310"/>
      <c r="F358" s="310"/>
      <c r="G358" s="310"/>
      <c r="H358" s="311"/>
      <c r="I358" s="281"/>
      <c r="J358" s="60"/>
      <c r="L358" s="62"/>
    </row>
    <row r="359" spans="1:12" s="21" customFormat="1" ht="18.75">
      <c r="A359" s="4"/>
      <c r="B359" s="297" t="s">
        <v>26</v>
      </c>
      <c r="C359" s="298"/>
      <c r="D359" s="334"/>
      <c r="E359" s="335"/>
      <c r="F359" s="335"/>
      <c r="G359" s="335"/>
      <c r="H359" s="335"/>
      <c r="I359" s="336"/>
      <c r="J359" s="60"/>
      <c r="L359" s="62"/>
    </row>
    <row r="360" spans="1:12" s="21" customFormat="1" ht="18.75" hidden="1">
      <c r="A360" s="4"/>
      <c r="B360" s="50"/>
      <c r="C360" s="51"/>
      <c r="D360" s="52"/>
      <c r="E360" s="337" t="str">
        <f>TEXT(D359,"00000")</f>
        <v>00000</v>
      </c>
      <c r="F360" s="337"/>
      <c r="G360" s="337"/>
      <c r="H360" s="337"/>
      <c r="I360" s="338"/>
      <c r="J360" s="60"/>
      <c r="L360" s="62"/>
    </row>
    <row r="361" spans="1:12" s="21" customFormat="1" ht="18.75">
      <c r="A361" s="4"/>
      <c r="B361" s="299" t="s">
        <v>29</v>
      </c>
      <c r="C361" s="300"/>
      <c r="D361" s="316"/>
      <c r="E361" s="341"/>
      <c r="F361" s="341"/>
      <c r="G361" s="341"/>
      <c r="H361" s="341"/>
      <c r="I361" s="342"/>
      <c r="J361" s="60"/>
      <c r="L361" s="62"/>
    </row>
    <row r="362" spans="1:12" s="21" customFormat="1" ht="18.75">
      <c r="A362" s="4"/>
      <c r="B362" s="339"/>
      <c r="C362" s="340"/>
      <c r="D362" s="321"/>
      <c r="E362" s="343"/>
      <c r="F362" s="343"/>
      <c r="G362" s="343"/>
      <c r="H362" s="343"/>
      <c r="I362" s="344"/>
      <c r="J362" s="60"/>
      <c r="L362" s="62"/>
    </row>
    <row r="363" spans="1:12" s="21" customFormat="1" ht="19.5" thickBot="1">
      <c r="A363" s="4"/>
      <c r="B363" s="345" t="s">
        <v>1318</v>
      </c>
      <c r="C363" s="346"/>
      <c r="D363" s="347"/>
      <c r="E363" s="348"/>
      <c r="F363" s="348"/>
      <c r="G363" s="348"/>
      <c r="H363" s="348"/>
      <c r="I363" s="349"/>
      <c r="J363" s="60"/>
      <c r="L363" s="62"/>
    </row>
    <row r="364" spans="1:12" s="21" customFormat="1" ht="18.75">
      <c r="A364" s="4"/>
      <c r="B364" s="323" t="s">
        <v>1319</v>
      </c>
      <c r="C364" s="324"/>
      <c r="D364" s="324"/>
      <c r="E364" s="324"/>
      <c r="F364" s="324"/>
      <c r="G364" s="324"/>
      <c r="H364" s="324"/>
      <c r="I364" s="325"/>
      <c r="J364" s="60"/>
      <c r="L364" s="62"/>
    </row>
    <row r="365" spans="1:12" s="21" customFormat="1" ht="19.5" thickBot="1">
      <c r="A365" s="4"/>
      <c r="B365" s="53" t="s">
        <v>1323</v>
      </c>
      <c r="C365" s="54" t="s">
        <v>18</v>
      </c>
      <c r="D365" s="54" t="s">
        <v>1324</v>
      </c>
      <c r="E365" s="326" t="s">
        <v>1320</v>
      </c>
      <c r="F365" s="327"/>
      <c r="G365" s="54" t="s">
        <v>1325</v>
      </c>
      <c r="H365" s="54" t="s">
        <v>48</v>
      </c>
      <c r="I365" s="55" t="s">
        <v>1321</v>
      </c>
      <c r="J365" s="60"/>
      <c r="L365" s="62"/>
    </row>
    <row r="366" spans="1:12" s="21" customFormat="1" ht="19.5" thickTop="1">
      <c r="A366" s="4"/>
      <c r="B366" s="328">
        <v>1</v>
      </c>
      <c r="C366" s="330"/>
      <c r="D366" s="330" t="str">
        <f>IF(C366&gt;0,VLOOKUP(C366,男子登録情報!$A$2:$H$1688,2,0),"")</f>
        <v/>
      </c>
      <c r="E366" s="331" t="str">
        <f>IF(C366&gt;0,VLOOKUP(C366,男子登録情報!$A$2:$H$1688,3,0),"")</f>
        <v/>
      </c>
      <c r="F366" s="332"/>
      <c r="G366" s="330" t="str">
        <f>IF(C366&gt;0,VLOOKUP(C366,男子登録情報!$A$2:$H$1688,4,0),"")</f>
        <v/>
      </c>
      <c r="H366" s="330" t="str">
        <f>IF(C366&gt;0,VLOOKUP(C366,男子登録情報!$A$2:$H$1688,8,0),"")</f>
        <v/>
      </c>
      <c r="I366" s="333" t="str">
        <f>IF(C366&gt;0,VLOOKUP(C366,男子登録情報!$A$2:$H$1688,5,0),"")</f>
        <v/>
      </c>
      <c r="J366" s="60"/>
      <c r="L366" s="62"/>
    </row>
    <row r="367" spans="1:12" s="21" customFormat="1" ht="18.75">
      <c r="A367" s="4"/>
      <c r="B367" s="329"/>
      <c r="C367" s="195"/>
      <c r="D367" s="195"/>
      <c r="E367" s="321"/>
      <c r="F367" s="322"/>
      <c r="G367" s="195"/>
      <c r="H367" s="195"/>
      <c r="I367" s="320"/>
      <c r="J367" s="60"/>
      <c r="L367" s="62"/>
    </row>
    <row r="368" spans="1:12" s="21" customFormat="1" ht="18.75">
      <c r="A368" s="4"/>
      <c r="B368" s="312">
        <v>2</v>
      </c>
      <c r="C368" s="314"/>
      <c r="D368" s="314" t="str">
        <f>IF(C368,VLOOKUP(C368,男子登録情報!$A$2:$H$1688,2,0),"")</f>
        <v/>
      </c>
      <c r="E368" s="316" t="str">
        <f>IF(C368&gt;0,VLOOKUP(C368,男子登録情報!$A$2:$H$1688,3,0),"")</f>
        <v/>
      </c>
      <c r="F368" s="317"/>
      <c r="G368" s="314" t="str">
        <f>IF(C368&gt;0,VLOOKUP(C368,男子登録情報!$A$2:$H$1688,4,0),"")</f>
        <v/>
      </c>
      <c r="H368" s="314" t="str">
        <f>IF(C368&gt;0,VLOOKUP(C368,男子登録情報!$A$2:$H$1688,8,0),"")</f>
        <v/>
      </c>
      <c r="I368" s="280" t="str">
        <f>IF(C368&gt;0,VLOOKUP(C368,男子登録情報!$A$2:$H$1688,5,0),"")</f>
        <v/>
      </c>
      <c r="J368" s="60"/>
      <c r="L368" s="62"/>
    </row>
    <row r="369" spans="1:12" s="21" customFormat="1" ht="18.75">
      <c r="A369" s="4"/>
      <c r="B369" s="329"/>
      <c r="C369" s="195"/>
      <c r="D369" s="195"/>
      <c r="E369" s="321"/>
      <c r="F369" s="322"/>
      <c r="G369" s="195"/>
      <c r="H369" s="195"/>
      <c r="I369" s="320"/>
      <c r="J369" s="60"/>
      <c r="L369" s="62"/>
    </row>
    <row r="370" spans="1:12" s="21" customFormat="1" ht="18.75">
      <c r="A370" s="4"/>
      <c r="B370" s="312">
        <v>3</v>
      </c>
      <c r="C370" s="314"/>
      <c r="D370" s="314" t="str">
        <f>IF(C370,VLOOKUP(C370,男子登録情報!$A$2:$H$1688,2,0),"")</f>
        <v/>
      </c>
      <c r="E370" s="316" t="str">
        <f>IF(C370&gt;0,VLOOKUP(C370,男子登録情報!$A$2:$H$1688,3,0),"")</f>
        <v/>
      </c>
      <c r="F370" s="317"/>
      <c r="G370" s="314" t="str">
        <f>IF(C370&gt;0,VLOOKUP(C370,男子登録情報!$A$2:$H$1688,4,0),"")</f>
        <v/>
      </c>
      <c r="H370" s="314" t="str">
        <f>IF(C370&gt;0,VLOOKUP(C370,男子登録情報!$A$2:$H$1688,8,0),"")</f>
        <v/>
      </c>
      <c r="I370" s="280" t="str">
        <f>IF(C370&gt;0,VLOOKUP(C370,男子登録情報!$A$2:$H$1688,5,0),"")</f>
        <v/>
      </c>
      <c r="J370" s="60"/>
      <c r="L370" s="62"/>
    </row>
    <row r="371" spans="1:12" s="21" customFormat="1" ht="18.75">
      <c r="A371" s="4"/>
      <c r="B371" s="329"/>
      <c r="C371" s="195"/>
      <c r="D371" s="195"/>
      <c r="E371" s="321"/>
      <c r="F371" s="322"/>
      <c r="G371" s="195"/>
      <c r="H371" s="195"/>
      <c r="I371" s="320"/>
      <c r="J371" s="60"/>
      <c r="L371" s="62"/>
    </row>
    <row r="372" spans="1:12" s="21" customFormat="1" ht="18.75">
      <c r="A372" s="4"/>
      <c r="B372" s="312">
        <v>4</v>
      </c>
      <c r="C372" s="314"/>
      <c r="D372" s="314" t="str">
        <f>IF(C372,VLOOKUP(C372,男子登録情報!$A$2:$H$1688,2,0),"")</f>
        <v/>
      </c>
      <c r="E372" s="316" t="str">
        <f>IF(C372&gt;0,VLOOKUP(C372,男子登録情報!$A$2:$H$1688,3,0),"")</f>
        <v/>
      </c>
      <c r="F372" s="317"/>
      <c r="G372" s="314" t="str">
        <f>IF(C372&gt;0,VLOOKUP(C372,男子登録情報!$A$2:$H$1688,4,0),"")</f>
        <v/>
      </c>
      <c r="H372" s="314" t="str">
        <f>IF(C372&gt;0,VLOOKUP(C372,男子登録情報!$A$2:$H$1688,8,0),"")</f>
        <v/>
      </c>
      <c r="I372" s="280" t="str">
        <f>IF(C372&gt;0,VLOOKUP(C372,男子登録情報!$A$2:$H$1688,5,0),"")</f>
        <v/>
      </c>
      <c r="J372" s="60"/>
      <c r="L372" s="62"/>
    </row>
    <row r="373" spans="1:12" s="21" customFormat="1" ht="18.75">
      <c r="A373" s="4"/>
      <c r="B373" s="329"/>
      <c r="C373" s="195"/>
      <c r="D373" s="195"/>
      <c r="E373" s="321"/>
      <c r="F373" s="322"/>
      <c r="G373" s="195"/>
      <c r="H373" s="195"/>
      <c r="I373" s="320"/>
      <c r="J373" s="60"/>
      <c r="L373" s="62"/>
    </row>
    <row r="374" spans="1:12" s="21" customFormat="1" ht="18.75">
      <c r="A374" s="4"/>
      <c r="B374" s="312">
        <v>5</v>
      </c>
      <c r="C374" s="314"/>
      <c r="D374" s="314" t="str">
        <f>IF(C374,VLOOKUP(C374,男子登録情報!$A$2:$H$1688,2,0),"")</f>
        <v/>
      </c>
      <c r="E374" s="316" t="str">
        <f>IF(C374&gt;0,VLOOKUP(C374,男子登録情報!$A$2:$H$1688,3,0),"")</f>
        <v/>
      </c>
      <c r="F374" s="317"/>
      <c r="G374" s="314" t="str">
        <f>IF(C374&gt;0,VLOOKUP(C374,男子登録情報!$A$2:$H$1688,4,0),"")</f>
        <v/>
      </c>
      <c r="H374" s="314" t="str">
        <f>IF(C374&gt;0,VLOOKUP(C374,男子登録情報!$A$2:$H$1688,8,0),"")</f>
        <v/>
      </c>
      <c r="I374" s="280" t="str">
        <f>IF(C374&gt;0,VLOOKUP(C374,男子登録情報!$A$2:$H$1688,5,0),"")</f>
        <v/>
      </c>
      <c r="J374" s="60"/>
      <c r="L374" s="62"/>
    </row>
    <row r="375" spans="1:12" s="21" customFormat="1" ht="18.75">
      <c r="A375" s="4"/>
      <c r="B375" s="329"/>
      <c r="C375" s="195"/>
      <c r="D375" s="195"/>
      <c r="E375" s="321"/>
      <c r="F375" s="322"/>
      <c r="G375" s="195"/>
      <c r="H375" s="195"/>
      <c r="I375" s="320"/>
      <c r="J375" s="60"/>
      <c r="L375" s="62"/>
    </row>
    <row r="376" spans="1:12" s="21" customFormat="1" ht="18.75">
      <c r="A376" s="4"/>
      <c r="B376" s="312">
        <v>6</v>
      </c>
      <c r="C376" s="314"/>
      <c r="D376" s="314" t="str">
        <f>IF(C376,VLOOKUP(C376,男子登録情報!$A$2:$H$1688,2,0),"")</f>
        <v/>
      </c>
      <c r="E376" s="316" t="str">
        <f>IF(C376&gt;0,VLOOKUP(C376,男子登録情報!$A$2:$H$1688,3,0),"")</f>
        <v/>
      </c>
      <c r="F376" s="317"/>
      <c r="G376" s="314" t="str">
        <f>IF(C376&gt;0,VLOOKUP(C376,男子登録情報!$A$2:$H$1688,4,0),"")</f>
        <v/>
      </c>
      <c r="H376" s="314" t="str">
        <f>IF(C376&gt;0,VLOOKUP(C376,男子登録情報!$A$2:$H$1688,8,0),"")</f>
        <v/>
      </c>
      <c r="I376" s="280" t="str">
        <f>IF(C376&gt;0,VLOOKUP(C376,男子登録情報!$A$2:$H$1688,5,0),"")</f>
        <v/>
      </c>
      <c r="J376" s="60"/>
      <c r="L376" s="62"/>
    </row>
    <row r="377" spans="1:12" s="21" customFormat="1" ht="19.5" thickBot="1">
      <c r="A377" s="4"/>
      <c r="B377" s="313"/>
      <c r="C377" s="315"/>
      <c r="D377" s="315"/>
      <c r="E377" s="318"/>
      <c r="F377" s="319"/>
      <c r="G377" s="315"/>
      <c r="H377" s="315"/>
      <c r="I377" s="281"/>
      <c r="J377" s="60"/>
      <c r="L377" s="62"/>
    </row>
    <row r="378" spans="1:12" s="21" customFormat="1" ht="18.75">
      <c r="A378" s="4"/>
      <c r="B378" s="282" t="s">
        <v>1322</v>
      </c>
      <c r="C378" s="283"/>
      <c r="D378" s="283"/>
      <c r="E378" s="283"/>
      <c r="F378" s="283"/>
      <c r="G378" s="283"/>
      <c r="H378" s="283"/>
      <c r="I378" s="284"/>
      <c r="J378" s="60"/>
      <c r="L378" s="62"/>
    </row>
    <row r="379" spans="1:12" s="21" customFormat="1" ht="18.75">
      <c r="A379" s="4"/>
      <c r="B379" s="285"/>
      <c r="C379" s="286"/>
      <c r="D379" s="286"/>
      <c r="E379" s="286"/>
      <c r="F379" s="286"/>
      <c r="G379" s="286"/>
      <c r="H379" s="286"/>
      <c r="I379" s="287"/>
      <c r="J379" s="60"/>
      <c r="L379" s="62"/>
    </row>
    <row r="380" spans="1:12" s="21" customFormat="1" ht="19.5" thickBot="1">
      <c r="A380" s="4"/>
      <c r="B380" s="288"/>
      <c r="C380" s="289"/>
      <c r="D380" s="289"/>
      <c r="E380" s="289"/>
      <c r="F380" s="289"/>
      <c r="G380" s="289"/>
      <c r="H380" s="289"/>
      <c r="I380" s="290"/>
      <c r="J380" s="60"/>
      <c r="L380" s="62"/>
    </row>
    <row r="381" spans="1:12" s="21" customFormat="1" ht="18.75">
      <c r="A381" s="61"/>
      <c r="B381" s="61"/>
      <c r="C381" s="61"/>
      <c r="D381" s="61"/>
      <c r="E381" s="61"/>
      <c r="F381" s="61"/>
      <c r="G381" s="61"/>
      <c r="H381" s="61"/>
      <c r="I381" s="61"/>
      <c r="J381" s="66"/>
      <c r="L381" s="62"/>
    </row>
    <row r="382" spans="1:12" s="21" customFormat="1" ht="19.5" thickBot="1">
      <c r="A382" s="4"/>
      <c r="B382" s="4"/>
      <c r="C382" s="4"/>
      <c r="D382" s="4"/>
      <c r="E382" s="4"/>
      <c r="F382" s="4"/>
      <c r="G382" s="4"/>
      <c r="H382" s="4"/>
      <c r="I382" s="4"/>
      <c r="J382" s="64" t="s">
        <v>1381</v>
      </c>
      <c r="L382" s="62"/>
    </row>
    <row r="383" spans="1:12" s="21" customFormat="1" ht="18.75">
      <c r="A383" s="4"/>
      <c r="B383" s="291" t="str">
        <f>CONCATENATE('加盟校情報&amp;大会設定'!$G$5,'加盟校情報&amp;大会設定'!$H$5,'加盟校情報&amp;大会設定'!$I$5,'加盟校情報&amp;大会設定'!$J$5,)&amp;"　男子4×100mR"</f>
        <v>第35回全日本大学女子駅伝東海地区選考会　男子4×100mR</v>
      </c>
      <c r="C383" s="292"/>
      <c r="D383" s="292"/>
      <c r="E383" s="292"/>
      <c r="F383" s="292"/>
      <c r="G383" s="292"/>
      <c r="H383" s="292"/>
      <c r="I383" s="293"/>
      <c r="J383" s="60"/>
      <c r="L383" s="62"/>
    </row>
    <row r="384" spans="1:12" s="21" customFormat="1" ht="19.5" thickBot="1">
      <c r="A384" s="4"/>
      <c r="B384" s="294"/>
      <c r="C384" s="295"/>
      <c r="D384" s="295"/>
      <c r="E384" s="295"/>
      <c r="F384" s="295"/>
      <c r="G384" s="295"/>
      <c r="H384" s="295"/>
      <c r="I384" s="296"/>
      <c r="J384" s="60"/>
      <c r="L384" s="62"/>
    </row>
    <row r="385" spans="1:12" s="21" customFormat="1" ht="18.75">
      <c r="A385" s="4"/>
      <c r="B385" s="297" t="s">
        <v>1326</v>
      </c>
      <c r="C385" s="298"/>
      <c r="D385" s="303" t="str">
        <f>IF(基本情報登録!$D$6&gt;0,基本情報登録!$D$6,"")</f>
        <v/>
      </c>
      <c r="E385" s="304"/>
      <c r="F385" s="304"/>
      <c r="G385" s="304"/>
      <c r="H385" s="305"/>
      <c r="I385" s="65" t="s">
        <v>1360</v>
      </c>
      <c r="J385" s="60"/>
      <c r="L385" s="62"/>
    </row>
    <row r="386" spans="1:12" s="21" customFormat="1" ht="18.75">
      <c r="A386" s="4"/>
      <c r="B386" s="299" t="s">
        <v>1</v>
      </c>
      <c r="C386" s="300"/>
      <c r="D386" s="306" t="str">
        <f>IF(基本情報登録!$D$8&gt;0,基本情報登録!$D$8,"")</f>
        <v/>
      </c>
      <c r="E386" s="307"/>
      <c r="F386" s="307"/>
      <c r="G386" s="307"/>
      <c r="H386" s="308"/>
      <c r="I386" s="280"/>
      <c r="J386" s="60"/>
      <c r="L386" s="62"/>
    </row>
    <row r="387" spans="1:12" s="21" customFormat="1" ht="19.5" thickBot="1">
      <c r="A387" s="4"/>
      <c r="B387" s="301"/>
      <c r="C387" s="302"/>
      <c r="D387" s="309"/>
      <c r="E387" s="310"/>
      <c r="F387" s="310"/>
      <c r="G387" s="310"/>
      <c r="H387" s="311"/>
      <c r="I387" s="281"/>
      <c r="J387" s="60"/>
      <c r="L387" s="62"/>
    </row>
    <row r="388" spans="1:12" s="21" customFormat="1" ht="18.75">
      <c r="A388" s="4"/>
      <c r="B388" s="297" t="s">
        <v>26</v>
      </c>
      <c r="C388" s="298"/>
      <c r="D388" s="334"/>
      <c r="E388" s="335"/>
      <c r="F388" s="335"/>
      <c r="G388" s="335"/>
      <c r="H388" s="335"/>
      <c r="I388" s="336"/>
      <c r="J388" s="60"/>
      <c r="L388" s="62"/>
    </row>
    <row r="389" spans="1:12" s="21" customFormat="1" ht="18.75" hidden="1">
      <c r="A389" s="4"/>
      <c r="B389" s="50"/>
      <c r="C389" s="51"/>
      <c r="D389" s="52"/>
      <c r="E389" s="337" t="str">
        <f>TEXT(D388,"00000")</f>
        <v>00000</v>
      </c>
      <c r="F389" s="337"/>
      <c r="G389" s="337"/>
      <c r="H389" s="337"/>
      <c r="I389" s="338"/>
      <c r="J389" s="60"/>
      <c r="L389" s="62"/>
    </row>
    <row r="390" spans="1:12" s="21" customFormat="1" ht="18.75">
      <c r="A390" s="4"/>
      <c r="B390" s="299" t="s">
        <v>29</v>
      </c>
      <c r="C390" s="300"/>
      <c r="D390" s="316"/>
      <c r="E390" s="341"/>
      <c r="F390" s="341"/>
      <c r="G390" s="341"/>
      <c r="H390" s="341"/>
      <c r="I390" s="342"/>
      <c r="J390" s="60"/>
      <c r="L390" s="62"/>
    </row>
    <row r="391" spans="1:12" s="21" customFormat="1" ht="18.75">
      <c r="A391" s="4"/>
      <c r="B391" s="339"/>
      <c r="C391" s="340"/>
      <c r="D391" s="321"/>
      <c r="E391" s="343"/>
      <c r="F391" s="343"/>
      <c r="G391" s="343"/>
      <c r="H391" s="343"/>
      <c r="I391" s="344"/>
      <c r="J391" s="60"/>
      <c r="L391" s="62"/>
    </row>
    <row r="392" spans="1:12" s="21" customFormat="1" ht="19.5" thickBot="1">
      <c r="A392" s="4"/>
      <c r="B392" s="345" t="s">
        <v>1318</v>
      </c>
      <c r="C392" s="346"/>
      <c r="D392" s="347"/>
      <c r="E392" s="348"/>
      <c r="F392" s="348"/>
      <c r="G392" s="348"/>
      <c r="H392" s="348"/>
      <c r="I392" s="349"/>
      <c r="J392" s="60"/>
      <c r="L392" s="62"/>
    </row>
    <row r="393" spans="1:12" s="21" customFormat="1" ht="18.75">
      <c r="A393" s="4"/>
      <c r="B393" s="323" t="s">
        <v>1319</v>
      </c>
      <c r="C393" s="324"/>
      <c r="D393" s="324"/>
      <c r="E393" s="324"/>
      <c r="F393" s="324"/>
      <c r="G393" s="324"/>
      <c r="H393" s="324"/>
      <c r="I393" s="325"/>
      <c r="J393" s="60"/>
      <c r="L393" s="62"/>
    </row>
    <row r="394" spans="1:12" s="21" customFormat="1" ht="19.5" thickBot="1">
      <c r="A394" s="4"/>
      <c r="B394" s="53" t="s">
        <v>1323</v>
      </c>
      <c r="C394" s="54" t="s">
        <v>18</v>
      </c>
      <c r="D394" s="54" t="s">
        <v>1324</v>
      </c>
      <c r="E394" s="326" t="s">
        <v>1320</v>
      </c>
      <c r="F394" s="327"/>
      <c r="G394" s="54" t="s">
        <v>1325</v>
      </c>
      <c r="H394" s="54" t="s">
        <v>48</v>
      </c>
      <c r="I394" s="55" t="s">
        <v>1321</v>
      </c>
      <c r="J394" s="60"/>
      <c r="L394" s="62"/>
    </row>
    <row r="395" spans="1:12" s="21" customFormat="1" ht="19.5" thickTop="1">
      <c r="A395" s="4"/>
      <c r="B395" s="328">
        <v>1</v>
      </c>
      <c r="C395" s="330"/>
      <c r="D395" s="330" t="str">
        <f>IF(C395&gt;0,VLOOKUP(C395,男子登録情報!$A$2:$H$1688,2,0),"")</f>
        <v/>
      </c>
      <c r="E395" s="331" t="str">
        <f>IF(C395&gt;0,VLOOKUP(C395,男子登録情報!$A$2:$H$1688,3,0),"")</f>
        <v/>
      </c>
      <c r="F395" s="332"/>
      <c r="G395" s="330" t="str">
        <f>IF(C395&gt;0,VLOOKUP(C395,男子登録情報!$A$2:$H$1688,4,0),"")</f>
        <v/>
      </c>
      <c r="H395" s="330" t="str">
        <f>IF(C395&gt;0,VLOOKUP(C395,男子登録情報!$A$2:$H$1688,8,0),"")</f>
        <v/>
      </c>
      <c r="I395" s="333" t="str">
        <f>IF(C395&gt;0,VLOOKUP(C395,男子登録情報!$A$2:$H$1688,5,0),"")</f>
        <v/>
      </c>
      <c r="J395" s="60"/>
      <c r="L395" s="62"/>
    </row>
    <row r="396" spans="1:12" s="21" customFormat="1" ht="18.75">
      <c r="A396" s="4"/>
      <c r="B396" s="329"/>
      <c r="C396" s="195"/>
      <c r="D396" s="195"/>
      <c r="E396" s="321"/>
      <c r="F396" s="322"/>
      <c r="G396" s="195"/>
      <c r="H396" s="195"/>
      <c r="I396" s="320"/>
      <c r="J396" s="60"/>
      <c r="L396" s="62"/>
    </row>
    <row r="397" spans="1:12" s="21" customFormat="1" ht="18.75">
      <c r="A397" s="4"/>
      <c r="B397" s="312">
        <v>2</v>
      </c>
      <c r="C397" s="314"/>
      <c r="D397" s="314" t="str">
        <f>IF(C397,VLOOKUP(C397,男子登録情報!$A$2:$H$1688,2,0),"")</f>
        <v/>
      </c>
      <c r="E397" s="316" t="str">
        <f>IF(C397&gt;0,VLOOKUP(C397,男子登録情報!$A$2:$H$1688,3,0),"")</f>
        <v/>
      </c>
      <c r="F397" s="317"/>
      <c r="G397" s="314" t="str">
        <f>IF(C397&gt;0,VLOOKUP(C397,男子登録情報!$A$2:$H$1688,4,0),"")</f>
        <v/>
      </c>
      <c r="H397" s="314" t="str">
        <f>IF(C397&gt;0,VLOOKUP(C397,男子登録情報!$A$2:$H$1688,8,0),"")</f>
        <v/>
      </c>
      <c r="I397" s="280" t="str">
        <f>IF(C397&gt;0,VLOOKUP(C397,男子登録情報!$A$2:$H$1688,5,0),"")</f>
        <v/>
      </c>
      <c r="J397" s="60"/>
      <c r="L397" s="62"/>
    </row>
    <row r="398" spans="1:12" s="21" customFormat="1" ht="18.75">
      <c r="A398" s="4"/>
      <c r="B398" s="329"/>
      <c r="C398" s="195"/>
      <c r="D398" s="195"/>
      <c r="E398" s="321"/>
      <c r="F398" s="322"/>
      <c r="G398" s="195"/>
      <c r="H398" s="195"/>
      <c r="I398" s="320"/>
      <c r="J398" s="60"/>
      <c r="L398" s="62"/>
    </row>
    <row r="399" spans="1:12" s="21" customFormat="1" ht="18.75">
      <c r="A399" s="4"/>
      <c r="B399" s="312">
        <v>3</v>
      </c>
      <c r="C399" s="314"/>
      <c r="D399" s="314" t="str">
        <f>IF(C399,VLOOKUP(C399,男子登録情報!$A$2:$H$1688,2,0),"")</f>
        <v/>
      </c>
      <c r="E399" s="316" t="str">
        <f>IF(C399&gt;0,VLOOKUP(C399,男子登録情報!$A$2:$H$1688,3,0),"")</f>
        <v/>
      </c>
      <c r="F399" s="317"/>
      <c r="G399" s="314" t="str">
        <f>IF(C399&gt;0,VLOOKUP(C399,男子登録情報!$A$2:$H$1688,4,0),"")</f>
        <v/>
      </c>
      <c r="H399" s="314" t="str">
        <f>IF(C399&gt;0,VLOOKUP(C399,男子登録情報!$A$2:$H$1688,8,0),"")</f>
        <v/>
      </c>
      <c r="I399" s="280" t="str">
        <f>IF(C399&gt;0,VLOOKUP(C399,男子登録情報!$A$2:$H$1688,5,0),"")</f>
        <v/>
      </c>
      <c r="J399" s="60"/>
      <c r="L399" s="62"/>
    </row>
    <row r="400" spans="1:12" s="21" customFormat="1" ht="18.75">
      <c r="A400" s="4"/>
      <c r="B400" s="329"/>
      <c r="C400" s="195"/>
      <c r="D400" s="195"/>
      <c r="E400" s="321"/>
      <c r="F400" s="322"/>
      <c r="G400" s="195"/>
      <c r="H400" s="195"/>
      <c r="I400" s="320"/>
      <c r="J400" s="60"/>
      <c r="L400" s="62"/>
    </row>
    <row r="401" spans="1:12" s="21" customFormat="1" ht="18.75">
      <c r="A401" s="4"/>
      <c r="B401" s="312">
        <v>4</v>
      </c>
      <c r="C401" s="314"/>
      <c r="D401" s="314" t="str">
        <f>IF(C401,VLOOKUP(C401,男子登録情報!$A$2:$H$1688,2,0),"")</f>
        <v/>
      </c>
      <c r="E401" s="316" t="str">
        <f>IF(C401&gt;0,VLOOKUP(C401,男子登録情報!$A$2:$H$1688,3,0),"")</f>
        <v/>
      </c>
      <c r="F401" s="317"/>
      <c r="G401" s="314" t="str">
        <f>IF(C401&gt;0,VLOOKUP(C401,男子登録情報!$A$2:$H$1688,4,0),"")</f>
        <v/>
      </c>
      <c r="H401" s="314" t="str">
        <f>IF(C401&gt;0,VLOOKUP(C401,男子登録情報!$A$2:$H$1688,8,0),"")</f>
        <v/>
      </c>
      <c r="I401" s="280" t="str">
        <f>IF(C401&gt;0,VLOOKUP(C401,男子登録情報!$A$2:$H$1688,5,0),"")</f>
        <v/>
      </c>
      <c r="J401" s="60"/>
      <c r="L401" s="62"/>
    </row>
    <row r="402" spans="1:12" s="21" customFormat="1" ht="18.75">
      <c r="A402" s="4"/>
      <c r="B402" s="329"/>
      <c r="C402" s="195"/>
      <c r="D402" s="195"/>
      <c r="E402" s="321"/>
      <c r="F402" s="322"/>
      <c r="G402" s="195"/>
      <c r="H402" s="195"/>
      <c r="I402" s="320"/>
      <c r="J402" s="60"/>
      <c r="L402" s="62"/>
    </row>
    <row r="403" spans="1:12" s="21" customFormat="1" ht="18.75">
      <c r="A403" s="4"/>
      <c r="B403" s="312">
        <v>5</v>
      </c>
      <c r="C403" s="314"/>
      <c r="D403" s="314" t="str">
        <f>IF(C403,VLOOKUP(C403,男子登録情報!$A$2:$H$1688,2,0),"")</f>
        <v/>
      </c>
      <c r="E403" s="316" t="str">
        <f>IF(C403&gt;0,VLOOKUP(C403,男子登録情報!$A$2:$H$1688,3,0),"")</f>
        <v/>
      </c>
      <c r="F403" s="317"/>
      <c r="G403" s="314" t="str">
        <f>IF(C403&gt;0,VLOOKUP(C403,男子登録情報!$A$2:$H$1688,4,0),"")</f>
        <v/>
      </c>
      <c r="H403" s="314" t="str">
        <f>IF(C403&gt;0,VLOOKUP(C403,男子登録情報!$A$2:$H$1688,8,0),"")</f>
        <v/>
      </c>
      <c r="I403" s="280" t="str">
        <f>IF(C403&gt;0,VLOOKUP(C403,男子登録情報!$A$2:$H$1688,5,0),"")</f>
        <v/>
      </c>
      <c r="J403" s="60"/>
      <c r="L403" s="62"/>
    </row>
    <row r="404" spans="1:12" s="21" customFormat="1" ht="18.75">
      <c r="A404" s="4"/>
      <c r="B404" s="329"/>
      <c r="C404" s="195"/>
      <c r="D404" s="195"/>
      <c r="E404" s="321"/>
      <c r="F404" s="322"/>
      <c r="G404" s="195"/>
      <c r="H404" s="195"/>
      <c r="I404" s="320"/>
      <c r="J404" s="60"/>
      <c r="L404" s="62"/>
    </row>
    <row r="405" spans="1:12" s="21" customFormat="1" ht="18.75">
      <c r="A405" s="4"/>
      <c r="B405" s="312">
        <v>6</v>
      </c>
      <c r="C405" s="314"/>
      <c r="D405" s="314" t="str">
        <f>IF(C405,VLOOKUP(C405,男子登録情報!$A$2:$H$1688,2,0),"")</f>
        <v/>
      </c>
      <c r="E405" s="316" t="str">
        <f>IF(C405&gt;0,VLOOKUP(C405,男子登録情報!$A$2:$H$1688,3,0),"")</f>
        <v/>
      </c>
      <c r="F405" s="317"/>
      <c r="G405" s="314" t="str">
        <f>IF(C405&gt;0,VLOOKUP(C405,男子登録情報!$A$2:$H$1688,4,0),"")</f>
        <v/>
      </c>
      <c r="H405" s="314" t="str">
        <f>IF(C405&gt;0,VLOOKUP(C405,男子登録情報!$A$2:$H$1688,8,0),"")</f>
        <v/>
      </c>
      <c r="I405" s="280" t="str">
        <f>IF(C405&gt;0,VLOOKUP(C405,男子登録情報!$A$2:$H$1688,5,0),"")</f>
        <v/>
      </c>
      <c r="J405" s="60"/>
      <c r="L405" s="62"/>
    </row>
    <row r="406" spans="1:12" s="21" customFormat="1" ht="19.5" thickBot="1">
      <c r="A406" s="4"/>
      <c r="B406" s="313"/>
      <c r="C406" s="315"/>
      <c r="D406" s="315"/>
      <c r="E406" s="318"/>
      <c r="F406" s="319"/>
      <c r="G406" s="315"/>
      <c r="H406" s="315"/>
      <c r="I406" s="281"/>
      <c r="J406" s="60"/>
      <c r="L406" s="62"/>
    </row>
    <row r="407" spans="1:12" s="21" customFormat="1" ht="18.75">
      <c r="A407" s="4"/>
      <c r="B407" s="282" t="s">
        <v>1322</v>
      </c>
      <c r="C407" s="283"/>
      <c r="D407" s="283"/>
      <c r="E407" s="283"/>
      <c r="F407" s="283"/>
      <c r="G407" s="283"/>
      <c r="H407" s="283"/>
      <c r="I407" s="284"/>
      <c r="J407" s="60"/>
      <c r="L407" s="62"/>
    </row>
    <row r="408" spans="1:12" s="21" customFormat="1" ht="18.75">
      <c r="A408" s="4"/>
      <c r="B408" s="285"/>
      <c r="C408" s="286"/>
      <c r="D408" s="286"/>
      <c r="E408" s="286"/>
      <c r="F408" s="286"/>
      <c r="G408" s="286"/>
      <c r="H408" s="286"/>
      <c r="I408" s="287"/>
      <c r="J408" s="60"/>
      <c r="L408" s="62"/>
    </row>
    <row r="409" spans="1:12" s="21" customFormat="1" ht="19.5" thickBot="1">
      <c r="A409" s="4"/>
      <c r="B409" s="288"/>
      <c r="C409" s="289"/>
      <c r="D409" s="289"/>
      <c r="E409" s="289"/>
      <c r="F409" s="289"/>
      <c r="G409" s="289"/>
      <c r="H409" s="289"/>
      <c r="I409" s="290"/>
      <c r="J409" s="60"/>
      <c r="L409" s="62"/>
    </row>
    <row r="410" spans="1:12" s="21" customFormat="1" ht="18.75">
      <c r="A410" s="61"/>
      <c r="B410" s="61"/>
      <c r="C410" s="61"/>
      <c r="D410" s="61"/>
      <c r="E410" s="61"/>
      <c r="F410" s="61"/>
      <c r="G410" s="61"/>
      <c r="H410" s="61"/>
      <c r="I410" s="61"/>
      <c r="J410" s="66"/>
      <c r="L410" s="62"/>
    </row>
    <row r="411" spans="1:12" s="21" customFormat="1" ht="19.5" thickBot="1">
      <c r="A411" s="4"/>
      <c r="B411" s="4"/>
      <c r="C411" s="4"/>
      <c r="D411" s="4"/>
      <c r="E411" s="4"/>
      <c r="F411" s="4"/>
      <c r="G411" s="4"/>
      <c r="H411" s="4"/>
      <c r="I411" s="4"/>
      <c r="J411" s="64" t="s">
        <v>1351</v>
      </c>
      <c r="L411" s="62"/>
    </row>
    <row r="412" spans="1:12" s="21" customFormat="1" ht="18.75">
      <c r="A412" s="4"/>
      <c r="B412" s="291" t="str">
        <f>CONCATENATE('加盟校情報&amp;大会設定'!$G$5,'加盟校情報&amp;大会設定'!$H$5,'加盟校情報&amp;大会設定'!$I$5,'加盟校情報&amp;大会設定'!$J$5,)&amp;"　男子4×100mR"</f>
        <v>第35回全日本大学女子駅伝東海地区選考会　男子4×100mR</v>
      </c>
      <c r="C412" s="292"/>
      <c r="D412" s="292"/>
      <c r="E412" s="292"/>
      <c r="F412" s="292"/>
      <c r="G412" s="292"/>
      <c r="H412" s="292"/>
      <c r="I412" s="293"/>
      <c r="J412" s="60"/>
      <c r="L412" s="62"/>
    </row>
    <row r="413" spans="1:12" s="21" customFormat="1" ht="19.5" thickBot="1">
      <c r="A413" s="4"/>
      <c r="B413" s="294"/>
      <c r="C413" s="295"/>
      <c r="D413" s="295"/>
      <c r="E413" s="295"/>
      <c r="F413" s="295"/>
      <c r="G413" s="295"/>
      <c r="H413" s="295"/>
      <c r="I413" s="296"/>
      <c r="J413" s="60"/>
      <c r="L413" s="62"/>
    </row>
    <row r="414" spans="1:12" s="21" customFormat="1" ht="18.75">
      <c r="A414" s="4"/>
      <c r="B414" s="297" t="s">
        <v>1326</v>
      </c>
      <c r="C414" s="298"/>
      <c r="D414" s="303" t="str">
        <f>IF(基本情報登録!$D$6&gt;0,基本情報登録!$D$6,"")</f>
        <v/>
      </c>
      <c r="E414" s="304"/>
      <c r="F414" s="304"/>
      <c r="G414" s="304"/>
      <c r="H414" s="305"/>
      <c r="I414" s="65" t="s">
        <v>1360</v>
      </c>
      <c r="J414" s="60"/>
      <c r="L414" s="62"/>
    </row>
    <row r="415" spans="1:12" s="21" customFormat="1" ht="18.75">
      <c r="A415" s="4"/>
      <c r="B415" s="299" t="s">
        <v>1</v>
      </c>
      <c r="C415" s="300"/>
      <c r="D415" s="306" t="str">
        <f>IF(基本情報登録!$D$8&gt;0,基本情報登録!$D$8,"")</f>
        <v/>
      </c>
      <c r="E415" s="307"/>
      <c r="F415" s="307"/>
      <c r="G415" s="307"/>
      <c r="H415" s="308"/>
      <c r="I415" s="280"/>
      <c r="J415" s="60"/>
      <c r="L415" s="62"/>
    </row>
    <row r="416" spans="1:12" s="21" customFormat="1" ht="19.5" thickBot="1">
      <c r="A416" s="4"/>
      <c r="B416" s="301"/>
      <c r="C416" s="302"/>
      <c r="D416" s="309"/>
      <c r="E416" s="310"/>
      <c r="F416" s="310"/>
      <c r="G416" s="310"/>
      <c r="H416" s="311"/>
      <c r="I416" s="281"/>
      <c r="J416" s="60"/>
      <c r="L416" s="62"/>
    </row>
    <row r="417" spans="1:12" s="21" customFormat="1" ht="18.75">
      <c r="A417" s="4"/>
      <c r="B417" s="297" t="s">
        <v>26</v>
      </c>
      <c r="C417" s="298"/>
      <c r="D417" s="334"/>
      <c r="E417" s="335"/>
      <c r="F417" s="335"/>
      <c r="G417" s="335"/>
      <c r="H417" s="335"/>
      <c r="I417" s="336"/>
      <c r="J417" s="60"/>
      <c r="L417" s="62"/>
    </row>
    <row r="418" spans="1:12" s="21" customFormat="1" ht="18.75" hidden="1">
      <c r="A418" s="4"/>
      <c r="B418" s="50"/>
      <c r="C418" s="51"/>
      <c r="D418" s="52"/>
      <c r="E418" s="337" t="str">
        <f>TEXT(D417,"00000")</f>
        <v>00000</v>
      </c>
      <c r="F418" s="337"/>
      <c r="G418" s="337"/>
      <c r="H418" s="337"/>
      <c r="I418" s="338"/>
      <c r="J418" s="60"/>
      <c r="L418" s="62"/>
    </row>
    <row r="419" spans="1:12" s="21" customFormat="1" ht="18.75">
      <c r="A419" s="4"/>
      <c r="B419" s="299" t="s">
        <v>29</v>
      </c>
      <c r="C419" s="300"/>
      <c r="D419" s="316"/>
      <c r="E419" s="341"/>
      <c r="F419" s="341"/>
      <c r="G419" s="341"/>
      <c r="H419" s="341"/>
      <c r="I419" s="342"/>
      <c r="J419" s="60"/>
      <c r="L419" s="62"/>
    </row>
    <row r="420" spans="1:12" s="21" customFormat="1" ht="18.75">
      <c r="A420" s="4"/>
      <c r="B420" s="339"/>
      <c r="C420" s="340"/>
      <c r="D420" s="321"/>
      <c r="E420" s="343"/>
      <c r="F420" s="343"/>
      <c r="G420" s="343"/>
      <c r="H420" s="343"/>
      <c r="I420" s="344"/>
      <c r="J420" s="60"/>
      <c r="L420" s="62"/>
    </row>
    <row r="421" spans="1:12" s="21" customFormat="1" ht="19.5" thickBot="1">
      <c r="A421" s="4"/>
      <c r="B421" s="345" t="s">
        <v>1318</v>
      </c>
      <c r="C421" s="346"/>
      <c r="D421" s="347"/>
      <c r="E421" s="348"/>
      <c r="F421" s="348"/>
      <c r="G421" s="348"/>
      <c r="H421" s="348"/>
      <c r="I421" s="349"/>
      <c r="J421" s="60"/>
      <c r="L421" s="62"/>
    </row>
    <row r="422" spans="1:12" s="21" customFormat="1" ht="18.75">
      <c r="A422" s="4"/>
      <c r="B422" s="323" t="s">
        <v>1319</v>
      </c>
      <c r="C422" s="324"/>
      <c r="D422" s="324"/>
      <c r="E422" s="324"/>
      <c r="F422" s="324"/>
      <c r="G422" s="324"/>
      <c r="H422" s="324"/>
      <c r="I422" s="325"/>
      <c r="J422" s="60"/>
      <c r="L422" s="62"/>
    </row>
    <row r="423" spans="1:12" s="21" customFormat="1" ht="19.5" thickBot="1">
      <c r="A423" s="4"/>
      <c r="B423" s="53" t="s">
        <v>1323</v>
      </c>
      <c r="C423" s="54" t="s">
        <v>18</v>
      </c>
      <c r="D423" s="54" t="s">
        <v>1324</v>
      </c>
      <c r="E423" s="326" t="s">
        <v>1320</v>
      </c>
      <c r="F423" s="327"/>
      <c r="G423" s="54" t="s">
        <v>1325</v>
      </c>
      <c r="H423" s="54" t="s">
        <v>48</v>
      </c>
      <c r="I423" s="55" t="s">
        <v>1321</v>
      </c>
      <c r="J423" s="60"/>
      <c r="L423" s="62"/>
    </row>
    <row r="424" spans="1:12" s="21" customFormat="1" ht="19.5" thickTop="1">
      <c r="A424" s="4"/>
      <c r="B424" s="328">
        <v>1</v>
      </c>
      <c r="C424" s="330"/>
      <c r="D424" s="330" t="str">
        <f>IF(C424&gt;0,VLOOKUP(C424,男子登録情報!$A$2:$H$1688,2,0),"")</f>
        <v/>
      </c>
      <c r="E424" s="331" t="str">
        <f>IF(C424&gt;0,VLOOKUP(C424,男子登録情報!$A$2:$H$1688,3,0),"")</f>
        <v/>
      </c>
      <c r="F424" s="332"/>
      <c r="G424" s="330" t="str">
        <f>IF(C424&gt;0,VLOOKUP(C424,男子登録情報!$A$2:$H$1688,4,0),"")</f>
        <v/>
      </c>
      <c r="H424" s="330" t="str">
        <f>IF(C424&gt;0,VLOOKUP(C424,男子登録情報!$A$2:$H$1688,8,0),"")</f>
        <v/>
      </c>
      <c r="I424" s="333" t="str">
        <f>IF(C424&gt;0,VLOOKUP(C424,男子登録情報!$A$2:$H$1688,5,0),"")</f>
        <v/>
      </c>
      <c r="J424" s="60"/>
      <c r="L424" s="62"/>
    </row>
    <row r="425" spans="1:12" s="21" customFormat="1" ht="18.75">
      <c r="A425" s="4"/>
      <c r="B425" s="329"/>
      <c r="C425" s="195"/>
      <c r="D425" s="195"/>
      <c r="E425" s="321"/>
      <c r="F425" s="322"/>
      <c r="G425" s="195"/>
      <c r="H425" s="195"/>
      <c r="I425" s="320"/>
      <c r="J425" s="60"/>
      <c r="L425" s="62"/>
    </row>
    <row r="426" spans="1:12" s="21" customFormat="1" ht="18.75">
      <c r="A426" s="4"/>
      <c r="B426" s="312">
        <v>2</v>
      </c>
      <c r="C426" s="314"/>
      <c r="D426" s="314" t="str">
        <f>IF(C426,VLOOKUP(C426,男子登録情報!$A$2:$H$1688,2,0),"")</f>
        <v/>
      </c>
      <c r="E426" s="316" t="str">
        <f>IF(C426&gt;0,VLOOKUP(C426,男子登録情報!$A$2:$H$1688,3,0),"")</f>
        <v/>
      </c>
      <c r="F426" s="317"/>
      <c r="G426" s="314" t="str">
        <f>IF(C426&gt;0,VLOOKUP(C426,男子登録情報!$A$2:$H$1688,4,0),"")</f>
        <v/>
      </c>
      <c r="H426" s="314" t="str">
        <f>IF(C426&gt;0,VLOOKUP(C426,男子登録情報!$A$2:$H$1688,8,0),"")</f>
        <v/>
      </c>
      <c r="I426" s="280" t="str">
        <f>IF(C426&gt;0,VLOOKUP(C426,男子登録情報!$A$2:$H$1688,5,0),"")</f>
        <v/>
      </c>
      <c r="J426" s="60"/>
      <c r="L426" s="62"/>
    </row>
    <row r="427" spans="1:12" s="21" customFormat="1" ht="18.75">
      <c r="A427" s="4"/>
      <c r="B427" s="329"/>
      <c r="C427" s="195"/>
      <c r="D427" s="195"/>
      <c r="E427" s="321"/>
      <c r="F427" s="322"/>
      <c r="G427" s="195"/>
      <c r="H427" s="195"/>
      <c r="I427" s="320"/>
      <c r="J427" s="60"/>
      <c r="L427" s="62"/>
    </row>
    <row r="428" spans="1:12" s="21" customFormat="1" ht="18.75">
      <c r="A428" s="4"/>
      <c r="B428" s="312">
        <v>3</v>
      </c>
      <c r="C428" s="314"/>
      <c r="D428" s="314" t="str">
        <f>IF(C428,VLOOKUP(C428,男子登録情報!$A$2:$H$1688,2,0),"")</f>
        <v/>
      </c>
      <c r="E428" s="316" t="str">
        <f>IF(C428&gt;0,VLOOKUP(C428,男子登録情報!$A$2:$H$1688,3,0),"")</f>
        <v/>
      </c>
      <c r="F428" s="317"/>
      <c r="G428" s="314" t="str">
        <f>IF(C428&gt;0,VLOOKUP(C428,男子登録情報!$A$2:$H$1688,4,0),"")</f>
        <v/>
      </c>
      <c r="H428" s="314" t="str">
        <f>IF(C428&gt;0,VLOOKUP(C428,男子登録情報!$A$2:$H$1688,8,0),"")</f>
        <v/>
      </c>
      <c r="I428" s="280" t="str">
        <f>IF(C428&gt;0,VLOOKUP(C428,男子登録情報!$A$2:$H$1688,5,0),"")</f>
        <v/>
      </c>
      <c r="J428" s="60"/>
      <c r="L428" s="62"/>
    </row>
    <row r="429" spans="1:12" s="21" customFormat="1" ht="18.75">
      <c r="A429" s="4"/>
      <c r="B429" s="329"/>
      <c r="C429" s="195"/>
      <c r="D429" s="195"/>
      <c r="E429" s="321"/>
      <c r="F429" s="322"/>
      <c r="G429" s="195"/>
      <c r="H429" s="195"/>
      <c r="I429" s="320"/>
      <c r="J429" s="60"/>
      <c r="L429" s="62"/>
    </row>
    <row r="430" spans="1:12" s="21" customFormat="1" ht="18.75">
      <c r="A430" s="4"/>
      <c r="B430" s="312">
        <v>4</v>
      </c>
      <c r="C430" s="314"/>
      <c r="D430" s="314" t="str">
        <f>IF(C430,VLOOKUP(C430,男子登録情報!$A$2:$H$1688,2,0),"")</f>
        <v/>
      </c>
      <c r="E430" s="316" t="str">
        <f>IF(C430&gt;0,VLOOKUP(C430,男子登録情報!$A$2:$H$1688,3,0),"")</f>
        <v/>
      </c>
      <c r="F430" s="317"/>
      <c r="G430" s="314" t="str">
        <f>IF(C430&gt;0,VLOOKUP(C430,男子登録情報!$A$2:$H$1688,4,0),"")</f>
        <v/>
      </c>
      <c r="H430" s="314" t="str">
        <f>IF(C430&gt;0,VLOOKUP(C430,男子登録情報!$A$2:$H$1688,8,0),"")</f>
        <v/>
      </c>
      <c r="I430" s="280" t="str">
        <f>IF(C430&gt;0,VLOOKUP(C430,男子登録情報!$A$2:$H$1688,5,0),"")</f>
        <v/>
      </c>
      <c r="J430" s="60"/>
      <c r="L430" s="62"/>
    </row>
    <row r="431" spans="1:12" s="21" customFormat="1" ht="18.75">
      <c r="A431" s="4"/>
      <c r="B431" s="329"/>
      <c r="C431" s="195"/>
      <c r="D431" s="195"/>
      <c r="E431" s="321"/>
      <c r="F431" s="322"/>
      <c r="G431" s="195"/>
      <c r="H431" s="195"/>
      <c r="I431" s="320"/>
      <c r="J431" s="60"/>
      <c r="L431" s="62"/>
    </row>
    <row r="432" spans="1:12" s="21" customFormat="1" ht="18.75">
      <c r="A432" s="4"/>
      <c r="B432" s="312">
        <v>5</v>
      </c>
      <c r="C432" s="314"/>
      <c r="D432" s="314" t="str">
        <f>IF(C432,VLOOKUP(C432,男子登録情報!$A$2:$H$1688,2,0),"")</f>
        <v/>
      </c>
      <c r="E432" s="316" t="str">
        <f>IF(C432&gt;0,VLOOKUP(C432,男子登録情報!$A$2:$H$1688,3,0),"")</f>
        <v/>
      </c>
      <c r="F432" s="317"/>
      <c r="G432" s="314" t="str">
        <f>IF(C432&gt;0,VLOOKUP(C432,男子登録情報!$A$2:$H$1688,4,0),"")</f>
        <v/>
      </c>
      <c r="H432" s="314" t="str">
        <f>IF(C432&gt;0,VLOOKUP(C432,男子登録情報!$A$2:$H$1688,8,0),"")</f>
        <v/>
      </c>
      <c r="I432" s="280" t="str">
        <f>IF(C432&gt;0,VLOOKUP(C432,男子登録情報!$A$2:$H$1688,5,0),"")</f>
        <v/>
      </c>
      <c r="J432" s="60"/>
      <c r="L432" s="62"/>
    </row>
    <row r="433" spans="1:12" s="21" customFormat="1" ht="18.75">
      <c r="A433" s="4"/>
      <c r="B433" s="329"/>
      <c r="C433" s="195"/>
      <c r="D433" s="195"/>
      <c r="E433" s="321"/>
      <c r="F433" s="322"/>
      <c r="G433" s="195"/>
      <c r="H433" s="195"/>
      <c r="I433" s="320"/>
      <c r="J433" s="60"/>
      <c r="L433" s="62"/>
    </row>
    <row r="434" spans="1:12" s="21" customFormat="1" ht="18.75">
      <c r="A434" s="4"/>
      <c r="B434" s="312">
        <v>6</v>
      </c>
      <c r="C434" s="314"/>
      <c r="D434" s="314" t="str">
        <f>IF(C434,VLOOKUP(C434,男子登録情報!$A$2:$H$1688,2,0),"")</f>
        <v/>
      </c>
      <c r="E434" s="316" t="str">
        <f>IF(C434&gt;0,VLOOKUP(C434,男子登録情報!$A$2:$H$1688,3,0),"")</f>
        <v/>
      </c>
      <c r="F434" s="317"/>
      <c r="G434" s="314" t="str">
        <f>IF(C434&gt;0,VLOOKUP(C434,男子登録情報!$A$2:$H$1688,4,0),"")</f>
        <v/>
      </c>
      <c r="H434" s="314" t="str">
        <f>IF(C434&gt;0,VLOOKUP(C434,男子登録情報!$A$2:$H$1688,8,0),"")</f>
        <v/>
      </c>
      <c r="I434" s="280" t="str">
        <f>IF(C434&gt;0,VLOOKUP(C434,男子登録情報!$A$2:$H$1688,5,0),"")</f>
        <v/>
      </c>
      <c r="J434" s="60"/>
      <c r="L434" s="62"/>
    </row>
    <row r="435" spans="1:12" s="21" customFormat="1" ht="19.5" thickBot="1">
      <c r="A435" s="4"/>
      <c r="B435" s="313"/>
      <c r="C435" s="315"/>
      <c r="D435" s="315"/>
      <c r="E435" s="318"/>
      <c r="F435" s="319"/>
      <c r="G435" s="315"/>
      <c r="H435" s="315"/>
      <c r="I435" s="281"/>
      <c r="J435" s="60"/>
      <c r="L435" s="62"/>
    </row>
    <row r="436" spans="1:12" s="21" customFormat="1" ht="18.75">
      <c r="A436" s="4"/>
      <c r="B436" s="282" t="s">
        <v>1322</v>
      </c>
      <c r="C436" s="283"/>
      <c r="D436" s="283"/>
      <c r="E436" s="283"/>
      <c r="F436" s="283"/>
      <c r="G436" s="283"/>
      <c r="H436" s="283"/>
      <c r="I436" s="284"/>
      <c r="J436" s="60"/>
      <c r="L436" s="62"/>
    </row>
    <row r="437" spans="1:12" s="21" customFormat="1" ht="18.75">
      <c r="A437" s="4"/>
      <c r="B437" s="285"/>
      <c r="C437" s="286"/>
      <c r="D437" s="286"/>
      <c r="E437" s="286"/>
      <c r="F437" s="286"/>
      <c r="G437" s="286"/>
      <c r="H437" s="286"/>
      <c r="I437" s="287"/>
      <c r="J437" s="60"/>
      <c r="L437" s="62"/>
    </row>
    <row r="438" spans="1:12" s="21" customFormat="1" ht="19.5" thickBot="1">
      <c r="A438" s="4"/>
      <c r="B438" s="288"/>
      <c r="C438" s="289"/>
      <c r="D438" s="289"/>
      <c r="E438" s="289"/>
      <c r="F438" s="289"/>
      <c r="G438" s="289"/>
      <c r="H438" s="289"/>
      <c r="I438" s="290"/>
      <c r="J438" s="60"/>
      <c r="L438" s="62"/>
    </row>
    <row r="439" spans="1:12" s="21" customFormat="1" ht="18.75">
      <c r="A439" s="61"/>
      <c r="B439" s="61"/>
      <c r="C439" s="61"/>
      <c r="D439" s="61"/>
      <c r="E439" s="61"/>
      <c r="F439" s="61"/>
      <c r="G439" s="61"/>
      <c r="H439" s="61"/>
      <c r="I439" s="61"/>
      <c r="J439" s="66"/>
      <c r="L439" s="62"/>
    </row>
    <row r="440" spans="1:12" s="21" customFormat="1" ht="19.5" thickBot="1">
      <c r="A440" s="4"/>
      <c r="B440" s="4"/>
      <c r="C440" s="4"/>
      <c r="D440" s="4"/>
      <c r="E440" s="4"/>
      <c r="F440" s="4"/>
      <c r="G440" s="4"/>
      <c r="H440" s="4"/>
      <c r="I440" s="4"/>
      <c r="J440" s="64" t="s">
        <v>1352</v>
      </c>
      <c r="L440" s="62"/>
    </row>
    <row r="441" spans="1:12" s="21" customFormat="1" ht="18.75">
      <c r="A441" s="4"/>
      <c r="B441" s="291" t="str">
        <f>CONCATENATE('加盟校情報&amp;大会設定'!$G$5,'加盟校情報&amp;大会設定'!$H$5,'加盟校情報&amp;大会設定'!$I$5,'加盟校情報&amp;大会設定'!$J$5,)&amp;"　男子4×100mR"</f>
        <v>第35回全日本大学女子駅伝東海地区選考会　男子4×100mR</v>
      </c>
      <c r="C441" s="292"/>
      <c r="D441" s="292"/>
      <c r="E441" s="292"/>
      <c r="F441" s="292"/>
      <c r="G441" s="292"/>
      <c r="H441" s="292"/>
      <c r="I441" s="293"/>
      <c r="J441" s="60"/>
      <c r="L441" s="62"/>
    </row>
    <row r="442" spans="1:12" s="21" customFormat="1" ht="19.5" thickBot="1">
      <c r="A442" s="4"/>
      <c r="B442" s="294"/>
      <c r="C442" s="295"/>
      <c r="D442" s="295"/>
      <c r="E442" s="295"/>
      <c r="F442" s="295"/>
      <c r="G442" s="295"/>
      <c r="H442" s="295"/>
      <c r="I442" s="296"/>
      <c r="J442" s="60"/>
      <c r="L442" s="62"/>
    </row>
    <row r="443" spans="1:12" s="21" customFormat="1" ht="18.75">
      <c r="A443" s="4"/>
      <c r="B443" s="297" t="s">
        <v>1326</v>
      </c>
      <c r="C443" s="298"/>
      <c r="D443" s="303" t="str">
        <f>IF(基本情報登録!$D$6&gt;0,基本情報登録!$D$6,"")</f>
        <v/>
      </c>
      <c r="E443" s="304"/>
      <c r="F443" s="304"/>
      <c r="G443" s="304"/>
      <c r="H443" s="305"/>
      <c r="I443" s="65" t="s">
        <v>1360</v>
      </c>
      <c r="J443" s="60"/>
      <c r="L443" s="62"/>
    </row>
    <row r="444" spans="1:12" s="21" customFormat="1" ht="18.75">
      <c r="A444" s="4"/>
      <c r="B444" s="299" t="s">
        <v>1</v>
      </c>
      <c r="C444" s="300"/>
      <c r="D444" s="306" t="str">
        <f>IF(基本情報登録!$D$8&gt;0,基本情報登録!$D$8,"")</f>
        <v/>
      </c>
      <c r="E444" s="307"/>
      <c r="F444" s="307"/>
      <c r="G444" s="307"/>
      <c r="H444" s="308"/>
      <c r="I444" s="280"/>
      <c r="J444" s="60"/>
      <c r="L444" s="62"/>
    </row>
    <row r="445" spans="1:12" s="21" customFormat="1" ht="19.5" thickBot="1">
      <c r="A445" s="4"/>
      <c r="B445" s="301"/>
      <c r="C445" s="302"/>
      <c r="D445" s="309"/>
      <c r="E445" s="310"/>
      <c r="F445" s="310"/>
      <c r="G445" s="310"/>
      <c r="H445" s="311"/>
      <c r="I445" s="281"/>
      <c r="J445" s="60"/>
      <c r="L445" s="62"/>
    </row>
    <row r="446" spans="1:12" s="21" customFormat="1" ht="18.75">
      <c r="A446" s="4"/>
      <c r="B446" s="297" t="s">
        <v>26</v>
      </c>
      <c r="C446" s="298"/>
      <c r="D446" s="334"/>
      <c r="E446" s="335"/>
      <c r="F446" s="335"/>
      <c r="G446" s="335"/>
      <c r="H446" s="335"/>
      <c r="I446" s="336"/>
      <c r="J446" s="60"/>
      <c r="L446" s="62"/>
    </row>
    <row r="447" spans="1:12" s="21" customFormat="1" ht="18.75" hidden="1">
      <c r="A447" s="4"/>
      <c r="B447" s="50"/>
      <c r="C447" s="51"/>
      <c r="D447" s="52"/>
      <c r="E447" s="337" t="str">
        <f>TEXT(D446,"00000")</f>
        <v>00000</v>
      </c>
      <c r="F447" s="337"/>
      <c r="G447" s="337"/>
      <c r="H447" s="337"/>
      <c r="I447" s="338"/>
      <c r="J447" s="60"/>
      <c r="L447" s="62"/>
    </row>
    <row r="448" spans="1:12" s="21" customFormat="1" ht="18.75">
      <c r="A448" s="4"/>
      <c r="B448" s="299" t="s">
        <v>29</v>
      </c>
      <c r="C448" s="300"/>
      <c r="D448" s="316"/>
      <c r="E448" s="341"/>
      <c r="F448" s="341"/>
      <c r="G448" s="341"/>
      <c r="H448" s="341"/>
      <c r="I448" s="342"/>
      <c r="J448" s="60"/>
      <c r="L448" s="62"/>
    </row>
    <row r="449" spans="1:12" s="21" customFormat="1" ht="18.75">
      <c r="A449" s="4"/>
      <c r="B449" s="339"/>
      <c r="C449" s="340"/>
      <c r="D449" s="321"/>
      <c r="E449" s="343"/>
      <c r="F449" s="343"/>
      <c r="G449" s="343"/>
      <c r="H449" s="343"/>
      <c r="I449" s="344"/>
      <c r="J449" s="60"/>
      <c r="L449" s="62"/>
    </row>
    <row r="450" spans="1:12" s="21" customFormat="1" ht="19.5" thickBot="1">
      <c r="A450" s="4"/>
      <c r="B450" s="345" t="s">
        <v>1318</v>
      </c>
      <c r="C450" s="346"/>
      <c r="D450" s="347"/>
      <c r="E450" s="348"/>
      <c r="F450" s="348"/>
      <c r="G450" s="348"/>
      <c r="H450" s="348"/>
      <c r="I450" s="349"/>
      <c r="J450" s="60"/>
      <c r="L450" s="62"/>
    </row>
    <row r="451" spans="1:12" s="21" customFormat="1" ht="18.75">
      <c r="A451" s="4"/>
      <c r="B451" s="323" t="s">
        <v>1319</v>
      </c>
      <c r="C451" s="324"/>
      <c r="D451" s="324"/>
      <c r="E451" s="324"/>
      <c r="F451" s="324"/>
      <c r="G451" s="324"/>
      <c r="H451" s="324"/>
      <c r="I451" s="325"/>
      <c r="J451" s="60"/>
      <c r="L451" s="62"/>
    </row>
    <row r="452" spans="1:12" s="21" customFormat="1" ht="19.5" thickBot="1">
      <c r="A452" s="4"/>
      <c r="B452" s="53" t="s">
        <v>1323</v>
      </c>
      <c r="C452" s="54" t="s">
        <v>18</v>
      </c>
      <c r="D452" s="54" t="s">
        <v>1324</v>
      </c>
      <c r="E452" s="326" t="s">
        <v>1320</v>
      </c>
      <c r="F452" s="327"/>
      <c r="G452" s="54" t="s">
        <v>1325</v>
      </c>
      <c r="H452" s="54" t="s">
        <v>48</v>
      </c>
      <c r="I452" s="55" t="s">
        <v>1321</v>
      </c>
      <c r="J452" s="60"/>
      <c r="L452" s="62"/>
    </row>
    <row r="453" spans="1:12" s="21" customFormat="1" ht="19.5" thickTop="1">
      <c r="A453" s="4"/>
      <c r="B453" s="328">
        <v>1</v>
      </c>
      <c r="C453" s="330"/>
      <c r="D453" s="330" t="str">
        <f>IF(C453&gt;0,VLOOKUP(C453,男子登録情報!$A$2:$H$1688,2,0),"")</f>
        <v/>
      </c>
      <c r="E453" s="331" t="str">
        <f>IF(C453&gt;0,VLOOKUP(C453,男子登録情報!$A$2:$H$1688,3,0),"")</f>
        <v/>
      </c>
      <c r="F453" s="332"/>
      <c r="G453" s="330" t="str">
        <f>IF(C453&gt;0,VLOOKUP(C453,男子登録情報!$A$2:$H$1688,4,0),"")</f>
        <v/>
      </c>
      <c r="H453" s="330" t="str">
        <f>IF(C453&gt;0,VLOOKUP(C453,男子登録情報!$A$2:$H$1688,8,0),"")</f>
        <v/>
      </c>
      <c r="I453" s="333" t="str">
        <f>IF(C453&gt;0,VLOOKUP(C453,男子登録情報!$A$2:$H$1688,5,0),"")</f>
        <v/>
      </c>
      <c r="J453" s="60"/>
      <c r="L453" s="62"/>
    </row>
    <row r="454" spans="1:12" s="21" customFormat="1" ht="18.75">
      <c r="A454" s="4"/>
      <c r="B454" s="329"/>
      <c r="C454" s="195"/>
      <c r="D454" s="195"/>
      <c r="E454" s="321"/>
      <c r="F454" s="322"/>
      <c r="G454" s="195"/>
      <c r="H454" s="195"/>
      <c r="I454" s="320"/>
      <c r="J454" s="60"/>
      <c r="L454" s="62"/>
    </row>
    <row r="455" spans="1:12" s="21" customFormat="1" ht="18.75">
      <c r="A455" s="4"/>
      <c r="B455" s="312">
        <v>2</v>
      </c>
      <c r="C455" s="314"/>
      <c r="D455" s="314" t="str">
        <f>IF(C455,VLOOKUP(C455,男子登録情報!$A$2:$H$1688,2,0),"")</f>
        <v/>
      </c>
      <c r="E455" s="316" t="str">
        <f>IF(C455&gt;0,VLOOKUP(C455,男子登録情報!$A$2:$H$1688,3,0),"")</f>
        <v/>
      </c>
      <c r="F455" s="317"/>
      <c r="G455" s="314" t="str">
        <f>IF(C455&gt;0,VLOOKUP(C455,男子登録情報!$A$2:$H$1688,4,0),"")</f>
        <v/>
      </c>
      <c r="H455" s="314" t="str">
        <f>IF(C455&gt;0,VLOOKUP(C455,男子登録情報!$A$2:$H$1688,8,0),"")</f>
        <v/>
      </c>
      <c r="I455" s="280" t="str">
        <f>IF(C455&gt;0,VLOOKUP(C455,男子登録情報!$A$2:$H$1688,5,0),"")</f>
        <v/>
      </c>
      <c r="J455" s="60"/>
      <c r="L455" s="62"/>
    </row>
    <row r="456" spans="1:12" s="21" customFormat="1" ht="18.75">
      <c r="A456" s="4"/>
      <c r="B456" s="329"/>
      <c r="C456" s="195"/>
      <c r="D456" s="195"/>
      <c r="E456" s="321"/>
      <c r="F456" s="322"/>
      <c r="G456" s="195"/>
      <c r="H456" s="195"/>
      <c r="I456" s="320"/>
      <c r="J456" s="60"/>
      <c r="L456" s="62"/>
    </row>
    <row r="457" spans="1:12" s="21" customFormat="1" ht="18.75">
      <c r="A457" s="4"/>
      <c r="B457" s="312">
        <v>3</v>
      </c>
      <c r="C457" s="314"/>
      <c r="D457" s="314" t="str">
        <f>IF(C457,VLOOKUP(C457,男子登録情報!$A$2:$H$1688,2,0),"")</f>
        <v/>
      </c>
      <c r="E457" s="316" t="str">
        <f>IF(C457&gt;0,VLOOKUP(C457,男子登録情報!$A$2:$H$1688,3,0),"")</f>
        <v/>
      </c>
      <c r="F457" s="317"/>
      <c r="G457" s="314" t="str">
        <f>IF(C457&gt;0,VLOOKUP(C457,男子登録情報!$A$2:$H$1688,4,0),"")</f>
        <v/>
      </c>
      <c r="H457" s="314" t="str">
        <f>IF(C457&gt;0,VLOOKUP(C457,男子登録情報!$A$2:$H$1688,8,0),"")</f>
        <v/>
      </c>
      <c r="I457" s="280" t="str">
        <f>IF(C457&gt;0,VLOOKUP(C457,男子登録情報!$A$2:$H$1688,5,0),"")</f>
        <v/>
      </c>
      <c r="J457" s="60"/>
      <c r="L457" s="62"/>
    </row>
    <row r="458" spans="1:12" s="21" customFormat="1" ht="18.75">
      <c r="A458" s="4"/>
      <c r="B458" s="329"/>
      <c r="C458" s="195"/>
      <c r="D458" s="195"/>
      <c r="E458" s="321"/>
      <c r="F458" s="322"/>
      <c r="G458" s="195"/>
      <c r="H458" s="195"/>
      <c r="I458" s="320"/>
      <c r="J458" s="60"/>
      <c r="L458" s="62"/>
    </row>
    <row r="459" spans="1:12" s="21" customFormat="1" ht="18.75">
      <c r="A459" s="4"/>
      <c r="B459" s="312">
        <v>4</v>
      </c>
      <c r="C459" s="314"/>
      <c r="D459" s="314" t="str">
        <f>IF(C459,VLOOKUP(C459,男子登録情報!$A$2:$H$1688,2,0),"")</f>
        <v/>
      </c>
      <c r="E459" s="316" t="str">
        <f>IF(C459&gt;0,VLOOKUP(C459,男子登録情報!$A$2:$H$1688,3,0),"")</f>
        <v/>
      </c>
      <c r="F459" s="317"/>
      <c r="G459" s="314" t="str">
        <f>IF(C459&gt;0,VLOOKUP(C459,男子登録情報!$A$2:$H$1688,4,0),"")</f>
        <v/>
      </c>
      <c r="H459" s="314" t="str">
        <f>IF(C459&gt;0,VLOOKUP(C459,男子登録情報!$A$2:$H$1688,8,0),"")</f>
        <v/>
      </c>
      <c r="I459" s="280" t="str">
        <f>IF(C459&gt;0,VLOOKUP(C459,男子登録情報!$A$2:$H$1688,5,0),"")</f>
        <v/>
      </c>
      <c r="J459" s="60"/>
      <c r="L459" s="62"/>
    </row>
    <row r="460" spans="1:12" s="21" customFormat="1" ht="18.75">
      <c r="A460" s="4"/>
      <c r="B460" s="329"/>
      <c r="C460" s="195"/>
      <c r="D460" s="195"/>
      <c r="E460" s="321"/>
      <c r="F460" s="322"/>
      <c r="G460" s="195"/>
      <c r="H460" s="195"/>
      <c r="I460" s="320"/>
      <c r="J460" s="60"/>
      <c r="L460" s="62"/>
    </row>
    <row r="461" spans="1:12" s="21" customFormat="1" ht="18.75">
      <c r="A461" s="4"/>
      <c r="B461" s="312">
        <v>5</v>
      </c>
      <c r="C461" s="314"/>
      <c r="D461" s="314" t="str">
        <f>IF(C461,VLOOKUP(C461,男子登録情報!$A$2:$H$1688,2,0),"")</f>
        <v/>
      </c>
      <c r="E461" s="316" t="str">
        <f>IF(C461&gt;0,VLOOKUP(C461,男子登録情報!$A$2:$H$1688,3,0),"")</f>
        <v/>
      </c>
      <c r="F461" s="317"/>
      <c r="G461" s="314" t="str">
        <f>IF(C461&gt;0,VLOOKUP(C461,男子登録情報!$A$2:$H$1688,4,0),"")</f>
        <v/>
      </c>
      <c r="H461" s="314" t="str">
        <f>IF(C461&gt;0,VLOOKUP(C461,男子登録情報!$A$2:$H$1688,8,0),"")</f>
        <v/>
      </c>
      <c r="I461" s="280" t="str">
        <f>IF(C461&gt;0,VLOOKUP(C461,男子登録情報!$A$2:$H$1688,5,0),"")</f>
        <v/>
      </c>
      <c r="J461" s="60"/>
      <c r="L461" s="62"/>
    </row>
    <row r="462" spans="1:12" s="21" customFormat="1" ht="18.75">
      <c r="A462" s="4"/>
      <c r="B462" s="329"/>
      <c r="C462" s="195"/>
      <c r="D462" s="195"/>
      <c r="E462" s="321"/>
      <c r="F462" s="322"/>
      <c r="G462" s="195"/>
      <c r="H462" s="195"/>
      <c r="I462" s="320"/>
      <c r="J462" s="60"/>
      <c r="L462" s="62"/>
    </row>
    <row r="463" spans="1:12" s="21" customFormat="1" ht="18.75">
      <c r="A463" s="4"/>
      <c r="B463" s="312">
        <v>6</v>
      </c>
      <c r="C463" s="314"/>
      <c r="D463" s="314" t="str">
        <f>IF(C463,VLOOKUP(C463,男子登録情報!$A$2:$H$1688,2,0),"")</f>
        <v/>
      </c>
      <c r="E463" s="316" t="str">
        <f>IF(C463&gt;0,VLOOKUP(C463,男子登録情報!$A$2:$H$1688,3,0),"")</f>
        <v/>
      </c>
      <c r="F463" s="317"/>
      <c r="G463" s="314" t="str">
        <f>IF(C463&gt;0,VLOOKUP(C463,男子登録情報!$A$2:$H$1688,4,0),"")</f>
        <v/>
      </c>
      <c r="H463" s="314" t="str">
        <f>IF(C463&gt;0,VLOOKUP(C463,男子登録情報!$A$2:$H$1688,8,0),"")</f>
        <v/>
      </c>
      <c r="I463" s="280" t="str">
        <f>IF(C463&gt;0,VLOOKUP(C463,男子登録情報!$A$2:$H$1688,5,0),"")</f>
        <v/>
      </c>
      <c r="J463" s="60"/>
      <c r="L463" s="62"/>
    </row>
    <row r="464" spans="1:12" s="21" customFormat="1" ht="19.5" thickBot="1">
      <c r="A464" s="4"/>
      <c r="B464" s="313"/>
      <c r="C464" s="315"/>
      <c r="D464" s="315"/>
      <c r="E464" s="318"/>
      <c r="F464" s="319"/>
      <c r="G464" s="315"/>
      <c r="H464" s="315"/>
      <c r="I464" s="281"/>
      <c r="J464" s="60"/>
      <c r="L464" s="62"/>
    </row>
    <row r="465" spans="1:12" s="21" customFormat="1" ht="18.75">
      <c r="A465" s="4"/>
      <c r="B465" s="282" t="s">
        <v>1322</v>
      </c>
      <c r="C465" s="283"/>
      <c r="D465" s="283"/>
      <c r="E465" s="283"/>
      <c r="F465" s="283"/>
      <c r="G465" s="283"/>
      <c r="H465" s="283"/>
      <c r="I465" s="284"/>
      <c r="J465" s="60"/>
      <c r="L465" s="62"/>
    </row>
    <row r="466" spans="1:12" s="21" customFormat="1" ht="18.75">
      <c r="A466" s="4"/>
      <c r="B466" s="285"/>
      <c r="C466" s="286"/>
      <c r="D466" s="286"/>
      <c r="E466" s="286"/>
      <c r="F466" s="286"/>
      <c r="G466" s="286"/>
      <c r="H466" s="286"/>
      <c r="I466" s="287"/>
      <c r="J466" s="60"/>
      <c r="L466" s="62"/>
    </row>
    <row r="467" spans="1:12" s="21" customFormat="1" ht="19.5" thickBot="1">
      <c r="A467" s="4"/>
      <c r="B467" s="288"/>
      <c r="C467" s="289"/>
      <c r="D467" s="289"/>
      <c r="E467" s="289"/>
      <c r="F467" s="289"/>
      <c r="G467" s="289"/>
      <c r="H467" s="289"/>
      <c r="I467" s="290"/>
      <c r="J467" s="60"/>
      <c r="L467" s="62"/>
    </row>
    <row r="468" spans="1:12" s="21" customFormat="1" ht="18.75">
      <c r="A468" s="61"/>
      <c r="B468" s="61"/>
      <c r="C468" s="61"/>
      <c r="D468" s="61"/>
      <c r="E468" s="61"/>
      <c r="F468" s="61"/>
      <c r="G468" s="61"/>
      <c r="H468" s="61"/>
      <c r="I468" s="61"/>
      <c r="J468" s="66"/>
      <c r="L468" s="62"/>
    </row>
    <row r="469" spans="1:12" s="21" customFormat="1" ht="19.5" thickBot="1">
      <c r="A469" s="4"/>
      <c r="B469" s="4"/>
      <c r="C469" s="4"/>
      <c r="D469" s="4"/>
      <c r="E469" s="4"/>
      <c r="F469" s="4"/>
      <c r="G469" s="4"/>
      <c r="H469" s="4"/>
      <c r="I469" s="4"/>
      <c r="J469" s="64" t="s">
        <v>1353</v>
      </c>
      <c r="L469" s="62"/>
    </row>
    <row r="470" spans="1:12" s="21" customFormat="1" ht="18.75">
      <c r="A470" s="4"/>
      <c r="B470" s="291" t="str">
        <f>CONCATENATE('加盟校情報&amp;大会設定'!$G$5,'加盟校情報&amp;大会設定'!$H$5,'加盟校情報&amp;大会設定'!$I$5,'加盟校情報&amp;大会設定'!$J$5,)&amp;"　男子4×100mR"</f>
        <v>第35回全日本大学女子駅伝東海地区選考会　男子4×100mR</v>
      </c>
      <c r="C470" s="292"/>
      <c r="D470" s="292"/>
      <c r="E470" s="292"/>
      <c r="F470" s="292"/>
      <c r="G470" s="292"/>
      <c r="H470" s="292"/>
      <c r="I470" s="293"/>
      <c r="J470" s="60"/>
      <c r="L470" s="62"/>
    </row>
    <row r="471" spans="1:12" s="21" customFormat="1" ht="19.5" thickBot="1">
      <c r="A471" s="4"/>
      <c r="B471" s="294"/>
      <c r="C471" s="295"/>
      <c r="D471" s="295"/>
      <c r="E471" s="295"/>
      <c r="F471" s="295"/>
      <c r="G471" s="295"/>
      <c r="H471" s="295"/>
      <c r="I471" s="296"/>
      <c r="J471" s="60"/>
      <c r="L471" s="62"/>
    </row>
    <row r="472" spans="1:12" s="21" customFormat="1" ht="18.75">
      <c r="A472" s="4"/>
      <c r="B472" s="297" t="s">
        <v>1326</v>
      </c>
      <c r="C472" s="298"/>
      <c r="D472" s="303" t="str">
        <f>IF(基本情報登録!$D$6&gt;0,基本情報登録!$D$6,"")</f>
        <v/>
      </c>
      <c r="E472" s="304"/>
      <c r="F472" s="304"/>
      <c r="G472" s="304"/>
      <c r="H472" s="305"/>
      <c r="I472" s="65" t="s">
        <v>1360</v>
      </c>
      <c r="J472" s="60"/>
      <c r="L472" s="62"/>
    </row>
    <row r="473" spans="1:12" s="21" customFormat="1" ht="18.75">
      <c r="A473" s="4"/>
      <c r="B473" s="299" t="s">
        <v>1</v>
      </c>
      <c r="C473" s="300"/>
      <c r="D473" s="306" t="str">
        <f>IF(基本情報登録!$D$8&gt;0,基本情報登録!$D$8,"")</f>
        <v/>
      </c>
      <c r="E473" s="307"/>
      <c r="F473" s="307"/>
      <c r="G473" s="307"/>
      <c r="H473" s="308"/>
      <c r="I473" s="280"/>
      <c r="J473" s="60"/>
      <c r="L473" s="62"/>
    </row>
    <row r="474" spans="1:12" s="21" customFormat="1" ht="19.5" thickBot="1">
      <c r="A474" s="4"/>
      <c r="B474" s="301"/>
      <c r="C474" s="302"/>
      <c r="D474" s="309"/>
      <c r="E474" s="310"/>
      <c r="F474" s="310"/>
      <c r="G474" s="310"/>
      <c r="H474" s="311"/>
      <c r="I474" s="281"/>
      <c r="J474" s="60"/>
      <c r="L474" s="62"/>
    </row>
    <row r="475" spans="1:12" s="21" customFormat="1" ht="18.75">
      <c r="A475" s="4"/>
      <c r="B475" s="297" t="s">
        <v>26</v>
      </c>
      <c r="C475" s="298"/>
      <c r="D475" s="334"/>
      <c r="E475" s="335"/>
      <c r="F475" s="335"/>
      <c r="G475" s="335"/>
      <c r="H475" s="335"/>
      <c r="I475" s="336"/>
      <c r="J475" s="60"/>
      <c r="L475" s="62"/>
    </row>
    <row r="476" spans="1:12" s="21" customFormat="1" ht="18.75" hidden="1">
      <c r="A476" s="4"/>
      <c r="B476" s="50"/>
      <c r="C476" s="51"/>
      <c r="D476" s="52"/>
      <c r="E476" s="337" t="str">
        <f>TEXT(D475,"00000")</f>
        <v>00000</v>
      </c>
      <c r="F476" s="337"/>
      <c r="G476" s="337"/>
      <c r="H476" s="337"/>
      <c r="I476" s="338"/>
      <c r="J476" s="60"/>
      <c r="L476" s="62"/>
    </row>
    <row r="477" spans="1:12" s="21" customFormat="1" ht="18.75">
      <c r="A477" s="4"/>
      <c r="B477" s="299" t="s">
        <v>29</v>
      </c>
      <c r="C477" s="300"/>
      <c r="D477" s="316"/>
      <c r="E477" s="341"/>
      <c r="F477" s="341"/>
      <c r="G477" s="341"/>
      <c r="H477" s="341"/>
      <c r="I477" s="342"/>
      <c r="J477" s="60"/>
      <c r="L477" s="62"/>
    </row>
    <row r="478" spans="1:12" s="21" customFormat="1" ht="18.75">
      <c r="A478" s="4"/>
      <c r="B478" s="339"/>
      <c r="C478" s="340"/>
      <c r="D478" s="321"/>
      <c r="E478" s="343"/>
      <c r="F478" s="343"/>
      <c r="G478" s="343"/>
      <c r="H478" s="343"/>
      <c r="I478" s="344"/>
      <c r="J478" s="60"/>
      <c r="L478" s="62"/>
    </row>
    <row r="479" spans="1:12" s="21" customFormat="1" ht="19.5" thickBot="1">
      <c r="A479" s="4"/>
      <c r="B479" s="345" t="s">
        <v>1318</v>
      </c>
      <c r="C479" s="346"/>
      <c r="D479" s="347"/>
      <c r="E479" s="348"/>
      <c r="F479" s="348"/>
      <c r="G479" s="348"/>
      <c r="H479" s="348"/>
      <c r="I479" s="349"/>
      <c r="J479" s="60"/>
      <c r="L479" s="62"/>
    </row>
    <row r="480" spans="1:12" s="21" customFormat="1" ht="18.75">
      <c r="A480" s="4"/>
      <c r="B480" s="323" t="s">
        <v>1319</v>
      </c>
      <c r="C480" s="324"/>
      <c r="D480" s="324"/>
      <c r="E480" s="324"/>
      <c r="F480" s="324"/>
      <c r="G480" s="324"/>
      <c r="H480" s="324"/>
      <c r="I480" s="325"/>
      <c r="J480" s="60"/>
      <c r="L480" s="62"/>
    </row>
    <row r="481" spans="1:12" s="21" customFormat="1" ht="19.5" thickBot="1">
      <c r="A481" s="4"/>
      <c r="B481" s="53" t="s">
        <v>1323</v>
      </c>
      <c r="C481" s="54" t="s">
        <v>18</v>
      </c>
      <c r="D481" s="54" t="s">
        <v>1324</v>
      </c>
      <c r="E481" s="326" t="s">
        <v>1320</v>
      </c>
      <c r="F481" s="327"/>
      <c r="G481" s="54" t="s">
        <v>1325</v>
      </c>
      <c r="H481" s="54" t="s">
        <v>48</v>
      </c>
      <c r="I481" s="55" t="s">
        <v>1321</v>
      </c>
      <c r="J481" s="60"/>
      <c r="L481" s="62"/>
    </row>
    <row r="482" spans="1:12" s="21" customFormat="1" ht="19.5" thickTop="1">
      <c r="A482" s="4"/>
      <c r="B482" s="328">
        <v>1</v>
      </c>
      <c r="C482" s="330"/>
      <c r="D482" s="330" t="str">
        <f>IF(C482&gt;0,VLOOKUP(C482,男子登録情報!$A$2:$H$1688,2,0),"")</f>
        <v/>
      </c>
      <c r="E482" s="331" t="str">
        <f>IF(C482&gt;0,VLOOKUP(C482,男子登録情報!$A$2:$H$1688,3,0),"")</f>
        <v/>
      </c>
      <c r="F482" s="332"/>
      <c r="G482" s="330" t="str">
        <f>IF(C482&gt;0,VLOOKUP(C482,男子登録情報!$A$2:$H$1688,4,0),"")</f>
        <v/>
      </c>
      <c r="H482" s="330" t="str">
        <f>IF(C482&gt;0,VLOOKUP(C482,男子登録情報!$A$2:$H$1688,8,0),"")</f>
        <v/>
      </c>
      <c r="I482" s="333" t="str">
        <f>IF(C482&gt;0,VLOOKUP(C482,男子登録情報!$A$2:$H$1688,5,0),"")</f>
        <v/>
      </c>
      <c r="J482" s="60"/>
      <c r="L482" s="62"/>
    </row>
    <row r="483" spans="1:12" s="21" customFormat="1" ht="18.75">
      <c r="A483" s="4"/>
      <c r="B483" s="329"/>
      <c r="C483" s="195"/>
      <c r="D483" s="195"/>
      <c r="E483" s="321"/>
      <c r="F483" s="322"/>
      <c r="G483" s="195"/>
      <c r="H483" s="195"/>
      <c r="I483" s="320"/>
      <c r="J483" s="60"/>
      <c r="L483" s="62"/>
    </row>
    <row r="484" spans="1:12" s="21" customFormat="1" ht="18.75">
      <c r="A484" s="4"/>
      <c r="B484" s="312">
        <v>2</v>
      </c>
      <c r="C484" s="314"/>
      <c r="D484" s="314" t="str">
        <f>IF(C484,VLOOKUP(C484,男子登録情報!$A$2:$H$1688,2,0),"")</f>
        <v/>
      </c>
      <c r="E484" s="316" t="str">
        <f>IF(C484&gt;0,VLOOKUP(C484,男子登録情報!$A$2:$H$1688,3,0),"")</f>
        <v/>
      </c>
      <c r="F484" s="317"/>
      <c r="G484" s="314" t="str">
        <f>IF(C484&gt;0,VLOOKUP(C484,男子登録情報!$A$2:$H$1688,4,0),"")</f>
        <v/>
      </c>
      <c r="H484" s="314" t="str">
        <f>IF(C484&gt;0,VLOOKUP(C484,男子登録情報!$A$2:$H$1688,8,0),"")</f>
        <v/>
      </c>
      <c r="I484" s="280" t="str">
        <f>IF(C484&gt;0,VLOOKUP(C484,男子登録情報!$A$2:$H$1688,5,0),"")</f>
        <v/>
      </c>
      <c r="J484" s="60"/>
      <c r="L484" s="62"/>
    </row>
    <row r="485" spans="1:12" s="21" customFormat="1" ht="18.75">
      <c r="A485" s="4"/>
      <c r="B485" s="329"/>
      <c r="C485" s="195"/>
      <c r="D485" s="195"/>
      <c r="E485" s="321"/>
      <c r="F485" s="322"/>
      <c r="G485" s="195"/>
      <c r="H485" s="195"/>
      <c r="I485" s="320"/>
      <c r="J485" s="60"/>
      <c r="L485" s="62"/>
    </row>
    <row r="486" spans="1:12" s="21" customFormat="1" ht="18.75">
      <c r="A486" s="4"/>
      <c r="B486" s="312">
        <v>3</v>
      </c>
      <c r="C486" s="314"/>
      <c r="D486" s="314" t="str">
        <f>IF(C486,VLOOKUP(C486,男子登録情報!$A$2:$H$1688,2,0),"")</f>
        <v/>
      </c>
      <c r="E486" s="316" t="str">
        <f>IF(C486&gt;0,VLOOKUP(C486,男子登録情報!$A$2:$H$1688,3,0),"")</f>
        <v/>
      </c>
      <c r="F486" s="317"/>
      <c r="G486" s="314" t="str">
        <f>IF(C486&gt;0,VLOOKUP(C486,男子登録情報!$A$2:$H$1688,4,0),"")</f>
        <v/>
      </c>
      <c r="H486" s="314" t="str">
        <f>IF(C486&gt;0,VLOOKUP(C486,男子登録情報!$A$2:$H$1688,8,0),"")</f>
        <v/>
      </c>
      <c r="I486" s="280" t="str">
        <f>IF(C486&gt;0,VLOOKUP(C486,男子登録情報!$A$2:$H$1688,5,0),"")</f>
        <v/>
      </c>
      <c r="J486" s="60"/>
      <c r="L486" s="62"/>
    </row>
    <row r="487" spans="1:12" s="21" customFormat="1" ht="18.75">
      <c r="A487" s="4"/>
      <c r="B487" s="329"/>
      <c r="C487" s="195"/>
      <c r="D487" s="195"/>
      <c r="E487" s="321"/>
      <c r="F487" s="322"/>
      <c r="G487" s="195"/>
      <c r="H487" s="195"/>
      <c r="I487" s="320"/>
      <c r="J487" s="60"/>
      <c r="L487" s="62"/>
    </row>
    <row r="488" spans="1:12" s="21" customFormat="1" ht="18.75">
      <c r="A488" s="4"/>
      <c r="B488" s="312">
        <v>4</v>
      </c>
      <c r="C488" s="314"/>
      <c r="D488" s="314" t="str">
        <f>IF(C488,VLOOKUP(C488,男子登録情報!$A$2:$H$1688,2,0),"")</f>
        <v/>
      </c>
      <c r="E488" s="316" t="str">
        <f>IF(C488&gt;0,VLOOKUP(C488,男子登録情報!$A$2:$H$1688,3,0),"")</f>
        <v/>
      </c>
      <c r="F488" s="317"/>
      <c r="G488" s="314" t="str">
        <f>IF(C488&gt;0,VLOOKUP(C488,男子登録情報!$A$2:$H$1688,4,0),"")</f>
        <v/>
      </c>
      <c r="H488" s="314" t="str">
        <f>IF(C488&gt;0,VLOOKUP(C488,男子登録情報!$A$2:$H$1688,8,0),"")</f>
        <v/>
      </c>
      <c r="I488" s="280" t="str">
        <f>IF(C488&gt;0,VLOOKUP(C488,男子登録情報!$A$2:$H$1688,5,0),"")</f>
        <v/>
      </c>
      <c r="J488" s="60"/>
      <c r="L488" s="62"/>
    </row>
    <row r="489" spans="1:12" s="21" customFormat="1" ht="18.75">
      <c r="A489" s="4"/>
      <c r="B489" s="329"/>
      <c r="C489" s="195"/>
      <c r="D489" s="195"/>
      <c r="E489" s="321"/>
      <c r="F489" s="322"/>
      <c r="G489" s="195"/>
      <c r="H489" s="195"/>
      <c r="I489" s="320"/>
      <c r="J489" s="60"/>
      <c r="L489" s="62"/>
    </row>
    <row r="490" spans="1:12" s="21" customFormat="1" ht="18.75">
      <c r="A490" s="4"/>
      <c r="B490" s="312">
        <v>5</v>
      </c>
      <c r="C490" s="314"/>
      <c r="D490" s="314" t="str">
        <f>IF(C490,VLOOKUP(C490,男子登録情報!$A$2:$H$1688,2,0),"")</f>
        <v/>
      </c>
      <c r="E490" s="316" t="str">
        <f>IF(C490&gt;0,VLOOKUP(C490,男子登録情報!$A$2:$H$1688,3,0),"")</f>
        <v/>
      </c>
      <c r="F490" s="317"/>
      <c r="G490" s="314" t="str">
        <f>IF(C490&gt;0,VLOOKUP(C490,男子登録情報!$A$2:$H$1688,4,0),"")</f>
        <v/>
      </c>
      <c r="H490" s="314" t="str">
        <f>IF(C490&gt;0,VLOOKUP(C490,男子登録情報!$A$2:$H$1688,8,0),"")</f>
        <v/>
      </c>
      <c r="I490" s="280" t="str">
        <f>IF(C490&gt;0,VLOOKUP(C490,男子登録情報!$A$2:$H$1688,5,0),"")</f>
        <v/>
      </c>
      <c r="J490" s="60"/>
      <c r="L490" s="62"/>
    </row>
    <row r="491" spans="1:12" s="21" customFormat="1" ht="18.75">
      <c r="A491" s="4"/>
      <c r="B491" s="329"/>
      <c r="C491" s="195"/>
      <c r="D491" s="195"/>
      <c r="E491" s="321"/>
      <c r="F491" s="322"/>
      <c r="G491" s="195"/>
      <c r="H491" s="195"/>
      <c r="I491" s="320"/>
      <c r="J491" s="60"/>
      <c r="L491" s="62"/>
    </row>
    <row r="492" spans="1:12" s="21" customFormat="1" ht="18.75">
      <c r="A492" s="4"/>
      <c r="B492" s="312">
        <v>6</v>
      </c>
      <c r="C492" s="314"/>
      <c r="D492" s="314" t="str">
        <f>IF(C492,VLOOKUP(C492,男子登録情報!$A$2:$H$1688,2,0),"")</f>
        <v/>
      </c>
      <c r="E492" s="316" t="str">
        <f>IF(C492&gt;0,VLOOKUP(C492,男子登録情報!$A$2:$H$1688,3,0),"")</f>
        <v/>
      </c>
      <c r="F492" s="317"/>
      <c r="G492" s="314" t="str">
        <f>IF(C492&gt;0,VLOOKUP(C492,男子登録情報!$A$2:$H$1688,4,0),"")</f>
        <v/>
      </c>
      <c r="H492" s="314" t="str">
        <f>IF(C492&gt;0,VLOOKUP(C492,男子登録情報!$A$2:$H$1688,8,0),"")</f>
        <v/>
      </c>
      <c r="I492" s="280" t="str">
        <f>IF(C492&gt;0,VLOOKUP(C492,男子登録情報!$A$2:$H$1688,5,0),"")</f>
        <v/>
      </c>
      <c r="J492" s="60"/>
      <c r="L492" s="62"/>
    </row>
    <row r="493" spans="1:12" s="21" customFormat="1" ht="19.5" thickBot="1">
      <c r="A493" s="4"/>
      <c r="B493" s="313"/>
      <c r="C493" s="315"/>
      <c r="D493" s="315"/>
      <c r="E493" s="318"/>
      <c r="F493" s="319"/>
      <c r="G493" s="315"/>
      <c r="H493" s="315"/>
      <c r="I493" s="281"/>
      <c r="J493" s="60"/>
      <c r="L493" s="62"/>
    </row>
    <row r="494" spans="1:12" s="21" customFormat="1" ht="18.75">
      <c r="A494" s="4"/>
      <c r="B494" s="282" t="s">
        <v>1322</v>
      </c>
      <c r="C494" s="283"/>
      <c r="D494" s="283"/>
      <c r="E494" s="283"/>
      <c r="F494" s="283"/>
      <c r="G494" s="283"/>
      <c r="H494" s="283"/>
      <c r="I494" s="284"/>
      <c r="J494" s="60"/>
      <c r="L494" s="62"/>
    </row>
    <row r="495" spans="1:12" s="21" customFormat="1" ht="18.75">
      <c r="A495" s="4"/>
      <c r="B495" s="285"/>
      <c r="C495" s="286"/>
      <c r="D495" s="286"/>
      <c r="E495" s="286"/>
      <c r="F495" s="286"/>
      <c r="G495" s="286"/>
      <c r="H495" s="286"/>
      <c r="I495" s="287"/>
      <c r="J495" s="60"/>
      <c r="L495" s="62"/>
    </row>
    <row r="496" spans="1:12" s="21" customFormat="1" ht="19.5" thickBot="1">
      <c r="A496" s="4"/>
      <c r="B496" s="288"/>
      <c r="C496" s="289"/>
      <c r="D496" s="289"/>
      <c r="E496" s="289"/>
      <c r="F496" s="289"/>
      <c r="G496" s="289"/>
      <c r="H496" s="289"/>
      <c r="I496" s="290"/>
      <c r="J496" s="60"/>
      <c r="L496" s="62"/>
    </row>
    <row r="497" spans="1:12" s="21" customFormat="1" ht="18.75">
      <c r="A497" s="61"/>
      <c r="B497" s="61"/>
      <c r="C497" s="61"/>
      <c r="D497" s="61"/>
      <c r="E497" s="61"/>
      <c r="F497" s="61"/>
      <c r="G497" s="61"/>
      <c r="H497" s="61"/>
      <c r="I497" s="61"/>
      <c r="J497" s="66"/>
      <c r="L497" s="62"/>
    </row>
    <row r="498" spans="1:12" s="21" customFormat="1" ht="19.5" thickBot="1">
      <c r="A498" s="4"/>
      <c r="B498" s="4"/>
      <c r="C498" s="4"/>
      <c r="D498" s="4"/>
      <c r="E498" s="4"/>
      <c r="F498" s="4"/>
      <c r="G498" s="4"/>
      <c r="H498" s="4"/>
      <c r="I498" s="4"/>
      <c r="J498" s="64" t="s">
        <v>1354</v>
      </c>
      <c r="L498" s="62"/>
    </row>
    <row r="499" spans="1:12" s="21" customFormat="1" ht="18.75">
      <c r="A499" s="4"/>
      <c r="B499" s="291" t="str">
        <f>CONCATENATE('加盟校情報&amp;大会設定'!$G$5,'加盟校情報&amp;大会設定'!$H$5,'加盟校情報&amp;大会設定'!$I$5,'加盟校情報&amp;大会設定'!$J$5,)&amp;"　男子4×100mR"</f>
        <v>第35回全日本大学女子駅伝東海地区選考会　男子4×100mR</v>
      </c>
      <c r="C499" s="292"/>
      <c r="D499" s="292"/>
      <c r="E499" s="292"/>
      <c r="F499" s="292"/>
      <c r="G499" s="292"/>
      <c r="H499" s="292"/>
      <c r="I499" s="293"/>
      <c r="J499" s="60"/>
      <c r="L499" s="62"/>
    </row>
    <row r="500" spans="1:12" s="21" customFormat="1" ht="19.5" thickBot="1">
      <c r="A500" s="4"/>
      <c r="B500" s="294"/>
      <c r="C500" s="295"/>
      <c r="D500" s="295"/>
      <c r="E500" s="295"/>
      <c r="F500" s="295"/>
      <c r="G500" s="295"/>
      <c r="H500" s="295"/>
      <c r="I500" s="296"/>
      <c r="J500" s="60"/>
      <c r="L500" s="62"/>
    </row>
    <row r="501" spans="1:12" s="21" customFormat="1" ht="18.75">
      <c r="A501" s="4"/>
      <c r="B501" s="297" t="s">
        <v>1326</v>
      </c>
      <c r="C501" s="298"/>
      <c r="D501" s="303" t="str">
        <f>IF(基本情報登録!$D$6&gt;0,基本情報登録!$D$6,"")</f>
        <v/>
      </c>
      <c r="E501" s="304"/>
      <c r="F501" s="304"/>
      <c r="G501" s="304"/>
      <c r="H501" s="305"/>
      <c r="I501" s="65" t="s">
        <v>1360</v>
      </c>
      <c r="J501" s="60"/>
      <c r="L501" s="62"/>
    </row>
    <row r="502" spans="1:12" s="21" customFormat="1" ht="18.75">
      <c r="A502" s="4"/>
      <c r="B502" s="299" t="s">
        <v>1</v>
      </c>
      <c r="C502" s="300"/>
      <c r="D502" s="306" t="str">
        <f>IF(基本情報登録!$D$8&gt;0,基本情報登録!$D$8,"")</f>
        <v/>
      </c>
      <c r="E502" s="307"/>
      <c r="F502" s="307"/>
      <c r="G502" s="307"/>
      <c r="H502" s="308"/>
      <c r="I502" s="280"/>
      <c r="J502" s="60"/>
      <c r="L502" s="62"/>
    </row>
    <row r="503" spans="1:12" s="21" customFormat="1" ht="19.5" thickBot="1">
      <c r="A503" s="4"/>
      <c r="B503" s="301"/>
      <c r="C503" s="302"/>
      <c r="D503" s="309"/>
      <c r="E503" s="310"/>
      <c r="F503" s="310"/>
      <c r="G503" s="310"/>
      <c r="H503" s="311"/>
      <c r="I503" s="281"/>
      <c r="J503" s="60"/>
      <c r="L503" s="62"/>
    </row>
    <row r="504" spans="1:12" s="21" customFormat="1" ht="18.75">
      <c r="A504" s="4"/>
      <c r="B504" s="297" t="s">
        <v>26</v>
      </c>
      <c r="C504" s="298"/>
      <c r="D504" s="334"/>
      <c r="E504" s="335"/>
      <c r="F504" s="335"/>
      <c r="G504" s="335"/>
      <c r="H504" s="335"/>
      <c r="I504" s="336"/>
      <c r="J504" s="60"/>
      <c r="L504" s="62"/>
    </row>
    <row r="505" spans="1:12" s="21" customFormat="1" ht="18.75" hidden="1">
      <c r="A505" s="4"/>
      <c r="B505" s="50"/>
      <c r="C505" s="51"/>
      <c r="D505" s="52"/>
      <c r="E505" s="337" t="str">
        <f>TEXT(D504,"00000")</f>
        <v>00000</v>
      </c>
      <c r="F505" s="337"/>
      <c r="G505" s="337"/>
      <c r="H505" s="337"/>
      <c r="I505" s="338"/>
      <c r="J505" s="60"/>
      <c r="L505" s="62"/>
    </row>
    <row r="506" spans="1:12" s="21" customFormat="1" ht="18.75">
      <c r="A506" s="4"/>
      <c r="B506" s="299" t="s">
        <v>29</v>
      </c>
      <c r="C506" s="300"/>
      <c r="D506" s="316"/>
      <c r="E506" s="341"/>
      <c r="F506" s="341"/>
      <c r="G506" s="341"/>
      <c r="H506" s="341"/>
      <c r="I506" s="342"/>
      <c r="J506" s="60"/>
      <c r="L506" s="62"/>
    </row>
    <row r="507" spans="1:12" s="21" customFormat="1" ht="18.75">
      <c r="A507" s="4"/>
      <c r="B507" s="339"/>
      <c r="C507" s="340"/>
      <c r="D507" s="321"/>
      <c r="E507" s="343"/>
      <c r="F507" s="343"/>
      <c r="G507" s="343"/>
      <c r="H507" s="343"/>
      <c r="I507" s="344"/>
      <c r="J507" s="60"/>
      <c r="L507" s="62"/>
    </row>
    <row r="508" spans="1:12" s="21" customFormat="1" ht="19.5" thickBot="1">
      <c r="A508" s="4"/>
      <c r="B508" s="345" t="s">
        <v>1318</v>
      </c>
      <c r="C508" s="346"/>
      <c r="D508" s="347"/>
      <c r="E508" s="348"/>
      <c r="F508" s="348"/>
      <c r="G508" s="348"/>
      <c r="H508" s="348"/>
      <c r="I508" s="349"/>
      <c r="J508" s="60"/>
      <c r="L508" s="62"/>
    </row>
    <row r="509" spans="1:12" s="21" customFormat="1" ht="18.75">
      <c r="A509" s="4"/>
      <c r="B509" s="323" t="s">
        <v>1319</v>
      </c>
      <c r="C509" s="324"/>
      <c r="D509" s="324"/>
      <c r="E509" s="324"/>
      <c r="F509" s="324"/>
      <c r="G509" s="324"/>
      <c r="H509" s="324"/>
      <c r="I509" s="325"/>
      <c r="J509" s="60"/>
      <c r="L509" s="62"/>
    </row>
    <row r="510" spans="1:12" s="21" customFormat="1" ht="19.5" thickBot="1">
      <c r="A510" s="4"/>
      <c r="B510" s="53" t="s">
        <v>1323</v>
      </c>
      <c r="C510" s="54" t="s">
        <v>18</v>
      </c>
      <c r="D510" s="54" t="s">
        <v>1324</v>
      </c>
      <c r="E510" s="326" t="s">
        <v>1320</v>
      </c>
      <c r="F510" s="327"/>
      <c r="G510" s="54" t="s">
        <v>1325</v>
      </c>
      <c r="H510" s="54" t="s">
        <v>48</v>
      </c>
      <c r="I510" s="55" t="s">
        <v>1321</v>
      </c>
      <c r="J510" s="60"/>
      <c r="L510" s="62"/>
    </row>
    <row r="511" spans="1:12" s="21" customFormat="1" ht="19.5" thickTop="1">
      <c r="A511" s="4"/>
      <c r="B511" s="328">
        <v>1</v>
      </c>
      <c r="C511" s="330"/>
      <c r="D511" s="330" t="str">
        <f>IF(C511&gt;0,VLOOKUP(C511,男子登録情報!$A$2:$H$1688,2,0),"")</f>
        <v/>
      </c>
      <c r="E511" s="331" t="str">
        <f>IF(C511&gt;0,VLOOKUP(C511,男子登録情報!$A$2:$H$1688,3,0),"")</f>
        <v/>
      </c>
      <c r="F511" s="332"/>
      <c r="G511" s="330" t="str">
        <f>IF(C511&gt;0,VLOOKUP(C511,男子登録情報!$A$2:$H$1688,4,0),"")</f>
        <v/>
      </c>
      <c r="H511" s="330" t="str">
        <f>IF(C511&gt;0,VLOOKUP(C511,男子登録情報!$A$2:$H$1688,8,0),"")</f>
        <v/>
      </c>
      <c r="I511" s="333" t="str">
        <f>IF(C511&gt;0,VLOOKUP(C511,男子登録情報!$A$2:$H$1688,5,0),"")</f>
        <v/>
      </c>
      <c r="J511" s="60"/>
      <c r="L511" s="62"/>
    </row>
    <row r="512" spans="1:12" s="21" customFormat="1" ht="18.75">
      <c r="A512" s="4"/>
      <c r="B512" s="329"/>
      <c r="C512" s="195"/>
      <c r="D512" s="195"/>
      <c r="E512" s="321"/>
      <c r="F512" s="322"/>
      <c r="G512" s="195"/>
      <c r="H512" s="195"/>
      <c r="I512" s="320"/>
      <c r="J512" s="60"/>
      <c r="L512" s="62"/>
    </row>
    <row r="513" spans="1:12" s="21" customFormat="1" ht="18.75">
      <c r="A513" s="4"/>
      <c r="B513" s="312">
        <v>2</v>
      </c>
      <c r="C513" s="314"/>
      <c r="D513" s="314" t="str">
        <f>IF(C513,VLOOKUP(C513,男子登録情報!$A$2:$H$1688,2,0),"")</f>
        <v/>
      </c>
      <c r="E513" s="316" t="str">
        <f>IF(C513&gt;0,VLOOKUP(C513,男子登録情報!$A$2:$H$1688,3,0),"")</f>
        <v/>
      </c>
      <c r="F513" s="317"/>
      <c r="G513" s="314" t="str">
        <f>IF(C513&gt;0,VLOOKUP(C513,男子登録情報!$A$2:$H$1688,4,0),"")</f>
        <v/>
      </c>
      <c r="H513" s="314" t="str">
        <f>IF(C513&gt;0,VLOOKUP(C513,男子登録情報!$A$2:$H$1688,8,0),"")</f>
        <v/>
      </c>
      <c r="I513" s="280" t="str">
        <f>IF(C513&gt;0,VLOOKUP(C513,男子登録情報!$A$2:$H$1688,5,0),"")</f>
        <v/>
      </c>
      <c r="J513" s="60"/>
      <c r="L513" s="62"/>
    </row>
    <row r="514" spans="1:12" s="21" customFormat="1" ht="18.75">
      <c r="A514" s="4"/>
      <c r="B514" s="329"/>
      <c r="C514" s="195"/>
      <c r="D514" s="195"/>
      <c r="E514" s="321"/>
      <c r="F514" s="322"/>
      <c r="G514" s="195"/>
      <c r="H514" s="195"/>
      <c r="I514" s="320"/>
      <c r="J514" s="60"/>
      <c r="L514" s="62"/>
    </row>
    <row r="515" spans="1:12" s="21" customFormat="1" ht="18.75">
      <c r="A515" s="4"/>
      <c r="B515" s="312">
        <v>3</v>
      </c>
      <c r="C515" s="314"/>
      <c r="D515" s="314" t="str">
        <f>IF(C515,VLOOKUP(C515,男子登録情報!$A$2:$H$1688,2,0),"")</f>
        <v/>
      </c>
      <c r="E515" s="316" t="str">
        <f>IF(C515&gt;0,VLOOKUP(C515,男子登録情報!$A$2:$H$1688,3,0),"")</f>
        <v/>
      </c>
      <c r="F515" s="317"/>
      <c r="G515" s="314" t="str">
        <f>IF(C515&gt;0,VLOOKUP(C515,男子登録情報!$A$2:$H$1688,4,0),"")</f>
        <v/>
      </c>
      <c r="H515" s="314" t="str">
        <f>IF(C515&gt;0,VLOOKUP(C515,男子登録情報!$A$2:$H$1688,8,0),"")</f>
        <v/>
      </c>
      <c r="I515" s="280" t="str">
        <f>IF(C515&gt;0,VLOOKUP(C515,男子登録情報!$A$2:$H$1688,5,0),"")</f>
        <v/>
      </c>
      <c r="J515" s="60"/>
      <c r="L515" s="62"/>
    </row>
    <row r="516" spans="1:12" s="21" customFormat="1" ht="18.75">
      <c r="A516" s="4"/>
      <c r="B516" s="329"/>
      <c r="C516" s="195"/>
      <c r="D516" s="195"/>
      <c r="E516" s="321"/>
      <c r="F516" s="322"/>
      <c r="G516" s="195"/>
      <c r="H516" s="195"/>
      <c r="I516" s="320"/>
      <c r="J516" s="60"/>
      <c r="L516" s="62"/>
    </row>
    <row r="517" spans="1:12" s="21" customFormat="1" ht="18.75">
      <c r="A517" s="4"/>
      <c r="B517" s="312">
        <v>4</v>
      </c>
      <c r="C517" s="314"/>
      <c r="D517" s="314" t="str">
        <f>IF(C517,VLOOKUP(C517,男子登録情報!$A$2:$H$1688,2,0),"")</f>
        <v/>
      </c>
      <c r="E517" s="316" t="str">
        <f>IF(C517&gt;0,VLOOKUP(C517,男子登録情報!$A$2:$H$1688,3,0),"")</f>
        <v/>
      </c>
      <c r="F517" s="317"/>
      <c r="G517" s="314" t="str">
        <f>IF(C517&gt;0,VLOOKUP(C517,男子登録情報!$A$2:$H$1688,4,0),"")</f>
        <v/>
      </c>
      <c r="H517" s="314" t="str">
        <f>IF(C517&gt;0,VLOOKUP(C517,男子登録情報!$A$2:$H$1688,8,0),"")</f>
        <v/>
      </c>
      <c r="I517" s="280" t="str">
        <f>IF(C517&gt;0,VLOOKUP(C517,男子登録情報!$A$2:$H$1688,5,0),"")</f>
        <v/>
      </c>
      <c r="J517" s="60"/>
      <c r="L517" s="62"/>
    </row>
    <row r="518" spans="1:12" s="21" customFormat="1" ht="18.75">
      <c r="A518" s="4"/>
      <c r="B518" s="329"/>
      <c r="C518" s="195"/>
      <c r="D518" s="195"/>
      <c r="E518" s="321"/>
      <c r="F518" s="322"/>
      <c r="G518" s="195"/>
      <c r="H518" s="195"/>
      <c r="I518" s="320"/>
      <c r="J518" s="60"/>
      <c r="L518" s="62"/>
    </row>
    <row r="519" spans="1:12" s="21" customFormat="1" ht="18.75">
      <c r="A519" s="4"/>
      <c r="B519" s="312">
        <v>5</v>
      </c>
      <c r="C519" s="314"/>
      <c r="D519" s="314" t="str">
        <f>IF(C519,VLOOKUP(C519,男子登録情報!$A$2:$H$1688,2,0),"")</f>
        <v/>
      </c>
      <c r="E519" s="316" t="str">
        <f>IF(C519&gt;0,VLOOKUP(C519,男子登録情報!$A$2:$H$1688,3,0),"")</f>
        <v/>
      </c>
      <c r="F519" s="317"/>
      <c r="G519" s="314" t="str">
        <f>IF(C519&gt;0,VLOOKUP(C519,男子登録情報!$A$2:$H$1688,4,0),"")</f>
        <v/>
      </c>
      <c r="H519" s="314" t="str">
        <f>IF(C519&gt;0,VLOOKUP(C519,男子登録情報!$A$2:$H$1688,8,0),"")</f>
        <v/>
      </c>
      <c r="I519" s="280" t="str">
        <f>IF(C519&gt;0,VLOOKUP(C519,男子登録情報!$A$2:$H$1688,5,0),"")</f>
        <v/>
      </c>
      <c r="J519" s="60"/>
      <c r="L519" s="62"/>
    </row>
    <row r="520" spans="1:12" s="21" customFormat="1" ht="18.75">
      <c r="A520" s="4"/>
      <c r="B520" s="329"/>
      <c r="C520" s="195"/>
      <c r="D520" s="195"/>
      <c r="E520" s="321"/>
      <c r="F520" s="322"/>
      <c r="G520" s="195"/>
      <c r="H520" s="195"/>
      <c r="I520" s="320"/>
      <c r="J520" s="60"/>
      <c r="L520" s="62"/>
    </row>
    <row r="521" spans="1:12" s="21" customFormat="1" ht="18.75">
      <c r="A521" s="4"/>
      <c r="B521" s="312">
        <v>6</v>
      </c>
      <c r="C521" s="314"/>
      <c r="D521" s="314" t="str">
        <f>IF(C521,VLOOKUP(C521,男子登録情報!$A$2:$H$1688,2,0),"")</f>
        <v/>
      </c>
      <c r="E521" s="316" t="str">
        <f>IF(C521&gt;0,VLOOKUP(C521,男子登録情報!$A$2:$H$1688,3,0),"")</f>
        <v/>
      </c>
      <c r="F521" s="317"/>
      <c r="G521" s="314" t="str">
        <f>IF(C521&gt;0,VLOOKUP(C521,男子登録情報!$A$2:$H$1688,4,0),"")</f>
        <v/>
      </c>
      <c r="H521" s="314" t="str">
        <f>IF(C521&gt;0,VLOOKUP(C521,男子登録情報!$A$2:$H$1688,8,0),"")</f>
        <v/>
      </c>
      <c r="I521" s="280" t="str">
        <f>IF(C521&gt;0,VLOOKUP(C521,男子登録情報!$A$2:$H$1688,5,0),"")</f>
        <v/>
      </c>
      <c r="J521" s="60"/>
      <c r="L521" s="62"/>
    </row>
    <row r="522" spans="1:12" s="21" customFormat="1" ht="19.5" thickBot="1">
      <c r="A522" s="4"/>
      <c r="B522" s="313"/>
      <c r="C522" s="315"/>
      <c r="D522" s="315"/>
      <c r="E522" s="318"/>
      <c r="F522" s="319"/>
      <c r="G522" s="315"/>
      <c r="H522" s="315"/>
      <c r="I522" s="281"/>
      <c r="J522" s="60"/>
      <c r="L522" s="62"/>
    </row>
    <row r="523" spans="1:12" s="21" customFormat="1" ht="18.75">
      <c r="A523" s="4"/>
      <c r="B523" s="282" t="s">
        <v>1322</v>
      </c>
      <c r="C523" s="283"/>
      <c r="D523" s="283"/>
      <c r="E523" s="283"/>
      <c r="F523" s="283"/>
      <c r="G523" s="283"/>
      <c r="H523" s="283"/>
      <c r="I523" s="284"/>
      <c r="J523" s="60"/>
      <c r="L523" s="62"/>
    </row>
    <row r="524" spans="1:12" s="21" customFormat="1" ht="18.75">
      <c r="A524" s="4"/>
      <c r="B524" s="285"/>
      <c r="C524" s="286"/>
      <c r="D524" s="286"/>
      <c r="E524" s="286"/>
      <c r="F524" s="286"/>
      <c r="G524" s="286"/>
      <c r="H524" s="286"/>
      <c r="I524" s="287"/>
      <c r="J524" s="60"/>
      <c r="L524" s="62"/>
    </row>
    <row r="525" spans="1:12" s="21" customFormat="1" ht="19.5" thickBot="1">
      <c r="A525" s="4"/>
      <c r="B525" s="288"/>
      <c r="C525" s="289"/>
      <c r="D525" s="289"/>
      <c r="E525" s="289"/>
      <c r="F525" s="289"/>
      <c r="G525" s="289"/>
      <c r="H525" s="289"/>
      <c r="I525" s="290"/>
      <c r="J525" s="60"/>
      <c r="L525" s="62"/>
    </row>
    <row r="526" spans="1:12" s="21" customFormat="1" ht="18.75">
      <c r="A526" s="61"/>
      <c r="B526" s="61"/>
      <c r="C526" s="61"/>
      <c r="D526" s="61"/>
      <c r="E526" s="61"/>
      <c r="F526" s="61"/>
      <c r="G526" s="61"/>
      <c r="H526" s="61"/>
      <c r="I526" s="61"/>
      <c r="J526" s="66"/>
      <c r="L526" s="62"/>
    </row>
    <row r="527" spans="1:12" s="21" customFormat="1" ht="19.5" thickBot="1">
      <c r="A527" s="4"/>
      <c r="B527" s="4"/>
      <c r="C527" s="4"/>
      <c r="D527" s="4"/>
      <c r="E527" s="4"/>
      <c r="F527" s="4"/>
      <c r="G527" s="4"/>
      <c r="H527" s="4"/>
      <c r="I527" s="4"/>
      <c r="J527" s="64" t="s">
        <v>1355</v>
      </c>
      <c r="L527" s="62"/>
    </row>
    <row r="528" spans="1:12" s="21" customFormat="1" ht="18.75">
      <c r="A528" s="4"/>
      <c r="B528" s="291" t="str">
        <f>CONCATENATE('加盟校情報&amp;大会設定'!$G$5,'加盟校情報&amp;大会設定'!$H$5,'加盟校情報&amp;大会設定'!$I$5,'加盟校情報&amp;大会設定'!$J$5,)&amp;"　男子4×100mR"</f>
        <v>第35回全日本大学女子駅伝東海地区選考会　男子4×100mR</v>
      </c>
      <c r="C528" s="292"/>
      <c r="D528" s="292"/>
      <c r="E528" s="292"/>
      <c r="F528" s="292"/>
      <c r="G528" s="292"/>
      <c r="H528" s="292"/>
      <c r="I528" s="293"/>
      <c r="J528" s="60"/>
      <c r="L528" s="62"/>
    </row>
    <row r="529" spans="1:12" s="21" customFormat="1" ht="19.5" thickBot="1">
      <c r="A529" s="4"/>
      <c r="B529" s="294"/>
      <c r="C529" s="295"/>
      <c r="D529" s="295"/>
      <c r="E529" s="295"/>
      <c r="F529" s="295"/>
      <c r="G529" s="295"/>
      <c r="H529" s="295"/>
      <c r="I529" s="296"/>
      <c r="J529" s="60"/>
      <c r="L529" s="62"/>
    </row>
    <row r="530" spans="1:12" s="21" customFormat="1" ht="18.75">
      <c r="A530" s="4"/>
      <c r="B530" s="297" t="s">
        <v>1326</v>
      </c>
      <c r="C530" s="298"/>
      <c r="D530" s="303" t="str">
        <f>IF(基本情報登録!$D$6&gt;0,基本情報登録!$D$6,"")</f>
        <v/>
      </c>
      <c r="E530" s="304"/>
      <c r="F530" s="304"/>
      <c r="G530" s="304"/>
      <c r="H530" s="305"/>
      <c r="I530" s="65" t="s">
        <v>1360</v>
      </c>
      <c r="J530" s="60"/>
      <c r="L530" s="62"/>
    </row>
    <row r="531" spans="1:12" s="21" customFormat="1" ht="18.75">
      <c r="A531" s="4"/>
      <c r="B531" s="299" t="s">
        <v>1</v>
      </c>
      <c r="C531" s="300"/>
      <c r="D531" s="306" t="str">
        <f>IF(基本情報登録!$D$8&gt;0,基本情報登録!$D$8,"")</f>
        <v/>
      </c>
      <c r="E531" s="307"/>
      <c r="F531" s="307"/>
      <c r="G531" s="307"/>
      <c r="H531" s="308"/>
      <c r="I531" s="280"/>
      <c r="J531" s="60"/>
      <c r="L531" s="62"/>
    </row>
    <row r="532" spans="1:12" s="21" customFormat="1" ht="19.5" thickBot="1">
      <c r="A532" s="4"/>
      <c r="B532" s="301"/>
      <c r="C532" s="302"/>
      <c r="D532" s="309"/>
      <c r="E532" s="310"/>
      <c r="F532" s="310"/>
      <c r="G532" s="310"/>
      <c r="H532" s="311"/>
      <c r="I532" s="281"/>
      <c r="J532" s="60"/>
      <c r="L532" s="62"/>
    </row>
    <row r="533" spans="1:12" s="21" customFormat="1" ht="18.75">
      <c r="A533" s="4"/>
      <c r="B533" s="297" t="s">
        <v>26</v>
      </c>
      <c r="C533" s="298"/>
      <c r="D533" s="334"/>
      <c r="E533" s="335"/>
      <c r="F533" s="335"/>
      <c r="G533" s="335"/>
      <c r="H533" s="335"/>
      <c r="I533" s="336"/>
      <c r="J533" s="60"/>
      <c r="L533" s="62"/>
    </row>
    <row r="534" spans="1:12" s="21" customFormat="1" ht="18.75" hidden="1">
      <c r="A534" s="4"/>
      <c r="B534" s="50"/>
      <c r="C534" s="51"/>
      <c r="D534" s="52"/>
      <c r="E534" s="337" t="str">
        <f>TEXT(D533,"00000")</f>
        <v>00000</v>
      </c>
      <c r="F534" s="337"/>
      <c r="G534" s="337"/>
      <c r="H534" s="337"/>
      <c r="I534" s="338"/>
      <c r="J534" s="60"/>
      <c r="L534" s="62"/>
    </row>
    <row r="535" spans="1:12" s="21" customFormat="1" ht="18.75">
      <c r="A535" s="4"/>
      <c r="B535" s="299" t="s">
        <v>29</v>
      </c>
      <c r="C535" s="300"/>
      <c r="D535" s="316"/>
      <c r="E535" s="341"/>
      <c r="F535" s="341"/>
      <c r="G535" s="341"/>
      <c r="H535" s="341"/>
      <c r="I535" s="342"/>
      <c r="J535" s="60"/>
      <c r="L535" s="62"/>
    </row>
    <row r="536" spans="1:12" s="21" customFormat="1" ht="18.75">
      <c r="A536" s="4"/>
      <c r="B536" s="339"/>
      <c r="C536" s="340"/>
      <c r="D536" s="321"/>
      <c r="E536" s="343"/>
      <c r="F536" s="343"/>
      <c r="G536" s="343"/>
      <c r="H536" s="343"/>
      <c r="I536" s="344"/>
      <c r="J536" s="60"/>
      <c r="L536" s="62"/>
    </row>
    <row r="537" spans="1:12" s="21" customFormat="1" ht="19.5" thickBot="1">
      <c r="A537" s="4"/>
      <c r="B537" s="345" t="s">
        <v>1318</v>
      </c>
      <c r="C537" s="346"/>
      <c r="D537" s="347"/>
      <c r="E537" s="348"/>
      <c r="F537" s="348"/>
      <c r="G537" s="348"/>
      <c r="H537" s="348"/>
      <c r="I537" s="349"/>
      <c r="J537" s="60"/>
      <c r="L537" s="62"/>
    </row>
    <row r="538" spans="1:12" s="21" customFormat="1" ht="18.75">
      <c r="A538" s="4"/>
      <c r="B538" s="323" t="s">
        <v>1319</v>
      </c>
      <c r="C538" s="324"/>
      <c r="D538" s="324"/>
      <c r="E538" s="324"/>
      <c r="F538" s="324"/>
      <c r="G538" s="324"/>
      <c r="H538" s="324"/>
      <c r="I538" s="325"/>
      <c r="J538" s="60"/>
      <c r="L538" s="62"/>
    </row>
    <row r="539" spans="1:12" s="21" customFormat="1" ht="19.5" thickBot="1">
      <c r="A539" s="4"/>
      <c r="B539" s="53" t="s">
        <v>1323</v>
      </c>
      <c r="C539" s="54" t="s">
        <v>18</v>
      </c>
      <c r="D539" s="54" t="s">
        <v>1324</v>
      </c>
      <c r="E539" s="326" t="s">
        <v>1320</v>
      </c>
      <c r="F539" s="327"/>
      <c r="G539" s="54" t="s">
        <v>1325</v>
      </c>
      <c r="H539" s="54" t="s">
        <v>48</v>
      </c>
      <c r="I539" s="55" t="s">
        <v>1321</v>
      </c>
      <c r="J539" s="60"/>
      <c r="L539" s="62"/>
    </row>
    <row r="540" spans="1:12" s="21" customFormat="1" ht="19.5" thickTop="1">
      <c r="A540" s="4"/>
      <c r="B540" s="328">
        <v>1</v>
      </c>
      <c r="C540" s="330"/>
      <c r="D540" s="330" t="str">
        <f>IF(C540&gt;0,VLOOKUP(C540,男子登録情報!$A$2:$H$1688,2,0),"")</f>
        <v/>
      </c>
      <c r="E540" s="331" t="str">
        <f>IF(C540&gt;0,VLOOKUP(C540,男子登録情報!$A$2:$H$1688,3,0),"")</f>
        <v/>
      </c>
      <c r="F540" s="332"/>
      <c r="G540" s="330" t="str">
        <f>IF(C540&gt;0,VLOOKUP(C540,男子登録情報!$A$2:$H$1688,4,0),"")</f>
        <v/>
      </c>
      <c r="H540" s="330" t="str">
        <f>IF(C540&gt;0,VLOOKUP(C540,男子登録情報!$A$2:$H$1688,8,0),"")</f>
        <v/>
      </c>
      <c r="I540" s="333" t="str">
        <f>IF(C540&gt;0,VLOOKUP(C540,男子登録情報!$A$2:$H$1688,5,0),"")</f>
        <v/>
      </c>
      <c r="J540" s="60"/>
      <c r="L540" s="62"/>
    </row>
    <row r="541" spans="1:12" s="21" customFormat="1" ht="18.75">
      <c r="A541" s="4"/>
      <c r="B541" s="329"/>
      <c r="C541" s="195"/>
      <c r="D541" s="195"/>
      <c r="E541" s="321"/>
      <c r="F541" s="322"/>
      <c r="G541" s="195"/>
      <c r="H541" s="195"/>
      <c r="I541" s="320"/>
      <c r="J541" s="60"/>
      <c r="L541" s="62"/>
    </row>
    <row r="542" spans="1:12" s="21" customFormat="1" ht="18.75">
      <c r="A542" s="4"/>
      <c r="B542" s="312">
        <v>2</v>
      </c>
      <c r="C542" s="314"/>
      <c r="D542" s="314" t="str">
        <f>IF(C542,VLOOKUP(C542,男子登録情報!$A$2:$H$1688,2,0),"")</f>
        <v/>
      </c>
      <c r="E542" s="316" t="str">
        <f>IF(C542&gt;0,VLOOKUP(C542,男子登録情報!$A$2:$H$1688,3,0),"")</f>
        <v/>
      </c>
      <c r="F542" s="317"/>
      <c r="G542" s="314" t="str">
        <f>IF(C542&gt;0,VLOOKUP(C542,男子登録情報!$A$2:$H$1688,4,0),"")</f>
        <v/>
      </c>
      <c r="H542" s="314" t="str">
        <f>IF(C542&gt;0,VLOOKUP(C542,男子登録情報!$A$2:$H$1688,8,0),"")</f>
        <v/>
      </c>
      <c r="I542" s="280" t="str">
        <f>IF(C542&gt;0,VLOOKUP(C542,男子登録情報!$A$2:$H$1688,5,0),"")</f>
        <v/>
      </c>
      <c r="J542" s="60"/>
      <c r="L542" s="62"/>
    </row>
    <row r="543" spans="1:12" s="21" customFormat="1" ht="18.75">
      <c r="A543" s="4"/>
      <c r="B543" s="329"/>
      <c r="C543" s="195"/>
      <c r="D543" s="195"/>
      <c r="E543" s="321"/>
      <c r="F543" s="322"/>
      <c r="G543" s="195"/>
      <c r="H543" s="195"/>
      <c r="I543" s="320"/>
      <c r="J543" s="60"/>
      <c r="L543" s="62"/>
    </row>
    <row r="544" spans="1:12" s="21" customFormat="1" ht="18.75">
      <c r="A544" s="4"/>
      <c r="B544" s="312">
        <v>3</v>
      </c>
      <c r="C544" s="314"/>
      <c r="D544" s="314" t="str">
        <f>IF(C544,VLOOKUP(C544,男子登録情報!$A$2:$H$1688,2,0),"")</f>
        <v/>
      </c>
      <c r="E544" s="316" t="str">
        <f>IF(C544&gt;0,VLOOKUP(C544,男子登録情報!$A$2:$H$1688,3,0),"")</f>
        <v/>
      </c>
      <c r="F544" s="317"/>
      <c r="G544" s="314" t="str">
        <f>IF(C544&gt;0,VLOOKUP(C544,男子登録情報!$A$2:$H$1688,4,0),"")</f>
        <v/>
      </c>
      <c r="H544" s="314" t="str">
        <f>IF(C544&gt;0,VLOOKUP(C544,男子登録情報!$A$2:$H$1688,8,0),"")</f>
        <v/>
      </c>
      <c r="I544" s="280" t="str">
        <f>IF(C544&gt;0,VLOOKUP(C544,男子登録情報!$A$2:$H$1688,5,0),"")</f>
        <v/>
      </c>
      <c r="J544" s="60"/>
      <c r="L544" s="62"/>
    </row>
    <row r="545" spans="1:12" s="21" customFormat="1" ht="18.75">
      <c r="A545" s="4"/>
      <c r="B545" s="329"/>
      <c r="C545" s="195"/>
      <c r="D545" s="195"/>
      <c r="E545" s="321"/>
      <c r="F545" s="322"/>
      <c r="G545" s="195"/>
      <c r="H545" s="195"/>
      <c r="I545" s="320"/>
      <c r="J545" s="60"/>
      <c r="L545" s="62"/>
    </row>
    <row r="546" spans="1:12" s="21" customFormat="1" ht="18.75">
      <c r="A546" s="4"/>
      <c r="B546" s="312">
        <v>4</v>
      </c>
      <c r="C546" s="314"/>
      <c r="D546" s="314" t="str">
        <f>IF(C546,VLOOKUP(C546,男子登録情報!$A$2:$H$1688,2,0),"")</f>
        <v/>
      </c>
      <c r="E546" s="316" t="str">
        <f>IF(C546&gt;0,VLOOKUP(C546,男子登録情報!$A$2:$H$1688,3,0),"")</f>
        <v/>
      </c>
      <c r="F546" s="317"/>
      <c r="G546" s="314" t="str">
        <f>IF(C546&gt;0,VLOOKUP(C546,男子登録情報!$A$2:$H$1688,4,0),"")</f>
        <v/>
      </c>
      <c r="H546" s="314" t="str">
        <f>IF(C546&gt;0,VLOOKUP(C546,男子登録情報!$A$2:$H$1688,8,0),"")</f>
        <v/>
      </c>
      <c r="I546" s="280" t="str">
        <f>IF(C546&gt;0,VLOOKUP(C546,男子登録情報!$A$2:$H$1688,5,0),"")</f>
        <v/>
      </c>
      <c r="J546" s="60"/>
      <c r="L546" s="62"/>
    </row>
    <row r="547" spans="1:12" s="21" customFormat="1" ht="18.75">
      <c r="A547" s="4"/>
      <c r="B547" s="329"/>
      <c r="C547" s="195"/>
      <c r="D547" s="195"/>
      <c r="E547" s="321"/>
      <c r="F547" s="322"/>
      <c r="G547" s="195"/>
      <c r="H547" s="195"/>
      <c r="I547" s="320"/>
      <c r="J547" s="60"/>
      <c r="L547" s="62"/>
    </row>
    <row r="548" spans="1:12" s="21" customFormat="1" ht="18.75">
      <c r="A548" s="4"/>
      <c r="B548" s="312">
        <v>5</v>
      </c>
      <c r="C548" s="314"/>
      <c r="D548" s="314" t="str">
        <f>IF(C548,VLOOKUP(C548,男子登録情報!$A$2:$H$1688,2,0),"")</f>
        <v/>
      </c>
      <c r="E548" s="316" t="str">
        <f>IF(C548&gt;0,VLOOKUP(C548,男子登録情報!$A$2:$H$1688,3,0),"")</f>
        <v/>
      </c>
      <c r="F548" s="317"/>
      <c r="G548" s="314" t="str">
        <f>IF(C548&gt;0,VLOOKUP(C548,男子登録情報!$A$2:$H$1688,4,0),"")</f>
        <v/>
      </c>
      <c r="H548" s="314" t="str">
        <f>IF(C548&gt;0,VLOOKUP(C548,男子登録情報!$A$2:$H$1688,8,0),"")</f>
        <v/>
      </c>
      <c r="I548" s="280" t="str">
        <f>IF(C548&gt;0,VLOOKUP(C548,男子登録情報!$A$2:$H$1688,5,0),"")</f>
        <v/>
      </c>
      <c r="J548" s="60"/>
      <c r="L548" s="62"/>
    </row>
    <row r="549" spans="1:12" s="21" customFormat="1" ht="18.75">
      <c r="A549" s="4"/>
      <c r="B549" s="329"/>
      <c r="C549" s="195"/>
      <c r="D549" s="195"/>
      <c r="E549" s="321"/>
      <c r="F549" s="322"/>
      <c r="G549" s="195"/>
      <c r="H549" s="195"/>
      <c r="I549" s="320"/>
      <c r="J549" s="60"/>
      <c r="L549" s="62"/>
    </row>
    <row r="550" spans="1:12" s="21" customFormat="1" ht="18.75">
      <c r="A550" s="4"/>
      <c r="B550" s="312">
        <v>6</v>
      </c>
      <c r="C550" s="314"/>
      <c r="D550" s="314" t="str">
        <f>IF(C550,VLOOKUP(C550,男子登録情報!$A$2:$H$1688,2,0),"")</f>
        <v/>
      </c>
      <c r="E550" s="316" t="str">
        <f>IF(C550&gt;0,VLOOKUP(C550,男子登録情報!$A$2:$H$1688,3,0),"")</f>
        <v/>
      </c>
      <c r="F550" s="317"/>
      <c r="G550" s="314" t="str">
        <f>IF(C550&gt;0,VLOOKUP(C550,男子登録情報!$A$2:$H$1688,4,0),"")</f>
        <v/>
      </c>
      <c r="H550" s="314" t="str">
        <f>IF(C550&gt;0,VLOOKUP(C550,男子登録情報!$A$2:$H$1688,8,0),"")</f>
        <v/>
      </c>
      <c r="I550" s="280" t="str">
        <f>IF(C550&gt;0,VLOOKUP(C550,男子登録情報!$A$2:$H$1688,5,0),"")</f>
        <v/>
      </c>
      <c r="J550" s="60"/>
      <c r="L550" s="62"/>
    </row>
    <row r="551" spans="1:12" s="21" customFormat="1" ht="19.5" thickBot="1">
      <c r="A551" s="4"/>
      <c r="B551" s="313"/>
      <c r="C551" s="315"/>
      <c r="D551" s="315"/>
      <c r="E551" s="318"/>
      <c r="F551" s="319"/>
      <c r="G551" s="315"/>
      <c r="H551" s="315"/>
      <c r="I551" s="281"/>
      <c r="J551" s="60"/>
      <c r="L551" s="62"/>
    </row>
    <row r="552" spans="1:12" s="21" customFormat="1" ht="18.75">
      <c r="A552" s="4"/>
      <c r="B552" s="282" t="s">
        <v>1322</v>
      </c>
      <c r="C552" s="283"/>
      <c r="D552" s="283"/>
      <c r="E552" s="283"/>
      <c r="F552" s="283"/>
      <c r="G552" s="283"/>
      <c r="H552" s="283"/>
      <c r="I552" s="284"/>
      <c r="J552" s="60"/>
      <c r="L552" s="62"/>
    </row>
    <row r="553" spans="1:12" s="21" customFormat="1" ht="18.75">
      <c r="A553" s="4"/>
      <c r="B553" s="285"/>
      <c r="C553" s="286"/>
      <c r="D553" s="286"/>
      <c r="E553" s="286"/>
      <c r="F553" s="286"/>
      <c r="G553" s="286"/>
      <c r="H553" s="286"/>
      <c r="I553" s="287"/>
      <c r="J553" s="60"/>
      <c r="L553" s="62"/>
    </row>
    <row r="554" spans="1:12" s="21" customFormat="1" ht="19.5" thickBot="1">
      <c r="A554" s="4"/>
      <c r="B554" s="288"/>
      <c r="C554" s="289"/>
      <c r="D554" s="289"/>
      <c r="E554" s="289"/>
      <c r="F554" s="289"/>
      <c r="G554" s="289"/>
      <c r="H554" s="289"/>
      <c r="I554" s="290"/>
      <c r="J554" s="60"/>
      <c r="L554" s="62"/>
    </row>
    <row r="555" spans="1:12" s="21" customFormat="1" ht="18.75">
      <c r="A555" s="61"/>
      <c r="B555" s="61"/>
      <c r="C555" s="61"/>
      <c r="D555" s="61"/>
      <c r="E555" s="61"/>
      <c r="F555" s="61"/>
      <c r="G555" s="61"/>
      <c r="H555" s="61"/>
      <c r="I555" s="61"/>
      <c r="J555" s="66"/>
      <c r="L555" s="62"/>
    </row>
    <row r="556" spans="1:12" s="21" customFormat="1" ht="19.5" thickBot="1">
      <c r="A556" s="4"/>
      <c r="B556" s="4"/>
      <c r="C556" s="4"/>
      <c r="D556" s="4"/>
      <c r="E556" s="4"/>
      <c r="F556" s="4"/>
      <c r="G556" s="4"/>
      <c r="H556" s="4"/>
      <c r="I556" s="4"/>
      <c r="J556" s="64" t="s">
        <v>1356</v>
      </c>
      <c r="L556" s="62"/>
    </row>
    <row r="557" spans="1:12" s="21" customFormat="1" ht="18.75">
      <c r="A557" s="4"/>
      <c r="B557" s="291" t="str">
        <f>CONCATENATE('加盟校情報&amp;大会設定'!$G$5,'加盟校情報&amp;大会設定'!$H$5,'加盟校情報&amp;大会設定'!$I$5,'加盟校情報&amp;大会設定'!$J$5,)&amp;"　男子4×100mR"</f>
        <v>第35回全日本大学女子駅伝東海地区選考会　男子4×100mR</v>
      </c>
      <c r="C557" s="292"/>
      <c r="D557" s="292"/>
      <c r="E557" s="292"/>
      <c r="F557" s="292"/>
      <c r="G557" s="292"/>
      <c r="H557" s="292"/>
      <c r="I557" s="293"/>
      <c r="J557" s="60"/>
      <c r="L557" s="62"/>
    </row>
    <row r="558" spans="1:12" s="21" customFormat="1" ht="19.5" thickBot="1">
      <c r="A558" s="4"/>
      <c r="B558" s="294"/>
      <c r="C558" s="295"/>
      <c r="D558" s="295"/>
      <c r="E558" s="295"/>
      <c r="F558" s="295"/>
      <c r="G558" s="295"/>
      <c r="H558" s="295"/>
      <c r="I558" s="296"/>
      <c r="J558" s="60"/>
      <c r="L558" s="62"/>
    </row>
    <row r="559" spans="1:12" s="21" customFormat="1" ht="18.75">
      <c r="A559" s="4"/>
      <c r="B559" s="297" t="s">
        <v>1326</v>
      </c>
      <c r="C559" s="298"/>
      <c r="D559" s="303" t="str">
        <f>IF(基本情報登録!$D$6&gt;0,基本情報登録!$D$6,"")</f>
        <v/>
      </c>
      <c r="E559" s="304"/>
      <c r="F559" s="304"/>
      <c r="G559" s="304"/>
      <c r="H559" s="305"/>
      <c r="I559" s="65" t="s">
        <v>1360</v>
      </c>
      <c r="J559" s="60"/>
      <c r="L559" s="62"/>
    </row>
    <row r="560" spans="1:12" s="21" customFormat="1" ht="18.75">
      <c r="A560" s="4"/>
      <c r="B560" s="299" t="s">
        <v>1</v>
      </c>
      <c r="C560" s="300"/>
      <c r="D560" s="306" t="str">
        <f>IF(基本情報登録!$D$8&gt;0,基本情報登録!$D$8,"")</f>
        <v/>
      </c>
      <c r="E560" s="307"/>
      <c r="F560" s="307"/>
      <c r="G560" s="307"/>
      <c r="H560" s="308"/>
      <c r="I560" s="280"/>
      <c r="J560" s="60"/>
      <c r="L560" s="62"/>
    </row>
    <row r="561" spans="1:12" s="21" customFormat="1" ht="19.5" thickBot="1">
      <c r="A561" s="4"/>
      <c r="B561" s="301"/>
      <c r="C561" s="302"/>
      <c r="D561" s="309"/>
      <c r="E561" s="310"/>
      <c r="F561" s="310"/>
      <c r="G561" s="310"/>
      <c r="H561" s="311"/>
      <c r="I561" s="281"/>
      <c r="J561" s="60"/>
      <c r="L561" s="62"/>
    </row>
    <row r="562" spans="1:12" s="21" customFormat="1" ht="18.75">
      <c r="A562" s="4"/>
      <c r="B562" s="297" t="s">
        <v>26</v>
      </c>
      <c r="C562" s="298"/>
      <c r="D562" s="334"/>
      <c r="E562" s="335"/>
      <c r="F562" s="335"/>
      <c r="G562" s="335"/>
      <c r="H562" s="335"/>
      <c r="I562" s="336"/>
      <c r="J562" s="60"/>
      <c r="L562" s="62"/>
    </row>
    <row r="563" spans="1:12" s="21" customFormat="1" ht="18.75" hidden="1">
      <c r="A563" s="4"/>
      <c r="B563" s="50"/>
      <c r="C563" s="51"/>
      <c r="D563" s="52"/>
      <c r="E563" s="337" t="str">
        <f>TEXT(D562,"00000")</f>
        <v>00000</v>
      </c>
      <c r="F563" s="337"/>
      <c r="G563" s="337"/>
      <c r="H563" s="337"/>
      <c r="I563" s="338"/>
      <c r="J563" s="60"/>
      <c r="L563" s="62"/>
    </row>
    <row r="564" spans="1:12" s="21" customFormat="1" ht="18.75">
      <c r="A564" s="4"/>
      <c r="B564" s="299" t="s">
        <v>29</v>
      </c>
      <c r="C564" s="300"/>
      <c r="D564" s="316"/>
      <c r="E564" s="341"/>
      <c r="F564" s="341"/>
      <c r="G564" s="341"/>
      <c r="H564" s="341"/>
      <c r="I564" s="342"/>
      <c r="J564" s="60"/>
      <c r="L564" s="62"/>
    </row>
    <row r="565" spans="1:12" s="21" customFormat="1" ht="18.75">
      <c r="A565" s="4"/>
      <c r="B565" s="339"/>
      <c r="C565" s="340"/>
      <c r="D565" s="321"/>
      <c r="E565" s="343"/>
      <c r="F565" s="343"/>
      <c r="G565" s="343"/>
      <c r="H565" s="343"/>
      <c r="I565" s="344"/>
      <c r="J565" s="60"/>
      <c r="L565" s="62"/>
    </row>
    <row r="566" spans="1:12" s="21" customFormat="1" ht="19.5" thickBot="1">
      <c r="A566" s="4"/>
      <c r="B566" s="345" t="s">
        <v>1318</v>
      </c>
      <c r="C566" s="346"/>
      <c r="D566" s="347"/>
      <c r="E566" s="348"/>
      <c r="F566" s="348"/>
      <c r="G566" s="348"/>
      <c r="H566" s="348"/>
      <c r="I566" s="349"/>
      <c r="J566" s="60"/>
      <c r="L566" s="62"/>
    </row>
    <row r="567" spans="1:12" s="21" customFormat="1" ht="18.75">
      <c r="A567" s="4"/>
      <c r="B567" s="323" t="s">
        <v>1319</v>
      </c>
      <c r="C567" s="324"/>
      <c r="D567" s="324"/>
      <c r="E567" s="324"/>
      <c r="F567" s="324"/>
      <c r="G567" s="324"/>
      <c r="H567" s="324"/>
      <c r="I567" s="325"/>
      <c r="J567" s="60"/>
      <c r="L567" s="62"/>
    </row>
    <row r="568" spans="1:12" s="21" customFormat="1" ht="19.5" thickBot="1">
      <c r="A568" s="4"/>
      <c r="B568" s="53" t="s">
        <v>1323</v>
      </c>
      <c r="C568" s="54" t="s">
        <v>18</v>
      </c>
      <c r="D568" s="54" t="s">
        <v>1324</v>
      </c>
      <c r="E568" s="326" t="s">
        <v>1320</v>
      </c>
      <c r="F568" s="327"/>
      <c r="G568" s="54" t="s">
        <v>1325</v>
      </c>
      <c r="H568" s="54" t="s">
        <v>48</v>
      </c>
      <c r="I568" s="55" t="s">
        <v>1321</v>
      </c>
      <c r="J568" s="60"/>
      <c r="L568" s="62"/>
    </row>
    <row r="569" spans="1:12" s="21" customFormat="1" ht="19.5" thickTop="1">
      <c r="A569" s="4"/>
      <c r="B569" s="328">
        <v>1</v>
      </c>
      <c r="C569" s="330"/>
      <c r="D569" s="330" t="str">
        <f>IF(C569&gt;0,VLOOKUP(C569,男子登録情報!$A$2:$H$1688,2,0),"")</f>
        <v/>
      </c>
      <c r="E569" s="331" t="str">
        <f>IF(C569&gt;0,VLOOKUP(C569,男子登録情報!$A$2:$H$1688,3,0),"")</f>
        <v/>
      </c>
      <c r="F569" s="332"/>
      <c r="G569" s="330" t="str">
        <f>IF(C569&gt;0,VLOOKUP(C569,男子登録情報!$A$2:$H$1688,4,0),"")</f>
        <v/>
      </c>
      <c r="H569" s="330" t="str">
        <f>IF(C569&gt;0,VLOOKUP(C569,男子登録情報!$A$2:$H$1688,8,0),"")</f>
        <v/>
      </c>
      <c r="I569" s="333" t="str">
        <f>IF(C569&gt;0,VLOOKUP(C569,男子登録情報!$A$2:$H$1688,5,0),"")</f>
        <v/>
      </c>
      <c r="J569" s="60"/>
      <c r="L569" s="62"/>
    </row>
    <row r="570" spans="1:12" s="21" customFormat="1" ht="18.75">
      <c r="A570" s="4"/>
      <c r="B570" s="329"/>
      <c r="C570" s="195"/>
      <c r="D570" s="195"/>
      <c r="E570" s="321"/>
      <c r="F570" s="322"/>
      <c r="G570" s="195"/>
      <c r="H570" s="195"/>
      <c r="I570" s="320"/>
      <c r="J570" s="60"/>
      <c r="L570" s="62"/>
    </row>
    <row r="571" spans="1:12" s="21" customFormat="1" ht="18.75">
      <c r="A571" s="4"/>
      <c r="B571" s="312">
        <v>2</v>
      </c>
      <c r="C571" s="314"/>
      <c r="D571" s="314" t="str">
        <f>IF(C571,VLOOKUP(C571,男子登録情報!$A$2:$H$1688,2,0),"")</f>
        <v/>
      </c>
      <c r="E571" s="316" t="str">
        <f>IF(C571&gt;0,VLOOKUP(C571,男子登録情報!$A$2:$H$1688,3,0),"")</f>
        <v/>
      </c>
      <c r="F571" s="317"/>
      <c r="G571" s="314" t="str">
        <f>IF(C571&gt;0,VLOOKUP(C571,男子登録情報!$A$2:$H$1688,4,0),"")</f>
        <v/>
      </c>
      <c r="H571" s="314" t="str">
        <f>IF(C571&gt;0,VLOOKUP(C571,男子登録情報!$A$2:$H$1688,8,0),"")</f>
        <v/>
      </c>
      <c r="I571" s="280" t="str">
        <f>IF(C571&gt;0,VLOOKUP(C571,男子登録情報!$A$2:$H$1688,5,0),"")</f>
        <v/>
      </c>
      <c r="J571" s="60"/>
      <c r="L571" s="62"/>
    </row>
    <row r="572" spans="1:12" s="21" customFormat="1" ht="18.75">
      <c r="A572" s="4"/>
      <c r="B572" s="329"/>
      <c r="C572" s="195"/>
      <c r="D572" s="195"/>
      <c r="E572" s="321"/>
      <c r="F572" s="322"/>
      <c r="G572" s="195"/>
      <c r="H572" s="195"/>
      <c r="I572" s="320"/>
      <c r="J572" s="60"/>
      <c r="L572" s="62"/>
    </row>
    <row r="573" spans="1:12" s="21" customFormat="1" ht="18.75">
      <c r="A573" s="4"/>
      <c r="B573" s="312">
        <v>3</v>
      </c>
      <c r="C573" s="314"/>
      <c r="D573" s="314" t="str">
        <f>IF(C573,VLOOKUP(C573,男子登録情報!$A$2:$H$1688,2,0),"")</f>
        <v/>
      </c>
      <c r="E573" s="316" t="str">
        <f>IF(C573&gt;0,VLOOKUP(C573,男子登録情報!$A$2:$H$1688,3,0),"")</f>
        <v/>
      </c>
      <c r="F573" s="317"/>
      <c r="G573" s="314" t="str">
        <f>IF(C573&gt;0,VLOOKUP(C573,男子登録情報!$A$2:$H$1688,4,0),"")</f>
        <v/>
      </c>
      <c r="H573" s="314" t="str">
        <f>IF(C573&gt;0,VLOOKUP(C573,男子登録情報!$A$2:$H$1688,8,0),"")</f>
        <v/>
      </c>
      <c r="I573" s="280" t="str">
        <f>IF(C573&gt;0,VLOOKUP(C573,男子登録情報!$A$2:$H$1688,5,0),"")</f>
        <v/>
      </c>
      <c r="J573" s="60"/>
      <c r="L573" s="62"/>
    </row>
    <row r="574" spans="1:12" s="21" customFormat="1" ht="18.75">
      <c r="A574" s="4"/>
      <c r="B574" s="329"/>
      <c r="C574" s="195"/>
      <c r="D574" s="195"/>
      <c r="E574" s="321"/>
      <c r="F574" s="322"/>
      <c r="G574" s="195"/>
      <c r="H574" s="195"/>
      <c r="I574" s="320"/>
      <c r="J574" s="60"/>
      <c r="L574" s="62"/>
    </row>
    <row r="575" spans="1:12" s="21" customFormat="1" ht="18.75">
      <c r="A575" s="4"/>
      <c r="B575" s="312">
        <v>4</v>
      </c>
      <c r="C575" s="314"/>
      <c r="D575" s="314" t="str">
        <f>IF(C575,VLOOKUP(C575,男子登録情報!$A$2:$H$1688,2,0),"")</f>
        <v/>
      </c>
      <c r="E575" s="316" t="str">
        <f>IF(C575&gt;0,VLOOKUP(C575,男子登録情報!$A$2:$H$1688,3,0),"")</f>
        <v/>
      </c>
      <c r="F575" s="317"/>
      <c r="G575" s="314" t="str">
        <f>IF(C575&gt;0,VLOOKUP(C575,男子登録情報!$A$2:$H$1688,4,0),"")</f>
        <v/>
      </c>
      <c r="H575" s="314" t="str">
        <f>IF(C575&gt;0,VLOOKUP(C575,男子登録情報!$A$2:$H$1688,8,0),"")</f>
        <v/>
      </c>
      <c r="I575" s="280" t="str">
        <f>IF(C575&gt;0,VLOOKUP(C575,男子登録情報!$A$2:$H$1688,5,0),"")</f>
        <v/>
      </c>
      <c r="J575" s="60"/>
      <c r="L575" s="62"/>
    </row>
    <row r="576" spans="1:12" s="21" customFormat="1" ht="18.75">
      <c r="A576" s="4"/>
      <c r="B576" s="329"/>
      <c r="C576" s="195"/>
      <c r="D576" s="195"/>
      <c r="E576" s="321"/>
      <c r="F576" s="322"/>
      <c r="G576" s="195"/>
      <c r="H576" s="195"/>
      <c r="I576" s="320"/>
      <c r="J576" s="60"/>
      <c r="L576" s="62"/>
    </row>
    <row r="577" spans="1:12" s="21" customFormat="1" ht="18.75">
      <c r="A577" s="4"/>
      <c r="B577" s="312">
        <v>5</v>
      </c>
      <c r="C577" s="314"/>
      <c r="D577" s="314" t="str">
        <f>IF(C577,VLOOKUP(C577,男子登録情報!$A$2:$H$1688,2,0),"")</f>
        <v/>
      </c>
      <c r="E577" s="316" t="str">
        <f>IF(C577&gt;0,VLOOKUP(C577,男子登録情報!$A$2:$H$1688,3,0),"")</f>
        <v/>
      </c>
      <c r="F577" s="317"/>
      <c r="G577" s="314" t="str">
        <f>IF(C577&gt;0,VLOOKUP(C577,男子登録情報!$A$2:$H$1688,4,0),"")</f>
        <v/>
      </c>
      <c r="H577" s="314" t="str">
        <f>IF(C577&gt;0,VLOOKUP(C577,男子登録情報!$A$2:$H$1688,8,0),"")</f>
        <v/>
      </c>
      <c r="I577" s="280" t="str">
        <f>IF(C577&gt;0,VLOOKUP(C577,男子登録情報!$A$2:$H$1688,5,0),"")</f>
        <v/>
      </c>
      <c r="J577" s="60"/>
      <c r="L577" s="62"/>
    </row>
    <row r="578" spans="1:12" s="21" customFormat="1" ht="18.75">
      <c r="A578" s="4"/>
      <c r="B578" s="329"/>
      <c r="C578" s="195"/>
      <c r="D578" s="195"/>
      <c r="E578" s="321"/>
      <c r="F578" s="322"/>
      <c r="G578" s="195"/>
      <c r="H578" s="195"/>
      <c r="I578" s="320"/>
      <c r="J578" s="60"/>
      <c r="L578" s="62"/>
    </row>
    <row r="579" spans="1:12" s="21" customFormat="1" ht="18.75">
      <c r="A579" s="4"/>
      <c r="B579" s="312">
        <v>6</v>
      </c>
      <c r="C579" s="314"/>
      <c r="D579" s="314" t="str">
        <f>IF(C579,VLOOKUP(C579,男子登録情報!$A$2:$H$1688,2,0),"")</f>
        <v/>
      </c>
      <c r="E579" s="316" t="str">
        <f>IF(C579&gt;0,VLOOKUP(C579,男子登録情報!$A$2:$H$1688,3,0),"")</f>
        <v/>
      </c>
      <c r="F579" s="317"/>
      <c r="G579" s="314" t="str">
        <f>IF(C579&gt;0,VLOOKUP(C579,男子登録情報!$A$2:$H$1688,4,0),"")</f>
        <v/>
      </c>
      <c r="H579" s="314" t="str">
        <f>IF(C579&gt;0,VLOOKUP(C579,男子登録情報!$A$2:$H$1688,8,0),"")</f>
        <v/>
      </c>
      <c r="I579" s="280" t="str">
        <f>IF(C579&gt;0,VLOOKUP(C579,男子登録情報!$A$2:$H$1688,5,0),"")</f>
        <v/>
      </c>
      <c r="J579" s="60"/>
      <c r="L579" s="62"/>
    </row>
    <row r="580" spans="1:12" s="21" customFormat="1" ht="19.5" thickBot="1">
      <c r="A580" s="4"/>
      <c r="B580" s="313"/>
      <c r="C580" s="315"/>
      <c r="D580" s="315"/>
      <c r="E580" s="318"/>
      <c r="F580" s="319"/>
      <c r="G580" s="315"/>
      <c r="H580" s="315"/>
      <c r="I580" s="281"/>
      <c r="J580" s="60"/>
      <c r="L580" s="62"/>
    </row>
    <row r="581" spans="1:12" s="21" customFormat="1" ht="18.75">
      <c r="A581" s="4"/>
      <c r="B581" s="282" t="s">
        <v>1322</v>
      </c>
      <c r="C581" s="283"/>
      <c r="D581" s="283"/>
      <c r="E581" s="283"/>
      <c r="F581" s="283"/>
      <c r="G581" s="283"/>
      <c r="H581" s="283"/>
      <c r="I581" s="284"/>
      <c r="J581" s="60"/>
      <c r="L581" s="62"/>
    </row>
    <row r="582" spans="1:12" s="21" customFormat="1" ht="18.75">
      <c r="A582" s="4"/>
      <c r="B582" s="285"/>
      <c r="C582" s="286"/>
      <c r="D582" s="286"/>
      <c r="E582" s="286"/>
      <c r="F582" s="286"/>
      <c r="G582" s="286"/>
      <c r="H582" s="286"/>
      <c r="I582" s="287"/>
      <c r="J582" s="60"/>
      <c r="L582" s="62"/>
    </row>
    <row r="583" spans="1:12" s="21" customFormat="1" ht="19.5" thickBot="1">
      <c r="A583" s="4"/>
      <c r="B583" s="288"/>
      <c r="C583" s="289"/>
      <c r="D583" s="289"/>
      <c r="E583" s="289"/>
      <c r="F583" s="289"/>
      <c r="G583" s="289"/>
      <c r="H583" s="289"/>
      <c r="I583" s="290"/>
      <c r="J583" s="60"/>
      <c r="L583" s="62"/>
    </row>
    <row r="584" spans="1:12" s="21" customFormat="1" ht="18.75">
      <c r="A584" s="61"/>
      <c r="B584" s="61"/>
      <c r="C584" s="61"/>
      <c r="D584" s="61"/>
      <c r="E584" s="61"/>
      <c r="F584" s="61"/>
      <c r="G584" s="61"/>
      <c r="H584" s="61"/>
      <c r="I584" s="61"/>
      <c r="J584" s="66"/>
      <c r="L584" s="62"/>
    </row>
    <row r="585" spans="1:12" s="21" customFormat="1">
      <c r="A585" s="62"/>
      <c r="B585" s="62"/>
      <c r="C585" s="62"/>
      <c r="D585" s="62"/>
      <c r="E585" s="62"/>
      <c r="F585" s="62"/>
      <c r="G585" s="62"/>
      <c r="H585" s="62"/>
      <c r="I585" s="62"/>
      <c r="J585" s="67"/>
      <c r="L585" s="62"/>
    </row>
  </sheetData>
  <mergeCells count="1161">
    <mergeCell ref="B11:C11"/>
    <mergeCell ref="D11:I11"/>
    <mergeCell ref="E12:I12"/>
    <mergeCell ref="B13:C14"/>
    <mergeCell ref="D13:I14"/>
    <mergeCell ref="B15:C15"/>
    <mergeCell ref="D15:I15"/>
    <mergeCell ref="A1:J3"/>
    <mergeCell ref="B6:I7"/>
    <mergeCell ref="B8:C8"/>
    <mergeCell ref="B9:C10"/>
    <mergeCell ref="I20:I21"/>
    <mergeCell ref="B22:B23"/>
    <mergeCell ref="C22:C23"/>
    <mergeCell ref="D22:D23"/>
    <mergeCell ref="E22:F23"/>
    <mergeCell ref="G22:G23"/>
    <mergeCell ref="H22:H23"/>
    <mergeCell ref="I22:I23"/>
    <mergeCell ref="B20:B21"/>
    <mergeCell ref="C20:C21"/>
    <mergeCell ref="D20:D21"/>
    <mergeCell ref="E20:F21"/>
    <mergeCell ref="G20:G21"/>
    <mergeCell ref="H20:H21"/>
    <mergeCell ref="B16:I16"/>
    <mergeCell ref="E17:F17"/>
    <mergeCell ref="B18:B19"/>
    <mergeCell ref="C18:C19"/>
    <mergeCell ref="D18:D19"/>
    <mergeCell ref="E18:F19"/>
    <mergeCell ref="G18:G19"/>
    <mergeCell ref="H18:H19"/>
    <mergeCell ref="I18:I19"/>
    <mergeCell ref="I28:I29"/>
    <mergeCell ref="B30:I32"/>
    <mergeCell ref="B28:B29"/>
    <mergeCell ref="C28:C29"/>
    <mergeCell ref="D28:D29"/>
    <mergeCell ref="E28:F29"/>
    <mergeCell ref="G28:G29"/>
    <mergeCell ref="H28:H29"/>
    <mergeCell ref="I24:I25"/>
    <mergeCell ref="B26:B27"/>
    <mergeCell ref="C26:C27"/>
    <mergeCell ref="D26:D27"/>
    <mergeCell ref="E26:F27"/>
    <mergeCell ref="G26:G27"/>
    <mergeCell ref="H26:H27"/>
    <mergeCell ref="I26:I27"/>
    <mergeCell ref="B24:B25"/>
    <mergeCell ref="C24:C25"/>
    <mergeCell ref="D24:D25"/>
    <mergeCell ref="E24:F25"/>
    <mergeCell ref="G24:G25"/>
    <mergeCell ref="H24:H25"/>
    <mergeCell ref="B45:I45"/>
    <mergeCell ref="E46:F46"/>
    <mergeCell ref="B47:B48"/>
    <mergeCell ref="C47:C48"/>
    <mergeCell ref="D47:D48"/>
    <mergeCell ref="E47:F48"/>
    <mergeCell ref="G47:G48"/>
    <mergeCell ref="H47:H48"/>
    <mergeCell ref="I47:I48"/>
    <mergeCell ref="B40:C40"/>
    <mergeCell ref="D40:I40"/>
    <mergeCell ref="E41:I41"/>
    <mergeCell ref="B42:C43"/>
    <mergeCell ref="D42:I43"/>
    <mergeCell ref="B44:C44"/>
    <mergeCell ref="D44:I44"/>
    <mergeCell ref="B35:I36"/>
    <mergeCell ref="B37:C37"/>
    <mergeCell ref="B38:C39"/>
    <mergeCell ref="D37:H37"/>
    <mergeCell ref="D38:H39"/>
    <mergeCell ref="I38:I39"/>
    <mergeCell ref="I53:I54"/>
    <mergeCell ref="B55:B56"/>
    <mergeCell ref="C55:C56"/>
    <mergeCell ref="D55:D56"/>
    <mergeCell ref="E55:F56"/>
    <mergeCell ref="G55:G56"/>
    <mergeCell ref="H55:H56"/>
    <mergeCell ref="I55:I56"/>
    <mergeCell ref="B53:B54"/>
    <mergeCell ref="C53:C54"/>
    <mergeCell ref="D53:D54"/>
    <mergeCell ref="E53:F54"/>
    <mergeCell ref="G53:G54"/>
    <mergeCell ref="H53:H54"/>
    <mergeCell ref="I49:I50"/>
    <mergeCell ref="B51:B52"/>
    <mergeCell ref="C51:C52"/>
    <mergeCell ref="D51:D52"/>
    <mergeCell ref="E51:F52"/>
    <mergeCell ref="G51:G52"/>
    <mergeCell ref="H51:H52"/>
    <mergeCell ref="I51:I52"/>
    <mergeCell ref="B49:B50"/>
    <mergeCell ref="C49:C50"/>
    <mergeCell ref="D49:D50"/>
    <mergeCell ref="E49:F50"/>
    <mergeCell ref="G49:G50"/>
    <mergeCell ref="H49:H50"/>
    <mergeCell ref="B74:I74"/>
    <mergeCell ref="E75:F75"/>
    <mergeCell ref="B76:B77"/>
    <mergeCell ref="C76:C77"/>
    <mergeCell ref="D76:D77"/>
    <mergeCell ref="E76:F77"/>
    <mergeCell ref="G76:G77"/>
    <mergeCell ref="H76:H77"/>
    <mergeCell ref="I76:I77"/>
    <mergeCell ref="B69:C69"/>
    <mergeCell ref="D69:I69"/>
    <mergeCell ref="E70:I70"/>
    <mergeCell ref="B71:C72"/>
    <mergeCell ref="D71:I72"/>
    <mergeCell ref="B73:C73"/>
    <mergeCell ref="D73:I73"/>
    <mergeCell ref="I57:I58"/>
    <mergeCell ref="B59:I61"/>
    <mergeCell ref="B64:I65"/>
    <mergeCell ref="B66:C66"/>
    <mergeCell ref="B67:C68"/>
    <mergeCell ref="B57:B58"/>
    <mergeCell ref="C57:C58"/>
    <mergeCell ref="D57:D58"/>
    <mergeCell ref="E57:F58"/>
    <mergeCell ref="G57:G58"/>
    <mergeCell ref="H57:H58"/>
    <mergeCell ref="D67:H68"/>
    <mergeCell ref="I67:I68"/>
    <mergeCell ref="D66:H66"/>
    <mergeCell ref="I82:I83"/>
    <mergeCell ref="B84:B85"/>
    <mergeCell ref="C84:C85"/>
    <mergeCell ref="D84:D85"/>
    <mergeCell ref="E84:F85"/>
    <mergeCell ref="G84:G85"/>
    <mergeCell ref="H84:H85"/>
    <mergeCell ref="I84:I85"/>
    <mergeCell ref="B82:B83"/>
    <mergeCell ref="C82:C83"/>
    <mergeCell ref="D82:D83"/>
    <mergeCell ref="E82:F83"/>
    <mergeCell ref="G82:G83"/>
    <mergeCell ref="H82:H83"/>
    <mergeCell ref="I78:I79"/>
    <mergeCell ref="B80:B81"/>
    <mergeCell ref="C80:C81"/>
    <mergeCell ref="D80:D81"/>
    <mergeCell ref="E80:F81"/>
    <mergeCell ref="G80:G81"/>
    <mergeCell ref="H80:H81"/>
    <mergeCell ref="I80:I81"/>
    <mergeCell ref="B78:B79"/>
    <mergeCell ref="C78:C79"/>
    <mergeCell ref="D78:D79"/>
    <mergeCell ref="E78:F79"/>
    <mergeCell ref="G78:G79"/>
    <mergeCell ref="H78:H79"/>
    <mergeCell ref="B103:I103"/>
    <mergeCell ref="E104:F104"/>
    <mergeCell ref="B105:B106"/>
    <mergeCell ref="C105:C106"/>
    <mergeCell ref="D105:D106"/>
    <mergeCell ref="E105:F106"/>
    <mergeCell ref="G105:G106"/>
    <mergeCell ref="H105:H106"/>
    <mergeCell ref="I105:I106"/>
    <mergeCell ref="B98:C98"/>
    <mergeCell ref="D98:I98"/>
    <mergeCell ref="E99:I99"/>
    <mergeCell ref="B100:C101"/>
    <mergeCell ref="D100:I101"/>
    <mergeCell ref="B102:C102"/>
    <mergeCell ref="D102:I102"/>
    <mergeCell ref="I86:I87"/>
    <mergeCell ref="B88:I90"/>
    <mergeCell ref="B93:I94"/>
    <mergeCell ref="B95:C95"/>
    <mergeCell ref="B96:C97"/>
    <mergeCell ref="B86:B87"/>
    <mergeCell ref="C86:C87"/>
    <mergeCell ref="D86:D87"/>
    <mergeCell ref="E86:F87"/>
    <mergeCell ref="G86:G87"/>
    <mergeCell ref="H86:H87"/>
    <mergeCell ref="D95:H95"/>
    <mergeCell ref="D96:H97"/>
    <mergeCell ref="I96:I97"/>
    <mergeCell ref="I111:I112"/>
    <mergeCell ref="B113:B114"/>
    <mergeCell ref="C113:C114"/>
    <mergeCell ref="D113:D114"/>
    <mergeCell ref="E113:F114"/>
    <mergeCell ref="G113:G114"/>
    <mergeCell ref="H113:H114"/>
    <mergeCell ref="I113:I114"/>
    <mergeCell ref="B111:B112"/>
    <mergeCell ref="C111:C112"/>
    <mergeCell ref="D111:D112"/>
    <mergeCell ref="E111:F112"/>
    <mergeCell ref="G111:G112"/>
    <mergeCell ref="H111:H112"/>
    <mergeCell ref="I107:I108"/>
    <mergeCell ref="B109:B110"/>
    <mergeCell ref="C109:C110"/>
    <mergeCell ref="D109:D110"/>
    <mergeCell ref="E109:F110"/>
    <mergeCell ref="G109:G110"/>
    <mergeCell ref="H109:H110"/>
    <mergeCell ref="I109:I110"/>
    <mergeCell ref="B107:B108"/>
    <mergeCell ref="C107:C108"/>
    <mergeCell ref="D107:D108"/>
    <mergeCell ref="E107:F108"/>
    <mergeCell ref="G107:G108"/>
    <mergeCell ref="H107:H108"/>
    <mergeCell ref="B132:I132"/>
    <mergeCell ref="E133:F133"/>
    <mergeCell ref="B134:B135"/>
    <mergeCell ref="C134:C135"/>
    <mergeCell ref="D134:D135"/>
    <mergeCell ref="E134:F135"/>
    <mergeCell ref="G134:G135"/>
    <mergeCell ref="H134:H135"/>
    <mergeCell ref="I134:I135"/>
    <mergeCell ref="B127:C127"/>
    <mergeCell ref="D127:I127"/>
    <mergeCell ref="E128:I128"/>
    <mergeCell ref="B129:C130"/>
    <mergeCell ref="D129:I130"/>
    <mergeCell ref="B131:C131"/>
    <mergeCell ref="D131:I131"/>
    <mergeCell ref="I115:I116"/>
    <mergeCell ref="B117:I119"/>
    <mergeCell ref="B122:I123"/>
    <mergeCell ref="B124:C124"/>
    <mergeCell ref="B125:C126"/>
    <mergeCell ref="D125:H126"/>
    <mergeCell ref="I125:I126"/>
    <mergeCell ref="B115:B116"/>
    <mergeCell ref="C115:C116"/>
    <mergeCell ref="D115:D116"/>
    <mergeCell ref="E115:F116"/>
    <mergeCell ref="G115:G116"/>
    <mergeCell ref="H115:H116"/>
    <mergeCell ref="D124:H124"/>
    <mergeCell ref="I140:I141"/>
    <mergeCell ref="B142:B143"/>
    <mergeCell ref="C142:C143"/>
    <mergeCell ref="D142:D143"/>
    <mergeCell ref="E142:F143"/>
    <mergeCell ref="G142:G143"/>
    <mergeCell ref="H142:H143"/>
    <mergeCell ref="I142:I143"/>
    <mergeCell ref="B140:B141"/>
    <mergeCell ref="C140:C141"/>
    <mergeCell ref="D140:D141"/>
    <mergeCell ref="E140:F141"/>
    <mergeCell ref="G140:G141"/>
    <mergeCell ref="H140:H141"/>
    <mergeCell ref="I136:I137"/>
    <mergeCell ref="B138:B139"/>
    <mergeCell ref="C138:C139"/>
    <mergeCell ref="D138:D139"/>
    <mergeCell ref="E138:F139"/>
    <mergeCell ref="G138:G139"/>
    <mergeCell ref="H138:H139"/>
    <mergeCell ref="I138:I139"/>
    <mergeCell ref="B136:B137"/>
    <mergeCell ref="C136:C137"/>
    <mergeCell ref="D136:D137"/>
    <mergeCell ref="E136:F137"/>
    <mergeCell ref="G136:G137"/>
    <mergeCell ref="H136:H137"/>
    <mergeCell ref="B161:I161"/>
    <mergeCell ref="E162:F162"/>
    <mergeCell ref="B163:B164"/>
    <mergeCell ref="C163:C164"/>
    <mergeCell ref="D163:D164"/>
    <mergeCell ref="E163:F164"/>
    <mergeCell ref="G163:G164"/>
    <mergeCell ref="H163:H164"/>
    <mergeCell ref="I163:I164"/>
    <mergeCell ref="B156:C156"/>
    <mergeCell ref="D156:I156"/>
    <mergeCell ref="E157:I157"/>
    <mergeCell ref="B158:C159"/>
    <mergeCell ref="D158:I159"/>
    <mergeCell ref="B160:C160"/>
    <mergeCell ref="D160:I160"/>
    <mergeCell ref="I144:I145"/>
    <mergeCell ref="B146:I148"/>
    <mergeCell ref="B151:I152"/>
    <mergeCell ref="B153:C153"/>
    <mergeCell ref="B154:C155"/>
    <mergeCell ref="D153:H153"/>
    <mergeCell ref="D154:H155"/>
    <mergeCell ref="I154:I155"/>
    <mergeCell ref="B144:B145"/>
    <mergeCell ref="C144:C145"/>
    <mergeCell ref="D144:D145"/>
    <mergeCell ref="E144:F145"/>
    <mergeCell ref="G144:G145"/>
    <mergeCell ref="H144:H145"/>
    <mergeCell ref="I169:I170"/>
    <mergeCell ref="B171:B172"/>
    <mergeCell ref="C171:C172"/>
    <mergeCell ref="D171:D172"/>
    <mergeCell ref="E171:F172"/>
    <mergeCell ref="G171:G172"/>
    <mergeCell ref="H171:H172"/>
    <mergeCell ref="I171:I172"/>
    <mergeCell ref="B169:B170"/>
    <mergeCell ref="C169:C170"/>
    <mergeCell ref="D169:D170"/>
    <mergeCell ref="E169:F170"/>
    <mergeCell ref="G169:G170"/>
    <mergeCell ref="H169:H170"/>
    <mergeCell ref="I165:I166"/>
    <mergeCell ref="B167:B168"/>
    <mergeCell ref="C167:C168"/>
    <mergeCell ref="D167:D168"/>
    <mergeCell ref="E167:F168"/>
    <mergeCell ref="G167:G168"/>
    <mergeCell ref="H167:H168"/>
    <mergeCell ref="I167:I168"/>
    <mergeCell ref="B165:B166"/>
    <mergeCell ref="C165:C166"/>
    <mergeCell ref="D165:D166"/>
    <mergeCell ref="E165:F166"/>
    <mergeCell ref="G165:G166"/>
    <mergeCell ref="H165:H166"/>
    <mergeCell ref="B190:I190"/>
    <mergeCell ref="E191:F191"/>
    <mergeCell ref="B192:B193"/>
    <mergeCell ref="C192:C193"/>
    <mergeCell ref="D192:D193"/>
    <mergeCell ref="E192:F193"/>
    <mergeCell ref="G192:G193"/>
    <mergeCell ref="H192:H193"/>
    <mergeCell ref="I192:I193"/>
    <mergeCell ref="B185:C185"/>
    <mergeCell ref="D185:I185"/>
    <mergeCell ref="E186:I186"/>
    <mergeCell ref="B187:C188"/>
    <mergeCell ref="D187:I188"/>
    <mergeCell ref="B189:C189"/>
    <mergeCell ref="D189:I189"/>
    <mergeCell ref="I173:I174"/>
    <mergeCell ref="B175:I177"/>
    <mergeCell ref="B180:I181"/>
    <mergeCell ref="B182:C182"/>
    <mergeCell ref="B183:C184"/>
    <mergeCell ref="D182:H182"/>
    <mergeCell ref="D183:H184"/>
    <mergeCell ref="I183:I184"/>
    <mergeCell ref="B173:B174"/>
    <mergeCell ref="C173:C174"/>
    <mergeCell ref="D173:D174"/>
    <mergeCell ref="E173:F174"/>
    <mergeCell ref="G173:G174"/>
    <mergeCell ref="H173:H174"/>
    <mergeCell ref="I198:I199"/>
    <mergeCell ref="B200:B201"/>
    <mergeCell ref="C200:C201"/>
    <mergeCell ref="D200:D201"/>
    <mergeCell ref="E200:F201"/>
    <mergeCell ref="G200:G201"/>
    <mergeCell ref="H200:H201"/>
    <mergeCell ref="I200:I201"/>
    <mergeCell ref="B198:B199"/>
    <mergeCell ref="C198:C199"/>
    <mergeCell ref="D198:D199"/>
    <mergeCell ref="E198:F199"/>
    <mergeCell ref="G198:G199"/>
    <mergeCell ref="H198:H199"/>
    <mergeCell ref="I194:I195"/>
    <mergeCell ref="B196:B197"/>
    <mergeCell ref="C196:C197"/>
    <mergeCell ref="D196:D197"/>
    <mergeCell ref="E196:F197"/>
    <mergeCell ref="G196:G197"/>
    <mergeCell ref="H196:H197"/>
    <mergeCell ref="I196:I197"/>
    <mergeCell ref="B194:B195"/>
    <mergeCell ref="C194:C195"/>
    <mergeCell ref="D194:D195"/>
    <mergeCell ref="E194:F195"/>
    <mergeCell ref="G194:G195"/>
    <mergeCell ref="H194:H195"/>
    <mergeCell ref="B219:I219"/>
    <mergeCell ref="E220:F220"/>
    <mergeCell ref="B221:B222"/>
    <mergeCell ref="C221:C222"/>
    <mergeCell ref="D221:D222"/>
    <mergeCell ref="E221:F222"/>
    <mergeCell ref="G221:G222"/>
    <mergeCell ref="H221:H222"/>
    <mergeCell ref="I221:I222"/>
    <mergeCell ref="B214:C214"/>
    <mergeCell ref="D214:I214"/>
    <mergeCell ref="E215:I215"/>
    <mergeCell ref="B216:C217"/>
    <mergeCell ref="D216:I217"/>
    <mergeCell ref="B218:C218"/>
    <mergeCell ref="D218:I218"/>
    <mergeCell ref="I202:I203"/>
    <mergeCell ref="B204:I206"/>
    <mergeCell ref="B209:I210"/>
    <mergeCell ref="B211:C211"/>
    <mergeCell ref="B212:C213"/>
    <mergeCell ref="D211:H211"/>
    <mergeCell ref="D212:H213"/>
    <mergeCell ref="I212:I213"/>
    <mergeCell ref="B202:B203"/>
    <mergeCell ref="C202:C203"/>
    <mergeCell ref="D202:D203"/>
    <mergeCell ref="E202:F203"/>
    <mergeCell ref="G202:G203"/>
    <mergeCell ref="H202:H203"/>
    <mergeCell ref="I227:I228"/>
    <mergeCell ref="B229:B230"/>
    <mergeCell ref="C229:C230"/>
    <mergeCell ref="D229:D230"/>
    <mergeCell ref="E229:F230"/>
    <mergeCell ref="G229:G230"/>
    <mergeCell ref="H229:H230"/>
    <mergeCell ref="I229:I230"/>
    <mergeCell ref="B227:B228"/>
    <mergeCell ref="C227:C228"/>
    <mergeCell ref="D227:D228"/>
    <mergeCell ref="E227:F228"/>
    <mergeCell ref="G227:G228"/>
    <mergeCell ref="H227:H228"/>
    <mergeCell ref="I223:I224"/>
    <mergeCell ref="B225:B226"/>
    <mergeCell ref="C225:C226"/>
    <mergeCell ref="D225:D226"/>
    <mergeCell ref="E225:F226"/>
    <mergeCell ref="G225:G226"/>
    <mergeCell ref="H225:H226"/>
    <mergeCell ref="I225:I226"/>
    <mergeCell ref="B223:B224"/>
    <mergeCell ref="C223:C224"/>
    <mergeCell ref="D223:D224"/>
    <mergeCell ref="E223:F224"/>
    <mergeCell ref="G223:G224"/>
    <mergeCell ref="H223:H224"/>
    <mergeCell ref="B248:I248"/>
    <mergeCell ref="E249:F249"/>
    <mergeCell ref="B250:B251"/>
    <mergeCell ref="C250:C251"/>
    <mergeCell ref="D250:D251"/>
    <mergeCell ref="E250:F251"/>
    <mergeCell ref="G250:G251"/>
    <mergeCell ref="H250:H251"/>
    <mergeCell ref="I250:I251"/>
    <mergeCell ref="B243:C243"/>
    <mergeCell ref="D243:I243"/>
    <mergeCell ref="E244:I244"/>
    <mergeCell ref="B245:C246"/>
    <mergeCell ref="D245:I246"/>
    <mergeCell ref="B247:C247"/>
    <mergeCell ref="D247:I247"/>
    <mergeCell ref="I231:I232"/>
    <mergeCell ref="B233:I235"/>
    <mergeCell ref="B238:I239"/>
    <mergeCell ref="B240:C240"/>
    <mergeCell ref="B241:C242"/>
    <mergeCell ref="B231:B232"/>
    <mergeCell ref="C231:C232"/>
    <mergeCell ref="D231:D232"/>
    <mergeCell ref="E231:F232"/>
    <mergeCell ref="G231:G232"/>
    <mergeCell ref="H231:H232"/>
    <mergeCell ref="D240:H240"/>
    <mergeCell ref="D241:H242"/>
    <mergeCell ref="I241:I242"/>
    <mergeCell ref="I256:I257"/>
    <mergeCell ref="B258:B259"/>
    <mergeCell ref="C258:C259"/>
    <mergeCell ref="D258:D259"/>
    <mergeCell ref="E258:F259"/>
    <mergeCell ref="G258:G259"/>
    <mergeCell ref="H258:H259"/>
    <mergeCell ref="I258:I259"/>
    <mergeCell ref="B256:B257"/>
    <mergeCell ref="C256:C257"/>
    <mergeCell ref="D256:D257"/>
    <mergeCell ref="E256:F257"/>
    <mergeCell ref="G256:G257"/>
    <mergeCell ref="H256:H257"/>
    <mergeCell ref="I252:I253"/>
    <mergeCell ref="B254:B255"/>
    <mergeCell ref="C254:C255"/>
    <mergeCell ref="D254:D255"/>
    <mergeCell ref="E254:F255"/>
    <mergeCell ref="G254:G255"/>
    <mergeCell ref="H254:H255"/>
    <mergeCell ref="I254:I255"/>
    <mergeCell ref="B252:B253"/>
    <mergeCell ref="C252:C253"/>
    <mergeCell ref="D252:D253"/>
    <mergeCell ref="E252:F253"/>
    <mergeCell ref="G252:G253"/>
    <mergeCell ref="H252:H253"/>
    <mergeCell ref="B272:C272"/>
    <mergeCell ref="D272:I272"/>
    <mergeCell ref="E273:I273"/>
    <mergeCell ref="B274:C275"/>
    <mergeCell ref="D274:I275"/>
    <mergeCell ref="B276:C276"/>
    <mergeCell ref="D276:I276"/>
    <mergeCell ref="I260:I261"/>
    <mergeCell ref="B262:I264"/>
    <mergeCell ref="B267:I268"/>
    <mergeCell ref="B269:C269"/>
    <mergeCell ref="B270:C271"/>
    <mergeCell ref="D269:H269"/>
    <mergeCell ref="D270:H271"/>
    <mergeCell ref="I270:I271"/>
    <mergeCell ref="B260:B261"/>
    <mergeCell ref="C260:C261"/>
    <mergeCell ref="D260:D261"/>
    <mergeCell ref="E260:F261"/>
    <mergeCell ref="G260:G261"/>
    <mergeCell ref="H260:H261"/>
    <mergeCell ref="I281:I282"/>
    <mergeCell ref="B283:B284"/>
    <mergeCell ref="C283:C284"/>
    <mergeCell ref="D283:D284"/>
    <mergeCell ref="E283:F284"/>
    <mergeCell ref="G283:G284"/>
    <mergeCell ref="H283:H284"/>
    <mergeCell ref="I283:I284"/>
    <mergeCell ref="B281:B282"/>
    <mergeCell ref="C281:C282"/>
    <mergeCell ref="D281:D282"/>
    <mergeCell ref="E281:F282"/>
    <mergeCell ref="G281:G282"/>
    <mergeCell ref="H281:H282"/>
    <mergeCell ref="B277:I277"/>
    <mergeCell ref="E278:F278"/>
    <mergeCell ref="B279:B280"/>
    <mergeCell ref="C279:C280"/>
    <mergeCell ref="D279:D280"/>
    <mergeCell ref="E279:F280"/>
    <mergeCell ref="G279:G280"/>
    <mergeCell ref="H279:H280"/>
    <mergeCell ref="I279:I280"/>
    <mergeCell ref="I289:I290"/>
    <mergeCell ref="B291:I293"/>
    <mergeCell ref="B296:I297"/>
    <mergeCell ref="B298:C298"/>
    <mergeCell ref="B299:C300"/>
    <mergeCell ref="D298:H298"/>
    <mergeCell ref="D299:H300"/>
    <mergeCell ref="I299:I300"/>
    <mergeCell ref="B289:B290"/>
    <mergeCell ref="C289:C290"/>
    <mergeCell ref="D289:D290"/>
    <mergeCell ref="E289:F290"/>
    <mergeCell ref="G289:G290"/>
    <mergeCell ref="H289:H290"/>
    <mergeCell ref="I285:I286"/>
    <mergeCell ref="B287:B288"/>
    <mergeCell ref="C287:C288"/>
    <mergeCell ref="D287:D288"/>
    <mergeCell ref="E287:F288"/>
    <mergeCell ref="G287:G288"/>
    <mergeCell ref="H287:H288"/>
    <mergeCell ref="I287:I288"/>
    <mergeCell ref="B285:B286"/>
    <mergeCell ref="C285:C286"/>
    <mergeCell ref="D285:D286"/>
    <mergeCell ref="E285:F286"/>
    <mergeCell ref="G285:G286"/>
    <mergeCell ref="H285:H286"/>
    <mergeCell ref="I312:I313"/>
    <mergeCell ref="B310:B311"/>
    <mergeCell ref="C310:C311"/>
    <mergeCell ref="D310:D311"/>
    <mergeCell ref="E310:F311"/>
    <mergeCell ref="G310:G311"/>
    <mergeCell ref="H310:H311"/>
    <mergeCell ref="B306:I306"/>
    <mergeCell ref="E307:F307"/>
    <mergeCell ref="B308:B309"/>
    <mergeCell ref="C308:C309"/>
    <mergeCell ref="D308:D309"/>
    <mergeCell ref="E308:F309"/>
    <mergeCell ref="G308:G309"/>
    <mergeCell ref="H308:H309"/>
    <mergeCell ref="I308:I309"/>
    <mergeCell ref="B301:C301"/>
    <mergeCell ref="D301:I301"/>
    <mergeCell ref="E302:I302"/>
    <mergeCell ref="B303:C304"/>
    <mergeCell ref="D303:I304"/>
    <mergeCell ref="B305:C305"/>
    <mergeCell ref="D305:I305"/>
    <mergeCell ref="I310:I311"/>
    <mergeCell ref="B312:B313"/>
    <mergeCell ref="C312:C313"/>
    <mergeCell ref="D312:D313"/>
    <mergeCell ref="E312:F313"/>
    <mergeCell ref="G312:G313"/>
    <mergeCell ref="H312:H313"/>
    <mergeCell ref="I318:I319"/>
    <mergeCell ref="B320:I322"/>
    <mergeCell ref="B318:B319"/>
    <mergeCell ref="C318:C319"/>
    <mergeCell ref="D318:D319"/>
    <mergeCell ref="E318:F319"/>
    <mergeCell ref="G318:G319"/>
    <mergeCell ref="H318:H319"/>
    <mergeCell ref="I314:I315"/>
    <mergeCell ref="B316:B317"/>
    <mergeCell ref="C316:C317"/>
    <mergeCell ref="D316:D317"/>
    <mergeCell ref="E316:F317"/>
    <mergeCell ref="G316:G317"/>
    <mergeCell ref="H316:H317"/>
    <mergeCell ref="I316:I317"/>
    <mergeCell ref="B314:B315"/>
    <mergeCell ref="C314:C315"/>
    <mergeCell ref="D314:D315"/>
    <mergeCell ref="E314:F315"/>
    <mergeCell ref="G314:G315"/>
    <mergeCell ref="H314:H315"/>
    <mergeCell ref="B334:C334"/>
    <mergeCell ref="D334:I334"/>
    <mergeCell ref="B335:I335"/>
    <mergeCell ref="E336:F336"/>
    <mergeCell ref="B337:B338"/>
    <mergeCell ref="C337:C338"/>
    <mergeCell ref="D337:D338"/>
    <mergeCell ref="E337:F338"/>
    <mergeCell ref="G337:G338"/>
    <mergeCell ref="H337:H338"/>
    <mergeCell ref="B328:C329"/>
    <mergeCell ref="B330:C330"/>
    <mergeCell ref="D330:I330"/>
    <mergeCell ref="E331:I331"/>
    <mergeCell ref="B332:C333"/>
    <mergeCell ref="D332:I333"/>
    <mergeCell ref="B325:I326"/>
    <mergeCell ref="B327:C327"/>
    <mergeCell ref="D327:H327"/>
    <mergeCell ref="D328:H329"/>
    <mergeCell ref="I328:I329"/>
    <mergeCell ref="I341:I342"/>
    <mergeCell ref="B343:B344"/>
    <mergeCell ref="C343:C344"/>
    <mergeCell ref="D343:D344"/>
    <mergeCell ref="E343:F344"/>
    <mergeCell ref="G343:G344"/>
    <mergeCell ref="H343:H344"/>
    <mergeCell ref="I343:I344"/>
    <mergeCell ref="B341:B342"/>
    <mergeCell ref="C341:C342"/>
    <mergeCell ref="D341:D342"/>
    <mergeCell ref="E341:F342"/>
    <mergeCell ref="G341:G342"/>
    <mergeCell ref="H341:H342"/>
    <mergeCell ref="I337:I338"/>
    <mergeCell ref="B339:B340"/>
    <mergeCell ref="C339:C340"/>
    <mergeCell ref="D339:D340"/>
    <mergeCell ref="E339:F340"/>
    <mergeCell ref="G339:G340"/>
    <mergeCell ref="H339:H340"/>
    <mergeCell ref="I339:I340"/>
    <mergeCell ref="B359:C359"/>
    <mergeCell ref="D359:I359"/>
    <mergeCell ref="E360:I360"/>
    <mergeCell ref="B361:C362"/>
    <mergeCell ref="D361:I362"/>
    <mergeCell ref="B363:C363"/>
    <mergeCell ref="D363:I363"/>
    <mergeCell ref="B349:I351"/>
    <mergeCell ref="B354:I355"/>
    <mergeCell ref="B356:C356"/>
    <mergeCell ref="B357:C358"/>
    <mergeCell ref="I345:I346"/>
    <mergeCell ref="B347:B348"/>
    <mergeCell ref="C347:C348"/>
    <mergeCell ref="D347:D348"/>
    <mergeCell ref="E347:F348"/>
    <mergeCell ref="G347:G348"/>
    <mergeCell ref="H347:H348"/>
    <mergeCell ref="I347:I348"/>
    <mergeCell ref="B345:B346"/>
    <mergeCell ref="C345:C346"/>
    <mergeCell ref="D345:D346"/>
    <mergeCell ref="E345:F346"/>
    <mergeCell ref="G345:G346"/>
    <mergeCell ref="H345:H346"/>
    <mergeCell ref="D356:H356"/>
    <mergeCell ref="D357:H358"/>
    <mergeCell ref="I357:I358"/>
    <mergeCell ref="I368:I369"/>
    <mergeCell ref="B370:B371"/>
    <mergeCell ref="C370:C371"/>
    <mergeCell ref="D370:D371"/>
    <mergeCell ref="E370:F371"/>
    <mergeCell ref="G370:G371"/>
    <mergeCell ref="H370:H371"/>
    <mergeCell ref="I370:I371"/>
    <mergeCell ref="B368:B369"/>
    <mergeCell ref="C368:C369"/>
    <mergeCell ref="D368:D369"/>
    <mergeCell ref="E368:F369"/>
    <mergeCell ref="G368:G369"/>
    <mergeCell ref="H368:H369"/>
    <mergeCell ref="B364:I364"/>
    <mergeCell ref="E365:F365"/>
    <mergeCell ref="B366:B367"/>
    <mergeCell ref="C366:C367"/>
    <mergeCell ref="D366:D367"/>
    <mergeCell ref="E366:F367"/>
    <mergeCell ref="G366:G367"/>
    <mergeCell ref="H366:H367"/>
    <mergeCell ref="I366:I367"/>
    <mergeCell ref="I376:I377"/>
    <mergeCell ref="B378:I380"/>
    <mergeCell ref="B383:I384"/>
    <mergeCell ref="B385:C385"/>
    <mergeCell ref="D385:H385"/>
    <mergeCell ref="B376:B377"/>
    <mergeCell ref="C376:C377"/>
    <mergeCell ref="D376:D377"/>
    <mergeCell ref="E376:F377"/>
    <mergeCell ref="G376:G377"/>
    <mergeCell ref="H376:H377"/>
    <mergeCell ref="I372:I373"/>
    <mergeCell ref="B374:B375"/>
    <mergeCell ref="C374:C375"/>
    <mergeCell ref="D374:D375"/>
    <mergeCell ref="E374:F375"/>
    <mergeCell ref="G374:G375"/>
    <mergeCell ref="H374:H375"/>
    <mergeCell ref="I374:I375"/>
    <mergeCell ref="B372:B373"/>
    <mergeCell ref="C372:C373"/>
    <mergeCell ref="D372:D373"/>
    <mergeCell ref="E372:F373"/>
    <mergeCell ref="G372:G373"/>
    <mergeCell ref="H372:H373"/>
    <mergeCell ref="B392:C392"/>
    <mergeCell ref="D392:I392"/>
    <mergeCell ref="B393:I393"/>
    <mergeCell ref="E394:F394"/>
    <mergeCell ref="B395:B396"/>
    <mergeCell ref="C395:C396"/>
    <mergeCell ref="D395:D396"/>
    <mergeCell ref="E395:F396"/>
    <mergeCell ref="G395:G396"/>
    <mergeCell ref="H395:H396"/>
    <mergeCell ref="B386:C387"/>
    <mergeCell ref="B388:C388"/>
    <mergeCell ref="D388:I388"/>
    <mergeCell ref="E389:I389"/>
    <mergeCell ref="B390:C391"/>
    <mergeCell ref="D390:I391"/>
    <mergeCell ref="D386:H387"/>
    <mergeCell ref="I386:I387"/>
    <mergeCell ref="I399:I400"/>
    <mergeCell ref="B401:B402"/>
    <mergeCell ref="C401:C402"/>
    <mergeCell ref="D401:D402"/>
    <mergeCell ref="E401:F402"/>
    <mergeCell ref="G401:G402"/>
    <mergeCell ref="H401:H402"/>
    <mergeCell ref="I401:I402"/>
    <mergeCell ref="B399:B400"/>
    <mergeCell ref="C399:C400"/>
    <mergeCell ref="D399:D400"/>
    <mergeCell ref="E399:F400"/>
    <mergeCell ref="G399:G400"/>
    <mergeCell ref="H399:H400"/>
    <mergeCell ref="I395:I396"/>
    <mergeCell ref="B397:B398"/>
    <mergeCell ref="C397:C398"/>
    <mergeCell ref="D397:D398"/>
    <mergeCell ref="E397:F398"/>
    <mergeCell ref="G397:G398"/>
    <mergeCell ref="H397:H398"/>
    <mergeCell ref="I397:I398"/>
    <mergeCell ref="B417:C417"/>
    <mergeCell ref="D417:I417"/>
    <mergeCell ref="E418:I418"/>
    <mergeCell ref="B419:C420"/>
    <mergeCell ref="D419:I420"/>
    <mergeCell ref="B421:C421"/>
    <mergeCell ref="D421:I421"/>
    <mergeCell ref="B407:I409"/>
    <mergeCell ref="B412:I413"/>
    <mergeCell ref="B414:C414"/>
    <mergeCell ref="B415:C416"/>
    <mergeCell ref="D414:H414"/>
    <mergeCell ref="D415:H416"/>
    <mergeCell ref="I415:I416"/>
    <mergeCell ref="I403:I404"/>
    <mergeCell ref="B405:B406"/>
    <mergeCell ref="C405:C406"/>
    <mergeCell ref="D405:D406"/>
    <mergeCell ref="E405:F406"/>
    <mergeCell ref="G405:G406"/>
    <mergeCell ref="H405:H406"/>
    <mergeCell ref="I405:I406"/>
    <mergeCell ref="B403:B404"/>
    <mergeCell ref="C403:C404"/>
    <mergeCell ref="D403:D404"/>
    <mergeCell ref="E403:F404"/>
    <mergeCell ref="G403:G404"/>
    <mergeCell ref="H403:H404"/>
    <mergeCell ref="I426:I427"/>
    <mergeCell ref="B428:B429"/>
    <mergeCell ref="C428:C429"/>
    <mergeCell ref="D428:D429"/>
    <mergeCell ref="E428:F429"/>
    <mergeCell ref="G428:G429"/>
    <mergeCell ref="H428:H429"/>
    <mergeCell ref="I428:I429"/>
    <mergeCell ref="B426:B427"/>
    <mergeCell ref="C426:C427"/>
    <mergeCell ref="D426:D427"/>
    <mergeCell ref="E426:F427"/>
    <mergeCell ref="G426:G427"/>
    <mergeCell ref="H426:H427"/>
    <mergeCell ref="B422:I422"/>
    <mergeCell ref="E423:F423"/>
    <mergeCell ref="B424:B425"/>
    <mergeCell ref="C424:C425"/>
    <mergeCell ref="D424:D425"/>
    <mergeCell ref="E424:F425"/>
    <mergeCell ref="G424:G425"/>
    <mergeCell ref="H424:H425"/>
    <mergeCell ref="I424:I425"/>
    <mergeCell ref="I434:I435"/>
    <mergeCell ref="B436:I438"/>
    <mergeCell ref="D443:H443"/>
    <mergeCell ref="I444:I445"/>
    <mergeCell ref="B434:B435"/>
    <mergeCell ref="C434:C435"/>
    <mergeCell ref="D434:D435"/>
    <mergeCell ref="E434:F435"/>
    <mergeCell ref="G434:G435"/>
    <mergeCell ref="H434:H435"/>
    <mergeCell ref="I430:I431"/>
    <mergeCell ref="B432:B433"/>
    <mergeCell ref="C432:C433"/>
    <mergeCell ref="D432:D433"/>
    <mergeCell ref="E432:F433"/>
    <mergeCell ref="G432:G433"/>
    <mergeCell ref="H432:H433"/>
    <mergeCell ref="I432:I433"/>
    <mergeCell ref="B430:B431"/>
    <mergeCell ref="C430:C431"/>
    <mergeCell ref="D430:D431"/>
    <mergeCell ref="E430:F431"/>
    <mergeCell ref="G430:G431"/>
    <mergeCell ref="H430:H431"/>
    <mergeCell ref="B441:I442"/>
    <mergeCell ref="B443:C443"/>
    <mergeCell ref="B444:C445"/>
    <mergeCell ref="D444:H445"/>
    <mergeCell ref="B446:C446"/>
    <mergeCell ref="D446:I446"/>
    <mergeCell ref="E447:I447"/>
    <mergeCell ref="B463:B464"/>
    <mergeCell ref="C463:C464"/>
    <mergeCell ref="D463:D464"/>
    <mergeCell ref="E463:F464"/>
    <mergeCell ref="B459:B460"/>
    <mergeCell ref="C459:C460"/>
    <mergeCell ref="D459:D460"/>
    <mergeCell ref="E459:F460"/>
    <mergeCell ref="G459:G460"/>
    <mergeCell ref="H459:H460"/>
    <mergeCell ref="B455:B456"/>
    <mergeCell ref="C455:C456"/>
    <mergeCell ref="D455:D456"/>
    <mergeCell ref="E455:F456"/>
    <mergeCell ref="G455:G456"/>
    <mergeCell ref="H455:H456"/>
    <mergeCell ref="B450:C450"/>
    <mergeCell ref="B448:C449"/>
    <mergeCell ref="D448:I449"/>
    <mergeCell ref="I455:I456"/>
    <mergeCell ref="B457:B458"/>
    <mergeCell ref="C457:C458"/>
    <mergeCell ref="D457:D458"/>
    <mergeCell ref="E457:F458"/>
    <mergeCell ref="G457:G458"/>
    <mergeCell ref="H457:H458"/>
    <mergeCell ref="I457:I458"/>
    <mergeCell ref="D450:I450"/>
    <mergeCell ref="B451:I451"/>
    <mergeCell ref="E452:F452"/>
    <mergeCell ref="B453:B454"/>
    <mergeCell ref="C453:C454"/>
    <mergeCell ref="D453:D454"/>
    <mergeCell ref="E453:F454"/>
    <mergeCell ref="G453:G454"/>
    <mergeCell ref="H453:H454"/>
    <mergeCell ref="I453:I454"/>
    <mergeCell ref="B473:C474"/>
    <mergeCell ref="B475:C475"/>
    <mergeCell ref="D475:I475"/>
    <mergeCell ref="E476:I476"/>
    <mergeCell ref="B477:C478"/>
    <mergeCell ref="D477:I478"/>
    <mergeCell ref="D473:H474"/>
    <mergeCell ref="I473:I474"/>
    <mergeCell ref="G463:G464"/>
    <mergeCell ref="H463:H464"/>
    <mergeCell ref="I463:I464"/>
    <mergeCell ref="B465:I467"/>
    <mergeCell ref="B470:I471"/>
    <mergeCell ref="B472:C472"/>
    <mergeCell ref="D472:H472"/>
    <mergeCell ref="I459:I460"/>
    <mergeCell ref="B461:B462"/>
    <mergeCell ref="C461:C462"/>
    <mergeCell ref="D461:D462"/>
    <mergeCell ref="E461:F462"/>
    <mergeCell ref="G461:G462"/>
    <mergeCell ref="H461:H462"/>
    <mergeCell ref="I461:I462"/>
    <mergeCell ref="I482:I483"/>
    <mergeCell ref="B484:B485"/>
    <mergeCell ref="C484:C485"/>
    <mergeCell ref="D484:D485"/>
    <mergeCell ref="E484:F485"/>
    <mergeCell ref="G484:G485"/>
    <mergeCell ref="H484:H485"/>
    <mergeCell ref="I484:I485"/>
    <mergeCell ref="B479:C479"/>
    <mergeCell ref="D479:I479"/>
    <mergeCell ref="B480:I480"/>
    <mergeCell ref="E481:F481"/>
    <mergeCell ref="B482:B483"/>
    <mergeCell ref="C482:C483"/>
    <mergeCell ref="D482:D483"/>
    <mergeCell ref="E482:F483"/>
    <mergeCell ref="G482:G483"/>
    <mergeCell ref="H482:H483"/>
    <mergeCell ref="I490:I491"/>
    <mergeCell ref="B492:B493"/>
    <mergeCell ref="C492:C493"/>
    <mergeCell ref="D492:D493"/>
    <mergeCell ref="E492:F493"/>
    <mergeCell ref="G492:G493"/>
    <mergeCell ref="H492:H493"/>
    <mergeCell ref="I492:I493"/>
    <mergeCell ref="B490:B491"/>
    <mergeCell ref="C490:C491"/>
    <mergeCell ref="D490:D491"/>
    <mergeCell ref="E490:F491"/>
    <mergeCell ref="G490:G491"/>
    <mergeCell ref="H490:H491"/>
    <mergeCell ref="I486:I487"/>
    <mergeCell ref="B488:B489"/>
    <mergeCell ref="C488:C489"/>
    <mergeCell ref="D488:D489"/>
    <mergeCell ref="E488:F489"/>
    <mergeCell ref="G488:G489"/>
    <mergeCell ref="H488:H489"/>
    <mergeCell ref="I488:I489"/>
    <mergeCell ref="B486:B487"/>
    <mergeCell ref="C486:C487"/>
    <mergeCell ref="D486:D487"/>
    <mergeCell ref="E486:F487"/>
    <mergeCell ref="G486:G487"/>
    <mergeCell ref="H486:H487"/>
    <mergeCell ref="B509:I509"/>
    <mergeCell ref="E510:F510"/>
    <mergeCell ref="B511:B512"/>
    <mergeCell ref="C511:C512"/>
    <mergeCell ref="D511:D512"/>
    <mergeCell ref="E511:F512"/>
    <mergeCell ref="G511:G512"/>
    <mergeCell ref="H511:H512"/>
    <mergeCell ref="I511:I512"/>
    <mergeCell ref="B504:C504"/>
    <mergeCell ref="D504:I504"/>
    <mergeCell ref="E505:I505"/>
    <mergeCell ref="B506:C507"/>
    <mergeCell ref="D506:I507"/>
    <mergeCell ref="B508:C508"/>
    <mergeCell ref="D508:I508"/>
    <mergeCell ref="B494:I496"/>
    <mergeCell ref="B499:I500"/>
    <mergeCell ref="B501:C501"/>
    <mergeCell ref="B502:C503"/>
    <mergeCell ref="D501:H501"/>
    <mergeCell ref="D502:H503"/>
    <mergeCell ref="I502:I503"/>
    <mergeCell ref="I517:I518"/>
    <mergeCell ref="B519:B520"/>
    <mergeCell ref="C519:C520"/>
    <mergeCell ref="D519:D520"/>
    <mergeCell ref="E519:F520"/>
    <mergeCell ref="G519:G520"/>
    <mergeCell ref="H519:H520"/>
    <mergeCell ref="I519:I520"/>
    <mergeCell ref="B517:B518"/>
    <mergeCell ref="C517:C518"/>
    <mergeCell ref="D517:D518"/>
    <mergeCell ref="E517:F518"/>
    <mergeCell ref="G517:G518"/>
    <mergeCell ref="H517:H518"/>
    <mergeCell ref="I513:I514"/>
    <mergeCell ref="B515:B516"/>
    <mergeCell ref="C515:C516"/>
    <mergeCell ref="D515:D516"/>
    <mergeCell ref="E515:F516"/>
    <mergeCell ref="G515:G516"/>
    <mergeCell ref="H515:H516"/>
    <mergeCell ref="I515:I516"/>
    <mergeCell ref="B513:B514"/>
    <mergeCell ref="C513:C514"/>
    <mergeCell ref="D513:D514"/>
    <mergeCell ref="E513:F514"/>
    <mergeCell ref="G513:G514"/>
    <mergeCell ref="H513:H514"/>
    <mergeCell ref="B533:C533"/>
    <mergeCell ref="D533:I533"/>
    <mergeCell ref="E534:I534"/>
    <mergeCell ref="B535:C536"/>
    <mergeCell ref="D535:I536"/>
    <mergeCell ref="B537:C537"/>
    <mergeCell ref="D537:I537"/>
    <mergeCell ref="I521:I522"/>
    <mergeCell ref="B523:I525"/>
    <mergeCell ref="B528:I529"/>
    <mergeCell ref="B530:C530"/>
    <mergeCell ref="B531:C532"/>
    <mergeCell ref="D530:H530"/>
    <mergeCell ref="D531:H532"/>
    <mergeCell ref="I531:I532"/>
    <mergeCell ref="B521:B522"/>
    <mergeCell ref="C521:C522"/>
    <mergeCell ref="D521:D522"/>
    <mergeCell ref="E521:F522"/>
    <mergeCell ref="G521:G522"/>
    <mergeCell ref="H521:H522"/>
    <mergeCell ref="I542:I543"/>
    <mergeCell ref="B544:B545"/>
    <mergeCell ref="C544:C545"/>
    <mergeCell ref="D544:D545"/>
    <mergeCell ref="E544:F545"/>
    <mergeCell ref="G544:G545"/>
    <mergeCell ref="H544:H545"/>
    <mergeCell ref="I544:I545"/>
    <mergeCell ref="B542:B543"/>
    <mergeCell ref="C542:C543"/>
    <mergeCell ref="D542:D543"/>
    <mergeCell ref="E542:F543"/>
    <mergeCell ref="G542:G543"/>
    <mergeCell ref="H542:H543"/>
    <mergeCell ref="B538:I538"/>
    <mergeCell ref="E539:F539"/>
    <mergeCell ref="B540:B541"/>
    <mergeCell ref="C540:C541"/>
    <mergeCell ref="D540:D541"/>
    <mergeCell ref="E540:F541"/>
    <mergeCell ref="G540:G541"/>
    <mergeCell ref="H540:H541"/>
    <mergeCell ref="I540:I541"/>
    <mergeCell ref="D562:I562"/>
    <mergeCell ref="E563:I563"/>
    <mergeCell ref="B564:C565"/>
    <mergeCell ref="D564:I565"/>
    <mergeCell ref="B566:C566"/>
    <mergeCell ref="D566:I566"/>
    <mergeCell ref="B548:B549"/>
    <mergeCell ref="C548:C549"/>
    <mergeCell ref="D548:D549"/>
    <mergeCell ref="E548:F549"/>
    <mergeCell ref="G548:G549"/>
    <mergeCell ref="H548:H549"/>
    <mergeCell ref="I548:I549"/>
    <mergeCell ref="B546:B547"/>
    <mergeCell ref="C546:C547"/>
    <mergeCell ref="D546:D547"/>
    <mergeCell ref="E546:F547"/>
    <mergeCell ref="G546:G547"/>
    <mergeCell ref="H546:H547"/>
    <mergeCell ref="D9:H10"/>
    <mergeCell ref="D8:H8"/>
    <mergeCell ref="I9:I10"/>
    <mergeCell ref="B579:B580"/>
    <mergeCell ref="C579:C580"/>
    <mergeCell ref="D579:D580"/>
    <mergeCell ref="E579:F580"/>
    <mergeCell ref="G579:G580"/>
    <mergeCell ref="H579:H580"/>
    <mergeCell ref="I575:I576"/>
    <mergeCell ref="B577:B578"/>
    <mergeCell ref="C577:C578"/>
    <mergeCell ref="D577:D578"/>
    <mergeCell ref="E577:F578"/>
    <mergeCell ref="G577:G578"/>
    <mergeCell ref="H577:H578"/>
    <mergeCell ref="I577:I578"/>
    <mergeCell ref="B575:B576"/>
    <mergeCell ref="C575:C576"/>
    <mergeCell ref="D575:D576"/>
    <mergeCell ref="E575:F576"/>
    <mergeCell ref="G575:G576"/>
    <mergeCell ref="H575:H576"/>
    <mergeCell ref="I571:I572"/>
    <mergeCell ref="B573:B574"/>
    <mergeCell ref="C573:C574"/>
    <mergeCell ref="D573:D574"/>
    <mergeCell ref="E573:F574"/>
    <mergeCell ref="G573:G574"/>
    <mergeCell ref="H573:H574"/>
    <mergeCell ref="I573:I574"/>
    <mergeCell ref="B571:B572"/>
    <mergeCell ref="I579:I580"/>
    <mergeCell ref="I550:I551"/>
    <mergeCell ref="B552:I554"/>
    <mergeCell ref="B557:I558"/>
    <mergeCell ref="B559:C559"/>
    <mergeCell ref="B560:C561"/>
    <mergeCell ref="D559:H559"/>
    <mergeCell ref="D560:H561"/>
    <mergeCell ref="I560:I561"/>
    <mergeCell ref="B550:B551"/>
    <mergeCell ref="C550:C551"/>
    <mergeCell ref="D550:D551"/>
    <mergeCell ref="E550:F551"/>
    <mergeCell ref="G550:G551"/>
    <mergeCell ref="H550:H551"/>
    <mergeCell ref="I546:I547"/>
    <mergeCell ref="B581:I583"/>
    <mergeCell ref="C571:C572"/>
    <mergeCell ref="D571:D572"/>
    <mergeCell ref="E571:F572"/>
    <mergeCell ref="G571:G572"/>
    <mergeCell ref="H571:H572"/>
    <mergeCell ref="B567:I567"/>
    <mergeCell ref="E568:F568"/>
    <mergeCell ref="B569:B570"/>
    <mergeCell ref="C569:C570"/>
    <mergeCell ref="D569:D570"/>
    <mergeCell ref="E569:F570"/>
    <mergeCell ref="G569:G570"/>
    <mergeCell ref="H569:H570"/>
    <mergeCell ref="I569:I570"/>
    <mergeCell ref="B562:C562"/>
  </mergeCells>
  <phoneticPr fontId="1"/>
  <dataValidations count="1">
    <dataValidation imeMode="halfKatakana" allowBlank="1" showInputMessage="1" showErrorMessage="1" sqref="G18:G29 G250:G261 G47:G58 G540:G551 G76:G87 G105:G116 G134:G145 G163:G174 G192:G203 G221:G232 G279:G290 G308:G319 G337:G348 G366:G377 G395:G406 G424:G435 G453:G464 G482:G493 G511:G522 G569:G580"/>
  </dataValidations>
  <pageMargins left="0.7" right="0.7" top="0.75" bottom="0.75" header="0.3" footer="0.3"/>
  <pageSetup paperSize="9" scale="72" fitToHeight="0" orientation="portrait" horizontalDpi="4294967293" verticalDpi="0" r:id="rId1"/>
  <rowBreaks count="9" manualBreakCount="9">
    <brk id="62" max="9" man="1"/>
    <brk id="120" max="9" man="1"/>
    <brk id="178" max="9" man="1"/>
    <brk id="236" max="9" man="1"/>
    <brk id="294" max="9" man="1"/>
    <brk id="352" max="9" man="1"/>
    <brk id="410" max="9" man="1"/>
    <brk id="468" max="9" man="1"/>
    <brk id="526" max="9"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男子登録情報!$M$1:$M$22</xm:f>
          </x14:formula1>
          <xm:sqref>I9:I10</xm:sqref>
        </x14:dataValidation>
        <x14:dataValidation type="list" allowBlank="1" showInputMessage="1" showErrorMessage="1">
          <x14:formula1>
            <xm:f>男子登録情報!$M$1:$M$21</xm:f>
          </x14:formula1>
          <xm:sqref>I38:I39 I67:I68 I96:I97 I125:I126 I154:I155 I183:I184 I212:I213 I241:I242 I270:I271 I299:I300 I328:I329 I357:I358 I386:I387 I415:I416 I444:I445 I473:I474 I502:I503 I531:I532 I560:I561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AA585"/>
  <sheetViews>
    <sheetView zoomScaleNormal="100" workbookViewId="0">
      <selection activeCell="I9" sqref="I9:I10"/>
    </sheetView>
  </sheetViews>
  <sheetFormatPr defaultRowHeight="13.5"/>
  <cols>
    <col min="1" max="1" width="10.625" style="62" customWidth="1"/>
    <col min="2" max="2" width="5.125" style="62" bestFit="1" customWidth="1"/>
    <col min="3" max="3" width="11" style="62" customWidth="1"/>
    <col min="4" max="4" width="14.125" style="62" hidden="1" customWidth="1"/>
    <col min="5" max="6" width="15.625" style="62" customWidth="1"/>
    <col min="7" max="7" width="30.625" style="62" customWidth="1"/>
    <col min="8" max="8" width="9" style="62"/>
    <col min="9" max="9" width="12.125" style="62" customWidth="1"/>
    <col min="10" max="10" width="10.625" style="67" customWidth="1"/>
    <col min="11" max="11" width="9" style="21"/>
    <col min="12" max="12" width="0" style="62" hidden="1" customWidth="1"/>
    <col min="13" max="27" width="9" style="21"/>
  </cols>
  <sheetData>
    <row r="1" spans="1:12" s="21" customFormat="1" ht="13.5" customHeight="1">
      <c r="A1" s="356" t="str">
        <f>CONCATENATE('加盟校情報&amp;大会設定'!G5,'加盟校情報&amp;大会設定'!H5,'加盟校情報&amp;大会設定'!I5,'加盟校情報&amp;大会設定'!J5)&amp;"　様式Ⅱ(男子4×400mR)個票"</f>
        <v>第35回全日本大学女子駅伝東海地区選考会　様式Ⅱ(男子4×400mR)個票</v>
      </c>
      <c r="B1" s="356"/>
      <c r="C1" s="356"/>
      <c r="D1" s="356"/>
      <c r="E1" s="356"/>
      <c r="F1" s="356"/>
      <c r="G1" s="356"/>
      <c r="H1" s="356"/>
      <c r="I1" s="356"/>
      <c r="J1" s="356"/>
      <c r="L1" s="62"/>
    </row>
    <row r="2" spans="1:12" s="21" customFormat="1" ht="13.5" customHeight="1">
      <c r="A2" s="356"/>
      <c r="B2" s="356"/>
      <c r="C2" s="356"/>
      <c r="D2" s="356"/>
      <c r="E2" s="356"/>
      <c r="F2" s="356"/>
      <c r="G2" s="356"/>
      <c r="H2" s="356"/>
      <c r="I2" s="356"/>
      <c r="J2" s="356"/>
      <c r="L2" s="62"/>
    </row>
    <row r="3" spans="1:12" s="21" customFormat="1" ht="13.5" customHeight="1">
      <c r="A3" s="356"/>
      <c r="B3" s="356"/>
      <c r="C3" s="356"/>
      <c r="D3" s="356"/>
      <c r="E3" s="356"/>
      <c r="F3" s="356"/>
      <c r="G3" s="356"/>
      <c r="H3" s="356"/>
      <c r="I3" s="356"/>
      <c r="J3" s="356"/>
      <c r="L3" s="62"/>
    </row>
    <row r="4" spans="1:12" s="21" customFormat="1" ht="18.75">
      <c r="A4" s="4"/>
      <c r="B4" s="4"/>
      <c r="C4" s="4"/>
      <c r="D4" s="4"/>
      <c r="E4" s="4"/>
      <c r="F4" s="4"/>
      <c r="G4" s="4"/>
      <c r="H4" s="4"/>
      <c r="I4" s="4"/>
      <c r="J4" s="59"/>
      <c r="L4" s="62"/>
    </row>
    <row r="5" spans="1:12" s="21" customFormat="1" ht="19.5" thickBot="1">
      <c r="A5" s="4"/>
      <c r="B5" s="4"/>
      <c r="C5" s="4"/>
      <c r="D5" s="4"/>
      <c r="E5" s="4"/>
      <c r="F5" s="4"/>
      <c r="G5" s="4"/>
      <c r="H5" s="4"/>
      <c r="I5" s="4"/>
      <c r="J5" s="64" t="s">
        <v>1338</v>
      </c>
      <c r="L5" s="62"/>
    </row>
    <row r="6" spans="1:12" s="21" customFormat="1" ht="18.75" customHeight="1">
      <c r="A6" s="4"/>
      <c r="B6" s="291" t="str">
        <f>CONCATENATE('加盟校情報&amp;大会設定'!$G$5,'加盟校情報&amp;大会設定'!$H$5,'加盟校情報&amp;大会設定'!$I$5,'加盟校情報&amp;大会設定'!$J$5,)&amp;"　男子4×400mR"</f>
        <v>第35回全日本大学女子駅伝東海地区選考会　男子4×400mR</v>
      </c>
      <c r="C6" s="292"/>
      <c r="D6" s="292"/>
      <c r="E6" s="292"/>
      <c r="F6" s="292"/>
      <c r="G6" s="292"/>
      <c r="H6" s="292"/>
      <c r="I6" s="293"/>
      <c r="J6" s="60"/>
      <c r="L6" s="62">
        <f>COUNTA(C18,C47,C76,C105,C134,C163,C192,C221,C250,C279,C308,C337,C366,C395,C424,C453,C482,C511,C540,C569)</f>
        <v>0</v>
      </c>
    </row>
    <row r="7" spans="1:12" s="21" customFormat="1" ht="19.5" customHeight="1" thickBot="1">
      <c r="A7" s="4"/>
      <c r="B7" s="294"/>
      <c r="C7" s="295"/>
      <c r="D7" s="295"/>
      <c r="E7" s="295"/>
      <c r="F7" s="295"/>
      <c r="G7" s="295"/>
      <c r="H7" s="295"/>
      <c r="I7" s="296"/>
      <c r="J7" s="60"/>
      <c r="L7" s="62"/>
    </row>
    <row r="8" spans="1:12" s="21" customFormat="1" ht="18.75">
      <c r="A8" s="4"/>
      <c r="B8" s="297" t="s">
        <v>1326</v>
      </c>
      <c r="C8" s="298"/>
      <c r="D8" s="303" t="str">
        <f>IF(基本情報登録!$D$6&gt;0,基本情報登録!$D$6,"")</f>
        <v/>
      </c>
      <c r="E8" s="304"/>
      <c r="F8" s="304"/>
      <c r="G8" s="304"/>
      <c r="H8" s="305"/>
      <c r="I8" s="57" t="s">
        <v>1360</v>
      </c>
      <c r="J8" s="60"/>
      <c r="L8" s="62"/>
    </row>
    <row r="9" spans="1:12" s="21" customFormat="1" ht="18.75" customHeight="1">
      <c r="A9" s="4"/>
      <c r="B9" s="357" t="s">
        <v>1</v>
      </c>
      <c r="C9" s="358"/>
      <c r="D9" s="306" t="str">
        <f>IF(基本情報登録!$D$8&gt;0,基本情報登録!$D$8,"")</f>
        <v/>
      </c>
      <c r="E9" s="307"/>
      <c r="F9" s="307"/>
      <c r="G9" s="307"/>
      <c r="H9" s="308"/>
      <c r="I9" s="280"/>
      <c r="J9" s="60"/>
      <c r="L9" s="62"/>
    </row>
    <row r="10" spans="1:12" s="21" customFormat="1" ht="19.5" customHeight="1" thickBot="1">
      <c r="A10" s="4"/>
      <c r="B10" s="301"/>
      <c r="C10" s="302"/>
      <c r="D10" s="309"/>
      <c r="E10" s="310"/>
      <c r="F10" s="310"/>
      <c r="G10" s="310"/>
      <c r="H10" s="311"/>
      <c r="I10" s="281"/>
      <c r="J10" s="60"/>
      <c r="L10" s="62"/>
    </row>
    <row r="11" spans="1:12" s="21" customFormat="1" ht="18.75">
      <c r="A11" s="4"/>
      <c r="B11" s="297" t="s">
        <v>26</v>
      </c>
      <c r="C11" s="298"/>
      <c r="D11" s="334"/>
      <c r="E11" s="335"/>
      <c r="F11" s="335"/>
      <c r="G11" s="335"/>
      <c r="H11" s="335"/>
      <c r="I11" s="336"/>
      <c r="J11" s="60"/>
      <c r="L11" s="62"/>
    </row>
    <row r="12" spans="1:12" s="21" customFormat="1" ht="18.75" hidden="1">
      <c r="A12" s="4"/>
      <c r="B12" s="50"/>
      <c r="C12" s="51"/>
      <c r="D12" s="52"/>
      <c r="E12" s="337" t="str">
        <f>TEXT(D11,"00000")</f>
        <v>00000</v>
      </c>
      <c r="F12" s="337"/>
      <c r="G12" s="337"/>
      <c r="H12" s="337"/>
      <c r="I12" s="338"/>
      <c r="J12" s="60"/>
      <c r="L12" s="62"/>
    </row>
    <row r="13" spans="1:12" s="21" customFormat="1" ht="18.75" customHeight="1">
      <c r="A13" s="4"/>
      <c r="B13" s="299" t="s">
        <v>29</v>
      </c>
      <c r="C13" s="300"/>
      <c r="D13" s="316"/>
      <c r="E13" s="341"/>
      <c r="F13" s="341"/>
      <c r="G13" s="341"/>
      <c r="H13" s="341"/>
      <c r="I13" s="342"/>
      <c r="J13" s="60"/>
      <c r="L13" s="62"/>
    </row>
    <row r="14" spans="1:12" s="21" customFormat="1" ht="18.75" customHeight="1">
      <c r="A14" s="4"/>
      <c r="B14" s="339"/>
      <c r="C14" s="340"/>
      <c r="D14" s="321"/>
      <c r="E14" s="343"/>
      <c r="F14" s="343"/>
      <c r="G14" s="343"/>
      <c r="H14" s="343"/>
      <c r="I14" s="344"/>
      <c r="J14" s="60"/>
      <c r="L14" s="62"/>
    </row>
    <row r="15" spans="1:12" s="21" customFormat="1" ht="19.5" thickBot="1">
      <c r="A15" s="4"/>
      <c r="B15" s="301" t="s">
        <v>1318</v>
      </c>
      <c r="C15" s="302"/>
      <c r="D15" s="318"/>
      <c r="E15" s="350"/>
      <c r="F15" s="350"/>
      <c r="G15" s="350"/>
      <c r="H15" s="350"/>
      <c r="I15" s="355"/>
      <c r="J15" s="60"/>
      <c r="L15" s="62"/>
    </row>
    <row r="16" spans="1:12" s="21" customFormat="1" ht="18.75">
      <c r="A16" s="4"/>
      <c r="B16" s="359" t="s">
        <v>1319</v>
      </c>
      <c r="C16" s="360"/>
      <c r="D16" s="360"/>
      <c r="E16" s="360"/>
      <c r="F16" s="360"/>
      <c r="G16" s="360"/>
      <c r="H16" s="360"/>
      <c r="I16" s="361"/>
      <c r="J16" s="60"/>
      <c r="L16" s="62"/>
    </row>
    <row r="17" spans="1:12" s="21" customFormat="1" ht="19.5" thickBot="1">
      <c r="A17" s="4"/>
      <c r="B17" s="53" t="s">
        <v>1323</v>
      </c>
      <c r="C17" s="54" t="s">
        <v>18</v>
      </c>
      <c r="D17" s="54" t="s">
        <v>1324</v>
      </c>
      <c r="E17" s="362" t="s">
        <v>1320</v>
      </c>
      <c r="F17" s="362"/>
      <c r="G17" s="54" t="s">
        <v>1325</v>
      </c>
      <c r="H17" s="54" t="s">
        <v>48</v>
      </c>
      <c r="I17" s="55" t="s">
        <v>1321</v>
      </c>
      <c r="J17" s="60"/>
      <c r="L17" s="62"/>
    </row>
    <row r="18" spans="1:12" s="21" customFormat="1" ht="19.5" customHeight="1" thickTop="1">
      <c r="A18" s="4"/>
      <c r="B18" s="329">
        <v>1</v>
      </c>
      <c r="C18" s="195"/>
      <c r="D18" s="195" t="str">
        <f>IF(C18&gt;0,VLOOKUP(C18,男子登録情報!$A$2:$H$1688,2,0),"")</f>
        <v/>
      </c>
      <c r="E18" s="195" t="str">
        <f>IF(C18&gt;0,VLOOKUP(C18,男子登録情報!$A$2:$H$1688,3,0),"")</f>
        <v/>
      </c>
      <c r="F18" s="195"/>
      <c r="G18" s="354" t="str">
        <f>IF(C18&gt;0,VLOOKUP(C18,男子登録情報!$A$2:$H$1688,4,0),"")</f>
        <v/>
      </c>
      <c r="H18" s="195" t="str">
        <f>IF(C18&gt;0,VLOOKUP(C18,男子登録情報!$A$2:$H$1688,8,0),"")</f>
        <v/>
      </c>
      <c r="I18" s="320" t="str">
        <f>IF(C18&gt;0,VLOOKUP(C18,男子登録情報!$A$2:$H$1688,5,0),"")</f>
        <v/>
      </c>
      <c r="J18" s="60"/>
      <c r="L18" s="62"/>
    </row>
    <row r="19" spans="1:12" s="21" customFormat="1" ht="18.75" customHeight="1">
      <c r="A19" s="4"/>
      <c r="B19" s="352"/>
      <c r="C19" s="186"/>
      <c r="D19" s="186"/>
      <c r="E19" s="186"/>
      <c r="F19" s="186"/>
      <c r="G19" s="354"/>
      <c r="H19" s="186"/>
      <c r="I19" s="202"/>
      <c r="J19" s="60"/>
      <c r="L19" s="62"/>
    </row>
    <row r="20" spans="1:12" s="21" customFormat="1" ht="18.75" customHeight="1">
      <c r="A20" s="4"/>
      <c r="B20" s="352">
        <v>2</v>
      </c>
      <c r="C20" s="186"/>
      <c r="D20" s="195" t="str">
        <f>IF(C20,VLOOKUP(C20,男子登録情報!$A$2:$H$1688,2,0),"")</f>
        <v/>
      </c>
      <c r="E20" s="195" t="str">
        <f>IF(C20&gt;0,VLOOKUP(C20,男子登録情報!$A$2:$H$1688,3,0),"")</f>
        <v/>
      </c>
      <c r="F20" s="195"/>
      <c r="G20" s="186" t="str">
        <f>IF(C20&gt;0,VLOOKUP(C20,男子登録情報!$A$2:$H$1688,4,0),"")</f>
        <v/>
      </c>
      <c r="H20" s="186" t="str">
        <f>IF(C20&gt;0,VLOOKUP(C20,男子登録情報!$A$2:$H$1688,8,0),"")</f>
        <v/>
      </c>
      <c r="I20" s="202" t="str">
        <f>IF(C20&gt;0,VLOOKUP(C20,男子登録情報!$A$2:$H$1688,5,0),"")</f>
        <v/>
      </c>
      <c r="J20" s="60"/>
      <c r="L20" s="62"/>
    </row>
    <row r="21" spans="1:12" s="21" customFormat="1" ht="18.75" customHeight="1">
      <c r="A21" s="4"/>
      <c r="B21" s="352"/>
      <c r="C21" s="186"/>
      <c r="D21" s="186"/>
      <c r="E21" s="186"/>
      <c r="F21" s="186"/>
      <c r="G21" s="186"/>
      <c r="H21" s="186"/>
      <c r="I21" s="202"/>
      <c r="J21" s="60"/>
      <c r="L21" s="62"/>
    </row>
    <row r="22" spans="1:12" s="21" customFormat="1" ht="18.75" customHeight="1">
      <c r="A22" s="4"/>
      <c r="B22" s="352">
        <v>3</v>
      </c>
      <c r="C22" s="186"/>
      <c r="D22" s="195" t="str">
        <f>IF(C22,VLOOKUP(C22,男子登録情報!$A$2:$H$1688,2,0),"")</f>
        <v/>
      </c>
      <c r="E22" s="195" t="str">
        <f>IF(C22&gt;0,VLOOKUP(C22,男子登録情報!$A$2:$H$1688,3,0),"")</f>
        <v/>
      </c>
      <c r="F22" s="195"/>
      <c r="G22" s="186" t="str">
        <f>IF(C22&gt;0,VLOOKUP(C22,男子登録情報!$A$2:$H$1688,4,0),"")</f>
        <v/>
      </c>
      <c r="H22" s="186" t="str">
        <f>IF(C22&gt;0,VLOOKUP(C22,男子登録情報!$A$2:$H$1688,8,0),"")</f>
        <v/>
      </c>
      <c r="I22" s="202" t="str">
        <f>IF(C22&gt;0,VLOOKUP(C22,男子登録情報!$A$2:$H$1688,5,0),"")</f>
        <v/>
      </c>
      <c r="J22" s="60"/>
      <c r="L22" s="62"/>
    </row>
    <row r="23" spans="1:12" s="21" customFormat="1" ht="18.75" customHeight="1">
      <c r="A23" s="4"/>
      <c r="B23" s="352"/>
      <c r="C23" s="186"/>
      <c r="D23" s="186"/>
      <c r="E23" s="186"/>
      <c r="F23" s="186"/>
      <c r="G23" s="186"/>
      <c r="H23" s="186"/>
      <c r="I23" s="202"/>
      <c r="J23" s="60"/>
      <c r="L23" s="62"/>
    </row>
    <row r="24" spans="1:12" s="21" customFormat="1" ht="18.75" customHeight="1">
      <c r="A24" s="4"/>
      <c r="B24" s="352">
        <v>4</v>
      </c>
      <c r="C24" s="186"/>
      <c r="D24" s="195" t="str">
        <f>IF(C24,VLOOKUP(C24,男子登録情報!$A$2:$H$1688,2,0),"")</f>
        <v/>
      </c>
      <c r="E24" s="195" t="str">
        <f>IF(C24&gt;0,VLOOKUP(C24,男子登録情報!$A$2:$H$1688,3,0),"")</f>
        <v/>
      </c>
      <c r="F24" s="195"/>
      <c r="G24" s="186" t="str">
        <f>IF(C24&gt;0,VLOOKUP(C24,男子登録情報!$A$2:$H$1688,4,0),"")</f>
        <v/>
      </c>
      <c r="H24" s="186" t="str">
        <f>IF(C24&gt;0,VLOOKUP(C24,男子登録情報!$A$2:$H$1688,8,0),"")</f>
        <v/>
      </c>
      <c r="I24" s="202" t="str">
        <f>IF(C24&gt;0,VLOOKUP(C24,男子登録情報!$A$2:$H$1688,5,0),"")</f>
        <v/>
      </c>
      <c r="J24" s="60"/>
      <c r="L24" s="62"/>
    </row>
    <row r="25" spans="1:12" s="21" customFormat="1" ht="18.75" customHeight="1">
      <c r="A25" s="4"/>
      <c r="B25" s="352"/>
      <c r="C25" s="186"/>
      <c r="D25" s="186"/>
      <c r="E25" s="186"/>
      <c r="F25" s="186"/>
      <c r="G25" s="186"/>
      <c r="H25" s="186"/>
      <c r="I25" s="202"/>
      <c r="J25" s="60"/>
      <c r="L25" s="62"/>
    </row>
    <row r="26" spans="1:12" s="21" customFormat="1" ht="18.75" customHeight="1">
      <c r="A26" s="4"/>
      <c r="B26" s="352">
        <v>5</v>
      </c>
      <c r="C26" s="186"/>
      <c r="D26" s="195" t="str">
        <f>IF(C26,VLOOKUP(C26,男子登録情報!$A$2:$H$1688,2,0),"")</f>
        <v/>
      </c>
      <c r="E26" s="195" t="str">
        <f>IF(C26&gt;0,VLOOKUP(C26,男子登録情報!$A$2:$H$1688,3,0),"")</f>
        <v/>
      </c>
      <c r="F26" s="195"/>
      <c r="G26" s="186" t="str">
        <f>IF(C26&gt;0,VLOOKUP(C26,男子登録情報!$A$2:$H$1688,4,0),"")</f>
        <v/>
      </c>
      <c r="H26" s="186" t="str">
        <f>IF(C26&gt;0,VLOOKUP(C26,男子登録情報!$A$2:$H$1688,8,0),"")</f>
        <v/>
      </c>
      <c r="I26" s="202" t="str">
        <f>IF(C26&gt;0,VLOOKUP(C26,男子登録情報!$A$2:$H$1688,5,0),"")</f>
        <v/>
      </c>
      <c r="J26" s="60"/>
      <c r="L26" s="62"/>
    </row>
    <row r="27" spans="1:12" s="21" customFormat="1" ht="18.75" customHeight="1">
      <c r="A27" s="4"/>
      <c r="B27" s="352"/>
      <c r="C27" s="186"/>
      <c r="D27" s="186"/>
      <c r="E27" s="186"/>
      <c r="F27" s="186"/>
      <c r="G27" s="186"/>
      <c r="H27" s="186"/>
      <c r="I27" s="202"/>
      <c r="J27" s="60"/>
      <c r="L27" s="62"/>
    </row>
    <row r="28" spans="1:12" s="21" customFormat="1" ht="18.75" customHeight="1">
      <c r="A28" s="4"/>
      <c r="B28" s="352">
        <v>6</v>
      </c>
      <c r="C28" s="186"/>
      <c r="D28" s="195" t="str">
        <f>IF(C28,VLOOKUP(C28,男子登録情報!$A$2:$H$1688,2,0),"")</f>
        <v/>
      </c>
      <c r="E28" s="195" t="str">
        <f>IF(C28&gt;0,VLOOKUP(C28,男子登録情報!$A$2:$H$1688,3,0),"")</f>
        <v/>
      </c>
      <c r="F28" s="195"/>
      <c r="G28" s="354" t="str">
        <f>IF(C28&gt;0,VLOOKUP(C28,男子登録情報!$A$2:$H$1688,4,0),"")</f>
        <v/>
      </c>
      <c r="H28" s="354" t="str">
        <f>IF(C28&gt;0,VLOOKUP(C28,男子登録情報!$A$2:$H$1688,8,0),"")</f>
        <v/>
      </c>
      <c r="I28" s="320" t="str">
        <f>IF(C28&gt;0,VLOOKUP(C28,男子登録情報!$A$2:$H$1688,5,0),"")</f>
        <v/>
      </c>
      <c r="J28" s="60"/>
      <c r="L28" s="62"/>
    </row>
    <row r="29" spans="1:12" s="21" customFormat="1" ht="19.5" customHeight="1" thickBot="1">
      <c r="A29" s="4"/>
      <c r="B29" s="353"/>
      <c r="C29" s="198"/>
      <c r="D29" s="198"/>
      <c r="E29" s="198"/>
      <c r="F29" s="198"/>
      <c r="G29" s="315"/>
      <c r="H29" s="315"/>
      <c r="I29" s="351"/>
      <c r="J29" s="60"/>
      <c r="L29" s="62"/>
    </row>
    <row r="30" spans="1:12" s="21" customFormat="1" ht="18.75">
      <c r="A30" s="4"/>
      <c r="B30" s="282" t="s">
        <v>1322</v>
      </c>
      <c r="C30" s="283"/>
      <c r="D30" s="283"/>
      <c r="E30" s="283"/>
      <c r="F30" s="283"/>
      <c r="G30" s="283"/>
      <c r="H30" s="283"/>
      <c r="I30" s="284"/>
      <c r="J30" s="60"/>
      <c r="L30" s="62"/>
    </row>
    <row r="31" spans="1:12" s="21" customFormat="1" ht="18.75">
      <c r="A31" s="4"/>
      <c r="B31" s="285"/>
      <c r="C31" s="286"/>
      <c r="D31" s="286"/>
      <c r="E31" s="286"/>
      <c r="F31" s="286"/>
      <c r="G31" s="286"/>
      <c r="H31" s="286"/>
      <c r="I31" s="287"/>
      <c r="J31" s="60"/>
      <c r="L31" s="62"/>
    </row>
    <row r="32" spans="1:12" s="21" customFormat="1" ht="19.5" thickBot="1">
      <c r="A32" s="4"/>
      <c r="B32" s="288"/>
      <c r="C32" s="289"/>
      <c r="D32" s="289"/>
      <c r="E32" s="289"/>
      <c r="F32" s="289"/>
      <c r="G32" s="289"/>
      <c r="H32" s="289"/>
      <c r="I32" s="290"/>
      <c r="J32" s="60"/>
      <c r="L32" s="62"/>
    </row>
    <row r="33" spans="1:12" s="21" customFormat="1" ht="18.75">
      <c r="A33" s="61"/>
      <c r="B33" s="61"/>
      <c r="C33" s="61"/>
      <c r="D33" s="61"/>
      <c r="E33" s="61"/>
      <c r="F33" s="61"/>
      <c r="G33" s="61"/>
      <c r="H33" s="61"/>
      <c r="I33" s="61"/>
      <c r="J33" s="66"/>
      <c r="L33" s="62"/>
    </row>
    <row r="34" spans="1:12" s="21" customFormat="1" ht="19.5" thickBot="1">
      <c r="A34" s="4"/>
      <c r="B34" s="4"/>
      <c r="C34" s="4"/>
      <c r="D34" s="4"/>
      <c r="E34" s="4"/>
      <c r="F34" s="4"/>
      <c r="G34" s="4"/>
      <c r="H34" s="4"/>
      <c r="I34" s="4"/>
      <c r="J34" s="64" t="s">
        <v>1339</v>
      </c>
      <c r="L34" s="62"/>
    </row>
    <row r="35" spans="1:12" s="21" customFormat="1" ht="18.75" customHeight="1">
      <c r="A35" s="4"/>
      <c r="B35" s="291" t="str">
        <f>CONCATENATE('加盟校情報&amp;大会設定'!$G$5,'加盟校情報&amp;大会設定'!$H$5,'加盟校情報&amp;大会設定'!$I$5,'加盟校情報&amp;大会設定'!$J$5,)&amp;"　男子4×400mR"</f>
        <v>第35回全日本大学女子駅伝東海地区選考会　男子4×400mR</v>
      </c>
      <c r="C35" s="292"/>
      <c r="D35" s="292"/>
      <c r="E35" s="292"/>
      <c r="F35" s="292"/>
      <c r="G35" s="292"/>
      <c r="H35" s="292"/>
      <c r="I35" s="293"/>
      <c r="J35" s="60"/>
      <c r="L35" s="62"/>
    </row>
    <row r="36" spans="1:12" s="21" customFormat="1" ht="19.5" customHeight="1" thickBot="1">
      <c r="A36" s="4"/>
      <c r="B36" s="294"/>
      <c r="C36" s="295"/>
      <c r="D36" s="295"/>
      <c r="E36" s="295"/>
      <c r="F36" s="295"/>
      <c r="G36" s="295"/>
      <c r="H36" s="295"/>
      <c r="I36" s="296"/>
      <c r="J36" s="60"/>
      <c r="L36" s="62"/>
    </row>
    <row r="37" spans="1:12" s="21" customFormat="1" ht="18.75">
      <c r="A37" s="4"/>
      <c r="B37" s="297" t="s">
        <v>1326</v>
      </c>
      <c r="C37" s="298"/>
      <c r="D37" s="303" t="str">
        <f>IF(基本情報登録!$D$6&gt;0,基本情報登録!$D$6,"")</f>
        <v/>
      </c>
      <c r="E37" s="304"/>
      <c r="F37" s="304"/>
      <c r="G37" s="304"/>
      <c r="H37" s="305"/>
      <c r="I37" s="65" t="s">
        <v>1360</v>
      </c>
      <c r="J37" s="60"/>
      <c r="L37" s="62"/>
    </row>
    <row r="38" spans="1:12" s="21" customFormat="1" ht="18.75" customHeight="1">
      <c r="A38" s="4"/>
      <c r="B38" s="299" t="s">
        <v>1</v>
      </c>
      <c r="C38" s="300"/>
      <c r="D38" s="306" t="str">
        <f>IF(基本情報登録!$D$8&gt;0,基本情報登録!$D$8,"")</f>
        <v/>
      </c>
      <c r="E38" s="307"/>
      <c r="F38" s="307"/>
      <c r="G38" s="307"/>
      <c r="H38" s="308"/>
      <c r="I38" s="280"/>
      <c r="J38" s="60"/>
      <c r="L38" s="62"/>
    </row>
    <row r="39" spans="1:12" s="21" customFormat="1" ht="19.5" customHeight="1" thickBot="1">
      <c r="A39" s="4"/>
      <c r="B39" s="301"/>
      <c r="C39" s="302"/>
      <c r="D39" s="309"/>
      <c r="E39" s="310"/>
      <c r="F39" s="310"/>
      <c r="G39" s="310"/>
      <c r="H39" s="311"/>
      <c r="I39" s="281"/>
      <c r="J39" s="60"/>
      <c r="L39" s="62"/>
    </row>
    <row r="40" spans="1:12" s="21" customFormat="1" ht="18.75">
      <c r="A40" s="4"/>
      <c r="B40" s="297" t="s">
        <v>26</v>
      </c>
      <c r="C40" s="298"/>
      <c r="D40" s="334"/>
      <c r="E40" s="335"/>
      <c r="F40" s="335"/>
      <c r="G40" s="335"/>
      <c r="H40" s="335"/>
      <c r="I40" s="336"/>
      <c r="J40" s="60"/>
      <c r="L40" s="62"/>
    </row>
    <row r="41" spans="1:12" s="21" customFormat="1" ht="18.75" hidden="1" customHeight="1">
      <c r="A41" s="4"/>
      <c r="B41" s="50"/>
      <c r="C41" s="51"/>
      <c r="D41" s="52"/>
      <c r="E41" s="337" t="str">
        <f>TEXT(D40,"00000")</f>
        <v>00000</v>
      </c>
      <c r="F41" s="337"/>
      <c r="G41" s="337"/>
      <c r="H41" s="337"/>
      <c r="I41" s="338"/>
      <c r="J41" s="60"/>
      <c r="L41" s="62"/>
    </row>
    <row r="42" spans="1:12" s="21" customFormat="1" ht="18.75" customHeight="1">
      <c r="A42" s="4"/>
      <c r="B42" s="299" t="s">
        <v>29</v>
      </c>
      <c r="C42" s="300"/>
      <c r="D42" s="316"/>
      <c r="E42" s="341"/>
      <c r="F42" s="341"/>
      <c r="G42" s="341"/>
      <c r="H42" s="341"/>
      <c r="I42" s="342"/>
      <c r="J42" s="60"/>
      <c r="L42" s="62"/>
    </row>
    <row r="43" spans="1:12" s="21" customFormat="1" ht="18.75" customHeight="1">
      <c r="A43" s="4"/>
      <c r="B43" s="339"/>
      <c r="C43" s="340"/>
      <c r="D43" s="321"/>
      <c r="E43" s="343"/>
      <c r="F43" s="343"/>
      <c r="G43" s="343"/>
      <c r="H43" s="343"/>
      <c r="I43" s="344"/>
      <c r="J43" s="60"/>
      <c r="L43" s="62"/>
    </row>
    <row r="44" spans="1:12" s="21" customFormat="1" ht="19.5" thickBot="1">
      <c r="A44" s="4"/>
      <c r="B44" s="345" t="s">
        <v>1318</v>
      </c>
      <c r="C44" s="346"/>
      <c r="D44" s="347"/>
      <c r="E44" s="348"/>
      <c r="F44" s="348"/>
      <c r="G44" s="348"/>
      <c r="H44" s="348"/>
      <c r="I44" s="349"/>
      <c r="J44" s="60"/>
      <c r="L44" s="62"/>
    </row>
    <row r="45" spans="1:12" s="21" customFormat="1" ht="18.75">
      <c r="A45" s="4"/>
      <c r="B45" s="323" t="s">
        <v>1319</v>
      </c>
      <c r="C45" s="324"/>
      <c r="D45" s="324"/>
      <c r="E45" s="324"/>
      <c r="F45" s="324"/>
      <c r="G45" s="324"/>
      <c r="H45" s="324"/>
      <c r="I45" s="325"/>
      <c r="J45" s="60"/>
      <c r="L45" s="62"/>
    </row>
    <row r="46" spans="1:12" s="21" customFormat="1" ht="19.5" thickBot="1">
      <c r="A46" s="4"/>
      <c r="B46" s="53" t="s">
        <v>1323</v>
      </c>
      <c r="C46" s="54" t="s">
        <v>18</v>
      </c>
      <c r="D46" s="54" t="s">
        <v>1324</v>
      </c>
      <c r="E46" s="326" t="s">
        <v>1320</v>
      </c>
      <c r="F46" s="327"/>
      <c r="G46" s="54" t="s">
        <v>1325</v>
      </c>
      <c r="H46" s="54" t="s">
        <v>48</v>
      </c>
      <c r="I46" s="55" t="s">
        <v>1321</v>
      </c>
      <c r="J46" s="60"/>
      <c r="L46" s="62"/>
    </row>
    <row r="47" spans="1:12" s="21" customFormat="1" ht="19.5" customHeight="1" thickTop="1">
      <c r="A47" s="4"/>
      <c r="B47" s="328">
        <v>1</v>
      </c>
      <c r="C47" s="330"/>
      <c r="D47" s="330" t="str">
        <f>IF(C47&gt;0,VLOOKUP(C47,男子登録情報!$A$2:$H$1688,2,0),"")</f>
        <v/>
      </c>
      <c r="E47" s="331" t="str">
        <f>IF(C47&gt;0,VLOOKUP(C47,男子登録情報!$A$2:$H$1688,3,0),"")</f>
        <v/>
      </c>
      <c r="F47" s="332"/>
      <c r="G47" s="330" t="str">
        <f>IF(C47&gt;0,VLOOKUP(C47,男子登録情報!$A$2:$H$1688,4,0),"")</f>
        <v/>
      </c>
      <c r="H47" s="330" t="str">
        <f>IF(C47&gt;0,VLOOKUP(C47,男子登録情報!$A$2:$H$1688,8,0),"")</f>
        <v/>
      </c>
      <c r="I47" s="333" t="str">
        <f>IF(C47&gt;0,VLOOKUP(C47,男子登録情報!$A$2:$H$1688,5,0),"")</f>
        <v/>
      </c>
      <c r="J47" s="60"/>
      <c r="L47" s="62"/>
    </row>
    <row r="48" spans="1:12" s="21" customFormat="1" ht="18.75" customHeight="1">
      <c r="A48" s="4"/>
      <c r="B48" s="329"/>
      <c r="C48" s="195"/>
      <c r="D48" s="195"/>
      <c r="E48" s="321"/>
      <c r="F48" s="322"/>
      <c r="G48" s="195"/>
      <c r="H48" s="195"/>
      <c r="I48" s="320"/>
      <c r="J48" s="60"/>
      <c r="L48" s="62"/>
    </row>
    <row r="49" spans="1:12" s="21" customFormat="1" ht="18.75" customHeight="1">
      <c r="A49" s="4"/>
      <c r="B49" s="312">
        <v>2</v>
      </c>
      <c r="C49" s="314"/>
      <c r="D49" s="314" t="str">
        <f>IF(C49,VLOOKUP(C49,男子登録情報!$A$2:$H$1688,2,0),"")</f>
        <v/>
      </c>
      <c r="E49" s="316" t="str">
        <f>IF(C49&gt;0,VLOOKUP(C49,男子登録情報!$A$2:$H$1688,3,0),"")</f>
        <v/>
      </c>
      <c r="F49" s="317"/>
      <c r="G49" s="314" t="str">
        <f>IF(C49&gt;0,VLOOKUP(C49,男子登録情報!$A$2:$H$1688,4,0),"")</f>
        <v/>
      </c>
      <c r="H49" s="314" t="str">
        <f>IF(C49&gt;0,VLOOKUP(C49,男子登録情報!$A$2:$H$1688,8,0),"")</f>
        <v/>
      </c>
      <c r="I49" s="280" t="str">
        <f>IF(C49&gt;0,VLOOKUP(C49,男子登録情報!$A$2:$H$1688,5,0),"")</f>
        <v/>
      </c>
      <c r="J49" s="60"/>
      <c r="L49" s="62"/>
    </row>
    <row r="50" spans="1:12" s="21" customFormat="1" ht="18.75" customHeight="1">
      <c r="A50" s="4"/>
      <c r="B50" s="329"/>
      <c r="C50" s="195"/>
      <c r="D50" s="195"/>
      <c r="E50" s="321"/>
      <c r="F50" s="322"/>
      <c r="G50" s="195"/>
      <c r="H50" s="195"/>
      <c r="I50" s="320"/>
      <c r="J50" s="60"/>
      <c r="L50" s="62"/>
    </row>
    <row r="51" spans="1:12" s="21" customFormat="1" ht="18.75" customHeight="1">
      <c r="A51" s="4"/>
      <c r="B51" s="312">
        <v>3</v>
      </c>
      <c r="C51" s="314"/>
      <c r="D51" s="314" t="str">
        <f>IF(C51,VLOOKUP(C51,男子登録情報!$A$2:$H$1688,2,0),"")</f>
        <v/>
      </c>
      <c r="E51" s="316" t="str">
        <f>IF(C51&gt;0,VLOOKUP(C51,男子登録情報!$A$2:$H$1688,3,0),"")</f>
        <v/>
      </c>
      <c r="F51" s="317"/>
      <c r="G51" s="314" t="str">
        <f>IF(C51&gt;0,VLOOKUP(C51,男子登録情報!$A$2:$H$1688,4,0),"")</f>
        <v/>
      </c>
      <c r="H51" s="314" t="str">
        <f>IF(C51&gt;0,VLOOKUP(C51,男子登録情報!$A$2:$H$1688,8,0),"")</f>
        <v/>
      </c>
      <c r="I51" s="280" t="str">
        <f>IF(C51&gt;0,VLOOKUP(C51,男子登録情報!$A$2:$H$1688,5,0),"")</f>
        <v/>
      </c>
      <c r="J51" s="60"/>
      <c r="L51" s="62"/>
    </row>
    <row r="52" spans="1:12" s="21" customFormat="1" ht="18.75" customHeight="1">
      <c r="A52" s="4"/>
      <c r="B52" s="329"/>
      <c r="C52" s="195"/>
      <c r="D52" s="195"/>
      <c r="E52" s="321"/>
      <c r="F52" s="322"/>
      <c r="G52" s="195"/>
      <c r="H52" s="195"/>
      <c r="I52" s="320"/>
      <c r="J52" s="60"/>
      <c r="L52" s="62"/>
    </row>
    <row r="53" spans="1:12" s="21" customFormat="1" ht="18.75" customHeight="1">
      <c r="A53" s="4"/>
      <c r="B53" s="312">
        <v>4</v>
      </c>
      <c r="C53" s="314"/>
      <c r="D53" s="314" t="str">
        <f>IF(C53,VLOOKUP(C53,男子登録情報!$A$2:$H$1688,2,0),"")</f>
        <v/>
      </c>
      <c r="E53" s="316" t="str">
        <f>IF(C53&gt;0,VLOOKUP(C53,男子登録情報!$A$2:$H$1688,3,0),"")</f>
        <v/>
      </c>
      <c r="F53" s="317"/>
      <c r="G53" s="314" t="str">
        <f>IF(C53&gt;0,VLOOKUP(C53,男子登録情報!$A$2:$H$1688,4,0),"")</f>
        <v/>
      </c>
      <c r="H53" s="314" t="str">
        <f>IF(C53&gt;0,VLOOKUP(C53,男子登録情報!$A$2:$H$1688,8,0),"")</f>
        <v/>
      </c>
      <c r="I53" s="280" t="str">
        <f>IF(C53&gt;0,VLOOKUP(C53,男子登録情報!$A$2:$H$1688,5,0),"")</f>
        <v/>
      </c>
      <c r="J53" s="60"/>
      <c r="L53" s="62"/>
    </row>
    <row r="54" spans="1:12" s="21" customFormat="1" ht="18.75" customHeight="1">
      <c r="A54" s="4"/>
      <c r="B54" s="329"/>
      <c r="C54" s="195"/>
      <c r="D54" s="195"/>
      <c r="E54" s="321"/>
      <c r="F54" s="322"/>
      <c r="G54" s="195"/>
      <c r="H54" s="195"/>
      <c r="I54" s="320"/>
      <c r="J54" s="60"/>
      <c r="L54" s="62"/>
    </row>
    <row r="55" spans="1:12" s="21" customFormat="1" ht="18.75" customHeight="1">
      <c r="A55" s="4"/>
      <c r="B55" s="312">
        <v>5</v>
      </c>
      <c r="C55" s="314"/>
      <c r="D55" s="314" t="str">
        <f>IF(C55,VLOOKUP(C55,男子登録情報!$A$2:$H$1688,2,0),"")</f>
        <v/>
      </c>
      <c r="E55" s="316" t="str">
        <f>IF(C55&gt;0,VLOOKUP(C55,男子登録情報!$A$2:$H$1688,3,0),"")</f>
        <v/>
      </c>
      <c r="F55" s="317"/>
      <c r="G55" s="314" t="str">
        <f>IF(C55&gt;0,VLOOKUP(C55,男子登録情報!$A$2:$H$1688,4,0),"")</f>
        <v/>
      </c>
      <c r="H55" s="314" t="str">
        <f>IF(C55&gt;0,VLOOKUP(C55,男子登録情報!$A$2:$H$1688,8,0),"")</f>
        <v/>
      </c>
      <c r="I55" s="280" t="str">
        <f>IF(C55&gt;0,VLOOKUP(C55,男子登録情報!$A$2:$H$1688,5,0),"")</f>
        <v/>
      </c>
      <c r="J55" s="60"/>
      <c r="L55" s="62"/>
    </row>
    <row r="56" spans="1:12" s="21" customFormat="1" ht="18.75" customHeight="1">
      <c r="A56" s="4"/>
      <c r="B56" s="329"/>
      <c r="C56" s="195"/>
      <c r="D56" s="195"/>
      <c r="E56" s="321"/>
      <c r="F56" s="322"/>
      <c r="G56" s="195"/>
      <c r="H56" s="195"/>
      <c r="I56" s="320"/>
      <c r="J56" s="60"/>
      <c r="L56" s="62"/>
    </row>
    <row r="57" spans="1:12" s="21" customFormat="1" ht="18.75" customHeight="1">
      <c r="A57" s="4"/>
      <c r="B57" s="312">
        <v>6</v>
      </c>
      <c r="C57" s="314"/>
      <c r="D57" s="314" t="str">
        <f>IF(C57,VLOOKUP(C57,男子登録情報!$A$2:$H$1688,2,0),"")</f>
        <v/>
      </c>
      <c r="E57" s="316" t="str">
        <f>IF(C57&gt;0,VLOOKUP(C57,男子登録情報!$A$2:$H$1688,3,0),"")</f>
        <v/>
      </c>
      <c r="F57" s="317"/>
      <c r="G57" s="314" t="str">
        <f>IF(C57&gt;0,VLOOKUP(C57,男子登録情報!$A$2:$H$1688,4,0),"")</f>
        <v/>
      </c>
      <c r="H57" s="314" t="str">
        <f>IF(C57&gt;0,VLOOKUP(C57,男子登録情報!$A$2:$H$1688,8,0),"")</f>
        <v/>
      </c>
      <c r="I57" s="280" t="str">
        <f>IF(C57&gt;0,VLOOKUP(C57,男子登録情報!$A$2:$H$1688,5,0),"")</f>
        <v/>
      </c>
      <c r="J57" s="60"/>
      <c r="L57" s="62"/>
    </row>
    <row r="58" spans="1:12" s="21" customFormat="1" ht="19.5" customHeight="1" thickBot="1">
      <c r="A58" s="4"/>
      <c r="B58" s="313"/>
      <c r="C58" s="315"/>
      <c r="D58" s="315"/>
      <c r="E58" s="318"/>
      <c r="F58" s="319"/>
      <c r="G58" s="315"/>
      <c r="H58" s="315"/>
      <c r="I58" s="281"/>
      <c r="J58" s="60"/>
      <c r="L58" s="62"/>
    </row>
    <row r="59" spans="1:12" s="21" customFormat="1" ht="18.75">
      <c r="A59" s="4"/>
      <c r="B59" s="282" t="s">
        <v>1322</v>
      </c>
      <c r="C59" s="283"/>
      <c r="D59" s="283"/>
      <c r="E59" s="283"/>
      <c r="F59" s="283"/>
      <c r="G59" s="283"/>
      <c r="H59" s="283"/>
      <c r="I59" s="284"/>
      <c r="J59" s="60"/>
      <c r="L59" s="62"/>
    </row>
    <row r="60" spans="1:12" s="21" customFormat="1" ht="18.75">
      <c r="A60" s="4"/>
      <c r="B60" s="285"/>
      <c r="C60" s="286"/>
      <c r="D60" s="286"/>
      <c r="E60" s="286"/>
      <c r="F60" s="286"/>
      <c r="G60" s="286"/>
      <c r="H60" s="286"/>
      <c r="I60" s="287"/>
      <c r="J60" s="60"/>
      <c r="L60" s="62"/>
    </row>
    <row r="61" spans="1:12" s="21" customFormat="1" ht="19.5" thickBot="1">
      <c r="A61" s="4"/>
      <c r="B61" s="288"/>
      <c r="C61" s="289"/>
      <c r="D61" s="289"/>
      <c r="E61" s="289"/>
      <c r="F61" s="289"/>
      <c r="G61" s="289"/>
      <c r="H61" s="289"/>
      <c r="I61" s="290"/>
      <c r="J61" s="60"/>
      <c r="L61" s="62"/>
    </row>
    <row r="62" spans="1:12" s="21" customFormat="1" ht="18.75">
      <c r="A62" s="61"/>
      <c r="B62" s="61"/>
      <c r="C62" s="61"/>
      <c r="D62" s="61"/>
      <c r="E62" s="61"/>
      <c r="F62" s="61"/>
      <c r="G62" s="61"/>
      <c r="H62" s="61"/>
      <c r="I62" s="61"/>
      <c r="J62" s="66"/>
      <c r="L62" s="62"/>
    </row>
    <row r="63" spans="1:12" s="21" customFormat="1" ht="19.5" thickBot="1">
      <c r="A63" s="4"/>
      <c r="B63" s="4"/>
      <c r="C63" s="4"/>
      <c r="D63" s="4"/>
      <c r="E63" s="4"/>
      <c r="F63" s="4"/>
      <c r="G63" s="4"/>
      <c r="H63" s="4"/>
      <c r="I63" s="4"/>
      <c r="J63" s="64" t="s">
        <v>1340</v>
      </c>
      <c r="L63" s="62"/>
    </row>
    <row r="64" spans="1:12" s="21" customFormat="1" ht="18.75" customHeight="1">
      <c r="A64" s="4"/>
      <c r="B64" s="291" t="str">
        <f>CONCATENATE('加盟校情報&amp;大会設定'!$G$5,'加盟校情報&amp;大会設定'!$H$5,'加盟校情報&amp;大会設定'!$I$5,'加盟校情報&amp;大会設定'!$J$5,)&amp;"　男子4×400mR"</f>
        <v>第35回全日本大学女子駅伝東海地区選考会　男子4×400mR</v>
      </c>
      <c r="C64" s="292"/>
      <c r="D64" s="292"/>
      <c r="E64" s="292"/>
      <c r="F64" s="292"/>
      <c r="G64" s="292"/>
      <c r="H64" s="292"/>
      <c r="I64" s="293"/>
      <c r="J64" s="60"/>
      <c r="L64" s="62"/>
    </row>
    <row r="65" spans="1:12" s="21" customFormat="1" ht="19.5" customHeight="1" thickBot="1">
      <c r="A65" s="4"/>
      <c r="B65" s="294"/>
      <c r="C65" s="295"/>
      <c r="D65" s="295"/>
      <c r="E65" s="295"/>
      <c r="F65" s="295"/>
      <c r="G65" s="295"/>
      <c r="H65" s="295"/>
      <c r="I65" s="296"/>
      <c r="J65" s="60"/>
      <c r="L65" s="62"/>
    </row>
    <row r="66" spans="1:12" s="21" customFormat="1" ht="18.75">
      <c r="A66" s="4"/>
      <c r="B66" s="297" t="s">
        <v>1326</v>
      </c>
      <c r="C66" s="298"/>
      <c r="D66" s="303" t="str">
        <f>IF(基本情報登録!$D$6&gt;0,基本情報登録!$D$6,"")</f>
        <v/>
      </c>
      <c r="E66" s="304"/>
      <c r="F66" s="304"/>
      <c r="G66" s="304"/>
      <c r="H66" s="305"/>
      <c r="I66" s="65" t="s">
        <v>1360</v>
      </c>
      <c r="J66" s="60"/>
      <c r="L66" s="62"/>
    </row>
    <row r="67" spans="1:12" s="21" customFormat="1" ht="18.75" customHeight="1">
      <c r="A67" s="4"/>
      <c r="B67" s="299" t="s">
        <v>1</v>
      </c>
      <c r="C67" s="300"/>
      <c r="D67" s="306" t="str">
        <f>IF(基本情報登録!$D$8&gt;0,基本情報登録!$D$8,"")</f>
        <v/>
      </c>
      <c r="E67" s="307"/>
      <c r="F67" s="307"/>
      <c r="G67" s="307"/>
      <c r="H67" s="308"/>
      <c r="I67" s="280"/>
      <c r="J67" s="60"/>
      <c r="L67" s="62"/>
    </row>
    <row r="68" spans="1:12" s="21" customFormat="1" ht="19.5" customHeight="1" thickBot="1">
      <c r="A68" s="4"/>
      <c r="B68" s="301"/>
      <c r="C68" s="302"/>
      <c r="D68" s="309"/>
      <c r="E68" s="310"/>
      <c r="F68" s="310"/>
      <c r="G68" s="310"/>
      <c r="H68" s="311"/>
      <c r="I68" s="281"/>
      <c r="J68" s="60"/>
      <c r="L68" s="62"/>
    </row>
    <row r="69" spans="1:12" s="21" customFormat="1" ht="18.75">
      <c r="A69" s="4"/>
      <c r="B69" s="297" t="s">
        <v>26</v>
      </c>
      <c r="C69" s="298"/>
      <c r="D69" s="334"/>
      <c r="E69" s="335"/>
      <c r="F69" s="335"/>
      <c r="G69" s="335"/>
      <c r="H69" s="335"/>
      <c r="I69" s="336"/>
      <c r="J69" s="60"/>
      <c r="L69" s="62"/>
    </row>
    <row r="70" spans="1:12" s="21" customFormat="1" ht="18.75" hidden="1">
      <c r="A70" s="4"/>
      <c r="B70" s="50"/>
      <c r="C70" s="51"/>
      <c r="D70" s="52"/>
      <c r="E70" s="337" t="str">
        <f>TEXT(D69,"00000")</f>
        <v>00000</v>
      </c>
      <c r="F70" s="337"/>
      <c r="G70" s="337"/>
      <c r="H70" s="337"/>
      <c r="I70" s="338"/>
      <c r="J70" s="60"/>
      <c r="L70" s="62"/>
    </row>
    <row r="71" spans="1:12" s="21" customFormat="1" ht="18.75" customHeight="1">
      <c r="A71" s="4"/>
      <c r="B71" s="299" t="s">
        <v>29</v>
      </c>
      <c r="C71" s="300"/>
      <c r="D71" s="316"/>
      <c r="E71" s="341"/>
      <c r="F71" s="341"/>
      <c r="G71" s="341"/>
      <c r="H71" s="341"/>
      <c r="I71" s="342"/>
      <c r="J71" s="60"/>
      <c r="L71" s="62"/>
    </row>
    <row r="72" spans="1:12" s="21" customFormat="1" ht="18.75" customHeight="1">
      <c r="A72" s="4"/>
      <c r="B72" s="339"/>
      <c r="C72" s="340"/>
      <c r="D72" s="321"/>
      <c r="E72" s="343"/>
      <c r="F72" s="343"/>
      <c r="G72" s="343"/>
      <c r="H72" s="343"/>
      <c r="I72" s="344"/>
      <c r="J72" s="60"/>
      <c r="L72" s="62"/>
    </row>
    <row r="73" spans="1:12" s="21" customFormat="1" ht="19.5" thickBot="1">
      <c r="A73" s="4"/>
      <c r="B73" s="345" t="s">
        <v>1318</v>
      </c>
      <c r="C73" s="346"/>
      <c r="D73" s="347"/>
      <c r="E73" s="348"/>
      <c r="F73" s="348"/>
      <c r="G73" s="348"/>
      <c r="H73" s="348"/>
      <c r="I73" s="349"/>
      <c r="J73" s="60"/>
      <c r="L73" s="62"/>
    </row>
    <row r="74" spans="1:12" s="21" customFormat="1" ht="18.75">
      <c r="A74" s="4"/>
      <c r="B74" s="323" t="s">
        <v>1319</v>
      </c>
      <c r="C74" s="324"/>
      <c r="D74" s="324"/>
      <c r="E74" s="324"/>
      <c r="F74" s="324"/>
      <c r="G74" s="324"/>
      <c r="H74" s="324"/>
      <c r="I74" s="325"/>
      <c r="J74" s="60"/>
      <c r="L74" s="62"/>
    </row>
    <row r="75" spans="1:12" s="21" customFormat="1" ht="19.5" thickBot="1">
      <c r="A75" s="4"/>
      <c r="B75" s="53" t="s">
        <v>1323</v>
      </c>
      <c r="C75" s="54" t="s">
        <v>18</v>
      </c>
      <c r="D75" s="54" t="s">
        <v>1324</v>
      </c>
      <c r="E75" s="326" t="s">
        <v>1320</v>
      </c>
      <c r="F75" s="327"/>
      <c r="G75" s="54" t="s">
        <v>1325</v>
      </c>
      <c r="H75" s="54" t="s">
        <v>48</v>
      </c>
      <c r="I75" s="55" t="s">
        <v>1321</v>
      </c>
      <c r="J75" s="60"/>
      <c r="L75" s="62"/>
    </row>
    <row r="76" spans="1:12" s="21" customFormat="1" ht="19.5" customHeight="1" thickTop="1">
      <c r="A76" s="4"/>
      <c r="B76" s="328">
        <v>1</v>
      </c>
      <c r="C76" s="330"/>
      <c r="D76" s="330" t="str">
        <f>IF(C76&gt;0,VLOOKUP(C76,男子登録情報!$A$2:$H$1688,2,0),"")</f>
        <v/>
      </c>
      <c r="E76" s="331" t="str">
        <f>IF(C76&gt;0,VLOOKUP(C76,男子登録情報!$A$2:$H$1688,3,0),"")</f>
        <v/>
      </c>
      <c r="F76" s="332"/>
      <c r="G76" s="330" t="str">
        <f>IF(C76&gt;0,VLOOKUP(C76,男子登録情報!$A$2:$H$1688,4,0),"")</f>
        <v/>
      </c>
      <c r="H76" s="330" t="str">
        <f>IF(C76&gt;0,VLOOKUP(C76,男子登録情報!$A$2:$H$1688,8,0),"")</f>
        <v/>
      </c>
      <c r="I76" s="333" t="str">
        <f>IF(C76&gt;0,VLOOKUP(C76,男子登録情報!$A$2:$H$1688,5,0),"")</f>
        <v/>
      </c>
      <c r="J76" s="60"/>
      <c r="L76" s="62"/>
    </row>
    <row r="77" spans="1:12" s="21" customFormat="1" ht="18.75" customHeight="1">
      <c r="A77" s="4"/>
      <c r="B77" s="329"/>
      <c r="C77" s="195"/>
      <c r="D77" s="195"/>
      <c r="E77" s="321"/>
      <c r="F77" s="322"/>
      <c r="G77" s="195"/>
      <c r="H77" s="195"/>
      <c r="I77" s="320"/>
      <c r="J77" s="60"/>
      <c r="L77" s="62"/>
    </row>
    <row r="78" spans="1:12" s="21" customFormat="1" ht="18.75" customHeight="1">
      <c r="A78" s="4"/>
      <c r="B78" s="312">
        <v>2</v>
      </c>
      <c r="C78" s="314"/>
      <c r="D78" s="314" t="str">
        <f>IF(C78,VLOOKUP(C78,男子登録情報!$A$2:$H$1688,2,0),"")</f>
        <v/>
      </c>
      <c r="E78" s="316" t="str">
        <f>IF(C78&gt;0,VLOOKUP(C78,男子登録情報!$A$2:$H$1688,3,0),"")</f>
        <v/>
      </c>
      <c r="F78" s="317"/>
      <c r="G78" s="314" t="str">
        <f>IF(C78&gt;0,VLOOKUP(C78,男子登録情報!$A$2:$H$1688,4,0),"")</f>
        <v/>
      </c>
      <c r="H78" s="314" t="str">
        <f>IF(C78&gt;0,VLOOKUP(C78,男子登録情報!$A$2:$H$1688,8,0),"")</f>
        <v/>
      </c>
      <c r="I78" s="280" t="str">
        <f>IF(C78&gt;0,VLOOKUP(C78,男子登録情報!$A$2:$H$1688,5,0),"")</f>
        <v/>
      </c>
      <c r="J78" s="60"/>
      <c r="L78" s="62"/>
    </row>
    <row r="79" spans="1:12" s="21" customFormat="1" ht="18.75" customHeight="1">
      <c r="A79" s="4"/>
      <c r="B79" s="329"/>
      <c r="C79" s="195"/>
      <c r="D79" s="195"/>
      <c r="E79" s="321"/>
      <c r="F79" s="322"/>
      <c r="G79" s="195"/>
      <c r="H79" s="195"/>
      <c r="I79" s="320"/>
      <c r="J79" s="60"/>
      <c r="L79" s="62"/>
    </row>
    <row r="80" spans="1:12" s="21" customFormat="1" ht="18.75" customHeight="1">
      <c r="A80" s="4"/>
      <c r="B80" s="312">
        <v>3</v>
      </c>
      <c r="C80" s="314"/>
      <c r="D80" s="314" t="str">
        <f>IF(C80,VLOOKUP(C80,男子登録情報!$A$2:$H$1688,2,0),"")</f>
        <v/>
      </c>
      <c r="E80" s="316" t="str">
        <f>IF(C80&gt;0,VLOOKUP(C80,男子登録情報!$A$2:$H$1688,3,0),"")</f>
        <v/>
      </c>
      <c r="F80" s="317"/>
      <c r="G80" s="314" t="str">
        <f>IF(C80&gt;0,VLOOKUP(C80,男子登録情報!$A$2:$H$1688,4,0),"")</f>
        <v/>
      </c>
      <c r="H80" s="314" t="str">
        <f>IF(C80&gt;0,VLOOKUP(C80,男子登録情報!$A$2:$H$1688,8,0),"")</f>
        <v/>
      </c>
      <c r="I80" s="280" t="str">
        <f>IF(C80&gt;0,VLOOKUP(C80,男子登録情報!$A$2:$H$1688,5,0),"")</f>
        <v/>
      </c>
      <c r="J80" s="60"/>
      <c r="L80" s="62"/>
    </row>
    <row r="81" spans="1:12" s="21" customFormat="1" ht="18.75" customHeight="1">
      <c r="A81" s="4"/>
      <c r="B81" s="329"/>
      <c r="C81" s="195"/>
      <c r="D81" s="195"/>
      <c r="E81" s="321"/>
      <c r="F81" s="322"/>
      <c r="G81" s="195"/>
      <c r="H81" s="195"/>
      <c r="I81" s="320"/>
      <c r="J81" s="60"/>
      <c r="L81" s="62"/>
    </row>
    <row r="82" spans="1:12" s="21" customFormat="1" ht="18.75" customHeight="1">
      <c r="A82" s="4"/>
      <c r="B82" s="312">
        <v>4</v>
      </c>
      <c r="C82" s="314"/>
      <c r="D82" s="314" t="str">
        <f>IF(C82,VLOOKUP(C82,男子登録情報!$A$2:$H$1688,2,0),"")</f>
        <v/>
      </c>
      <c r="E82" s="316" t="str">
        <f>IF(C82&gt;0,VLOOKUP(C82,男子登録情報!$A$2:$H$1688,3,0),"")</f>
        <v/>
      </c>
      <c r="F82" s="317"/>
      <c r="G82" s="314" t="str">
        <f>IF(C82&gt;0,VLOOKUP(C82,男子登録情報!$A$2:$H$1688,4,0),"")</f>
        <v/>
      </c>
      <c r="H82" s="314" t="str">
        <f>IF(C82&gt;0,VLOOKUP(C82,男子登録情報!$A$2:$H$1688,8,0),"")</f>
        <v/>
      </c>
      <c r="I82" s="280" t="str">
        <f>IF(C82&gt;0,VLOOKUP(C82,男子登録情報!$A$2:$H$1688,5,0),"")</f>
        <v/>
      </c>
      <c r="J82" s="60"/>
      <c r="L82" s="62"/>
    </row>
    <row r="83" spans="1:12" s="21" customFormat="1" ht="18.75" customHeight="1">
      <c r="A83" s="4"/>
      <c r="B83" s="329"/>
      <c r="C83" s="195"/>
      <c r="D83" s="195"/>
      <c r="E83" s="321"/>
      <c r="F83" s="322"/>
      <c r="G83" s="195"/>
      <c r="H83" s="195"/>
      <c r="I83" s="320"/>
      <c r="J83" s="60"/>
      <c r="L83" s="62"/>
    </row>
    <row r="84" spans="1:12" s="21" customFormat="1" ht="18.75" customHeight="1">
      <c r="A84" s="4"/>
      <c r="B84" s="312">
        <v>5</v>
      </c>
      <c r="C84" s="314"/>
      <c r="D84" s="314" t="str">
        <f>IF(C84,VLOOKUP(C84,男子登録情報!$A$2:$H$1688,2,0),"")</f>
        <v/>
      </c>
      <c r="E84" s="316" t="str">
        <f>IF(C84&gt;0,VLOOKUP(C84,男子登録情報!$A$2:$H$1688,3,0),"")</f>
        <v/>
      </c>
      <c r="F84" s="317"/>
      <c r="G84" s="314" t="str">
        <f>IF(C84&gt;0,VLOOKUP(C84,男子登録情報!$A$2:$H$1688,4,0),"")</f>
        <v/>
      </c>
      <c r="H84" s="314" t="str">
        <f>IF(C84&gt;0,VLOOKUP(C84,男子登録情報!$A$2:$H$1688,8,0),"")</f>
        <v/>
      </c>
      <c r="I84" s="280" t="str">
        <f>IF(C84&gt;0,VLOOKUP(C84,男子登録情報!$A$2:$H$1688,5,0),"")</f>
        <v/>
      </c>
      <c r="J84" s="60"/>
      <c r="L84" s="62"/>
    </row>
    <row r="85" spans="1:12" s="21" customFormat="1" ht="18.75" customHeight="1">
      <c r="A85" s="4"/>
      <c r="B85" s="329"/>
      <c r="C85" s="195"/>
      <c r="D85" s="195"/>
      <c r="E85" s="321"/>
      <c r="F85" s="322"/>
      <c r="G85" s="195"/>
      <c r="H85" s="195"/>
      <c r="I85" s="320"/>
      <c r="J85" s="60"/>
      <c r="L85" s="62"/>
    </row>
    <row r="86" spans="1:12" s="21" customFormat="1" ht="18.75" customHeight="1">
      <c r="A86" s="4"/>
      <c r="B86" s="312">
        <v>6</v>
      </c>
      <c r="C86" s="314"/>
      <c r="D86" s="314" t="str">
        <f>IF(C86,VLOOKUP(C86,男子登録情報!$A$2:$H$1688,2,0),"")</f>
        <v/>
      </c>
      <c r="E86" s="316" t="str">
        <f>IF(C86&gt;0,VLOOKUP(C86,男子登録情報!$A$2:$H$1688,3,0),"")</f>
        <v/>
      </c>
      <c r="F86" s="317"/>
      <c r="G86" s="314" t="str">
        <f>IF(C86&gt;0,VLOOKUP(C86,男子登録情報!$A$2:$H$1688,4,0),"")</f>
        <v/>
      </c>
      <c r="H86" s="314" t="str">
        <f>IF(C86&gt;0,VLOOKUP(C86,男子登録情報!$A$2:$H$1688,8,0),"")</f>
        <v/>
      </c>
      <c r="I86" s="280" t="str">
        <f>IF(C86&gt;0,VLOOKUP(C86,男子登録情報!$A$2:$H$1688,5,0),"")</f>
        <v/>
      </c>
      <c r="J86" s="60"/>
      <c r="L86" s="62"/>
    </row>
    <row r="87" spans="1:12" s="21" customFormat="1" ht="19.5" customHeight="1" thickBot="1">
      <c r="A87" s="4"/>
      <c r="B87" s="313"/>
      <c r="C87" s="315"/>
      <c r="D87" s="315"/>
      <c r="E87" s="318"/>
      <c r="F87" s="319"/>
      <c r="G87" s="315"/>
      <c r="H87" s="315"/>
      <c r="I87" s="281"/>
      <c r="J87" s="60"/>
      <c r="L87" s="62"/>
    </row>
    <row r="88" spans="1:12" s="21" customFormat="1" ht="18.75">
      <c r="A88" s="4"/>
      <c r="B88" s="282" t="s">
        <v>1322</v>
      </c>
      <c r="C88" s="283"/>
      <c r="D88" s="283"/>
      <c r="E88" s="283"/>
      <c r="F88" s="283"/>
      <c r="G88" s="283"/>
      <c r="H88" s="283"/>
      <c r="I88" s="284"/>
      <c r="J88" s="60"/>
      <c r="L88" s="62"/>
    </row>
    <row r="89" spans="1:12" s="21" customFormat="1" ht="18.75">
      <c r="A89" s="4"/>
      <c r="B89" s="285"/>
      <c r="C89" s="286"/>
      <c r="D89" s="286"/>
      <c r="E89" s="286"/>
      <c r="F89" s="286"/>
      <c r="G89" s="286"/>
      <c r="H89" s="286"/>
      <c r="I89" s="287"/>
      <c r="J89" s="60"/>
      <c r="L89" s="62"/>
    </row>
    <row r="90" spans="1:12" s="21" customFormat="1" ht="19.5" thickBot="1">
      <c r="A90" s="4"/>
      <c r="B90" s="288"/>
      <c r="C90" s="289"/>
      <c r="D90" s="289"/>
      <c r="E90" s="289"/>
      <c r="F90" s="289"/>
      <c r="G90" s="289"/>
      <c r="H90" s="289"/>
      <c r="I90" s="290"/>
      <c r="J90" s="60"/>
      <c r="L90" s="62"/>
    </row>
    <row r="91" spans="1:12" s="21" customFormat="1" ht="18.75">
      <c r="A91" s="61"/>
      <c r="B91" s="61"/>
      <c r="C91" s="61"/>
      <c r="D91" s="61"/>
      <c r="E91" s="61"/>
      <c r="F91" s="61"/>
      <c r="G91" s="61"/>
      <c r="H91" s="61"/>
      <c r="I91" s="61"/>
      <c r="J91" s="66"/>
      <c r="L91" s="62"/>
    </row>
    <row r="92" spans="1:12" s="21" customFormat="1" ht="19.5" thickBot="1">
      <c r="A92" s="4"/>
      <c r="B92" s="4"/>
      <c r="C92" s="4"/>
      <c r="D92" s="4"/>
      <c r="E92" s="4"/>
      <c r="F92" s="4"/>
      <c r="G92" s="4"/>
      <c r="H92" s="4"/>
      <c r="I92" s="4"/>
      <c r="J92" s="64" t="s">
        <v>1341</v>
      </c>
      <c r="L92" s="62"/>
    </row>
    <row r="93" spans="1:12" s="21" customFormat="1" ht="18.75" customHeight="1">
      <c r="A93" s="4"/>
      <c r="B93" s="291" t="str">
        <f>CONCATENATE('加盟校情報&amp;大会設定'!$G$5,'加盟校情報&amp;大会設定'!$H$5,'加盟校情報&amp;大会設定'!$I$5,'加盟校情報&amp;大会設定'!$J$5,)&amp;"　男子4×400mR"</f>
        <v>第35回全日本大学女子駅伝東海地区選考会　男子4×400mR</v>
      </c>
      <c r="C93" s="292"/>
      <c r="D93" s="292"/>
      <c r="E93" s="292"/>
      <c r="F93" s="292"/>
      <c r="G93" s="292"/>
      <c r="H93" s="292"/>
      <c r="I93" s="293"/>
      <c r="J93" s="60"/>
      <c r="L93" s="62"/>
    </row>
    <row r="94" spans="1:12" s="21" customFormat="1" ht="19.5" customHeight="1" thickBot="1">
      <c r="A94" s="4"/>
      <c r="B94" s="294"/>
      <c r="C94" s="295"/>
      <c r="D94" s="295"/>
      <c r="E94" s="295"/>
      <c r="F94" s="295"/>
      <c r="G94" s="295"/>
      <c r="H94" s="295"/>
      <c r="I94" s="296"/>
      <c r="J94" s="60"/>
      <c r="L94" s="62"/>
    </row>
    <row r="95" spans="1:12" s="21" customFormat="1" ht="18.75">
      <c r="A95" s="4"/>
      <c r="B95" s="297" t="s">
        <v>1326</v>
      </c>
      <c r="C95" s="298"/>
      <c r="D95" s="303" t="str">
        <f>IF(基本情報登録!$D$6&gt;0,基本情報登録!$D$6,"")</f>
        <v/>
      </c>
      <c r="E95" s="304"/>
      <c r="F95" s="304"/>
      <c r="G95" s="304"/>
      <c r="H95" s="305"/>
      <c r="I95" s="65" t="s">
        <v>1360</v>
      </c>
      <c r="J95" s="60"/>
      <c r="L95" s="62"/>
    </row>
    <row r="96" spans="1:12" s="21" customFormat="1" ht="18.75" customHeight="1">
      <c r="A96" s="4"/>
      <c r="B96" s="299" t="s">
        <v>1</v>
      </c>
      <c r="C96" s="300"/>
      <c r="D96" s="306" t="str">
        <f>IF(基本情報登録!$D$8&gt;0,基本情報登録!$D$8,"")</f>
        <v/>
      </c>
      <c r="E96" s="307"/>
      <c r="F96" s="307"/>
      <c r="G96" s="307"/>
      <c r="H96" s="308"/>
      <c r="I96" s="280"/>
      <c r="J96" s="60"/>
      <c r="L96" s="62"/>
    </row>
    <row r="97" spans="1:12" s="21" customFormat="1" ht="19.5" customHeight="1" thickBot="1">
      <c r="A97" s="4"/>
      <c r="B97" s="301"/>
      <c r="C97" s="302"/>
      <c r="D97" s="309"/>
      <c r="E97" s="310"/>
      <c r="F97" s="310"/>
      <c r="G97" s="310"/>
      <c r="H97" s="311"/>
      <c r="I97" s="281"/>
      <c r="J97" s="60"/>
      <c r="L97" s="62"/>
    </row>
    <row r="98" spans="1:12" s="21" customFormat="1" ht="18.75">
      <c r="A98" s="4"/>
      <c r="B98" s="297" t="s">
        <v>26</v>
      </c>
      <c r="C98" s="298"/>
      <c r="D98" s="334"/>
      <c r="E98" s="335"/>
      <c r="F98" s="335"/>
      <c r="G98" s="335"/>
      <c r="H98" s="335"/>
      <c r="I98" s="336"/>
      <c r="J98" s="60"/>
      <c r="L98" s="62"/>
    </row>
    <row r="99" spans="1:12" s="21" customFormat="1" ht="18.75" hidden="1">
      <c r="A99" s="4"/>
      <c r="B99" s="50"/>
      <c r="C99" s="51"/>
      <c r="D99" s="52"/>
      <c r="E99" s="337" t="str">
        <f>TEXT(D98,"00000")</f>
        <v>00000</v>
      </c>
      <c r="F99" s="337"/>
      <c r="G99" s="337"/>
      <c r="H99" s="337"/>
      <c r="I99" s="338"/>
      <c r="J99" s="60"/>
      <c r="L99" s="62"/>
    </row>
    <row r="100" spans="1:12" s="21" customFormat="1" ht="18.75" customHeight="1">
      <c r="A100" s="4"/>
      <c r="B100" s="299" t="s">
        <v>29</v>
      </c>
      <c r="C100" s="300"/>
      <c r="D100" s="316"/>
      <c r="E100" s="341"/>
      <c r="F100" s="341"/>
      <c r="G100" s="341"/>
      <c r="H100" s="341"/>
      <c r="I100" s="342"/>
      <c r="J100" s="60"/>
      <c r="L100" s="62"/>
    </row>
    <row r="101" spans="1:12" s="21" customFormat="1" ht="18.75" customHeight="1">
      <c r="A101" s="4"/>
      <c r="B101" s="339"/>
      <c r="C101" s="340"/>
      <c r="D101" s="321"/>
      <c r="E101" s="343"/>
      <c r="F101" s="343"/>
      <c r="G101" s="343"/>
      <c r="H101" s="343"/>
      <c r="I101" s="344"/>
      <c r="J101" s="60"/>
      <c r="L101" s="62"/>
    </row>
    <row r="102" spans="1:12" s="21" customFormat="1" ht="19.5" thickBot="1">
      <c r="A102" s="4"/>
      <c r="B102" s="345" t="s">
        <v>1318</v>
      </c>
      <c r="C102" s="346"/>
      <c r="D102" s="347"/>
      <c r="E102" s="348"/>
      <c r="F102" s="348"/>
      <c r="G102" s="348"/>
      <c r="H102" s="348"/>
      <c r="I102" s="349"/>
      <c r="J102" s="60"/>
      <c r="L102" s="62"/>
    </row>
    <row r="103" spans="1:12" s="21" customFormat="1" ht="18.75">
      <c r="A103" s="4"/>
      <c r="B103" s="323" t="s">
        <v>1319</v>
      </c>
      <c r="C103" s="324"/>
      <c r="D103" s="324"/>
      <c r="E103" s="324"/>
      <c r="F103" s="324"/>
      <c r="G103" s="324"/>
      <c r="H103" s="324"/>
      <c r="I103" s="325"/>
      <c r="J103" s="60"/>
      <c r="L103" s="62"/>
    </row>
    <row r="104" spans="1:12" s="21" customFormat="1" ht="19.5" thickBot="1">
      <c r="A104" s="4"/>
      <c r="B104" s="53" t="s">
        <v>1323</v>
      </c>
      <c r="C104" s="54" t="s">
        <v>18</v>
      </c>
      <c r="D104" s="54" t="s">
        <v>1324</v>
      </c>
      <c r="E104" s="326" t="s">
        <v>1320</v>
      </c>
      <c r="F104" s="327"/>
      <c r="G104" s="54" t="s">
        <v>1325</v>
      </c>
      <c r="H104" s="54" t="s">
        <v>48</v>
      </c>
      <c r="I104" s="55" t="s">
        <v>1321</v>
      </c>
      <c r="J104" s="60"/>
      <c r="L104" s="62"/>
    </row>
    <row r="105" spans="1:12" s="21" customFormat="1" ht="19.5" customHeight="1" thickTop="1">
      <c r="A105" s="4"/>
      <c r="B105" s="328">
        <v>1</v>
      </c>
      <c r="C105" s="330"/>
      <c r="D105" s="330" t="str">
        <f>IF(C105&gt;0,VLOOKUP(C105,男子登録情報!$A$2:$H$1688,2,0),"")</f>
        <v/>
      </c>
      <c r="E105" s="331" t="str">
        <f>IF(C105&gt;0,VLOOKUP(C105,男子登録情報!$A$2:$H$1688,3,0),"")</f>
        <v/>
      </c>
      <c r="F105" s="332"/>
      <c r="G105" s="330" t="str">
        <f>IF(C105&gt;0,VLOOKUP(C105,男子登録情報!$A$2:$H$1688,4,0),"")</f>
        <v/>
      </c>
      <c r="H105" s="330" t="str">
        <f>IF(C105&gt;0,VLOOKUP(C105,男子登録情報!$A$2:$H$1688,8,0),"")</f>
        <v/>
      </c>
      <c r="I105" s="333" t="str">
        <f>IF(C105&gt;0,VLOOKUP(C105,男子登録情報!$A$2:$H$1688,5,0),"")</f>
        <v/>
      </c>
      <c r="J105" s="60"/>
      <c r="L105" s="62"/>
    </row>
    <row r="106" spans="1:12" s="21" customFormat="1" ht="18.75" customHeight="1">
      <c r="A106" s="4"/>
      <c r="B106" s="329"/>
      <c r="C106" s="195"/>
      <c r="D106" s="195"/>
      <c r="E106" s="321"/>
      <c r="F106" s="322"/>
      <c r="G106" s="195"/>
      <c r="H106" s="195"/>
      <c r="I106" s="320"/>
      <c r="J106" s="60"/>
      <c r="L106" s="62"/>
    </row>
    <row r="107" spans="1:12" s="21" customFormat="1" ht="18.75" customHeight="1">
      <c r="A107" s="4"/>
      <c r="B107" s="312">
        <v>2</v>
      </c>
      <c r="C107" s="314"/>
      <c r="D107" s="314" t="str">
        <f>IF(C107,VLOOKUP(C107,男子登録情報!$A$2:$H$1688,2,0),"")</f>
        <v/>
      </c>
      <c r="E107" s="316" t="str">
        <f>IF(C107&gt;0,VLOOKUP(C107,男子登録情報!$A$2:$H$1688,3,0),"")</f>
        <v/>
      </c>
      <c r="F107" s="317"/>
      <c r="G107" s="314" t="str">
        <f>IF(C107&gt;0,VLOOKUP(C107,男子登録情報!$A$2:$H$1688,4,0),"")</f>
        <v/>
      </c>
      <c r="H107" s="314" t="str">
        <f>IF(C107&gt;0,VLOOKUP(C107,男子登録情報!$A$2:$H$1688,8,0),"")</f>
        <v/>
      </c>
      <c r="I107" s="280" t="str">
        <f>IF(C107&gt;0,VLOOKUP(C107,男子登録情報!$A$2:$H$1688,5,0),"")</f>
        <v/>
      </c>
      <c r="J107" s="60"/>
      <c r="L107" s="62"/>
    </row>
    <row r="108" spans="1:12" s="21" customFormat="1" ht="18.75" customHeight="1">
      <c r="A108" s="4"/>
      <c r="B108" s="329"/>
      <c r="C108" s="195"/>
      <c r="D108" s="195"/>
      <c r="E108" s="321"/>
      <c r="F108" s="322"/>
      <c r="G108" s="195"/>
      <c r="H108" s="195"/>
      <c r="I108" s="320"/>
      <c r="J108" s="60"/>
      <c r="L108" s="62"/>
    </row>
    <row r="109" spans="1:12" s="21" customFormat="1" ht="18.75" customHeight="1">
      <c r="A109" s="4"/>
      <c r="B109" s="312">
        <v>3</v>
      </c>
      <c r="C109" s="314"/>
      <c r="D109" s="314" t="str">
        <f>IF(C109,VLOOKUP(C109,男子登録情報!$A$2:$H$1688,2,0),"")</f>
        <v/>
      </c>
      <c r="E109" s="316" t="str">
        <f>IF(C109&gt;0,VLOOKUP(C109,男子登録情報!$A$2:$H$1688,3,0),"")</f>
        <v/>
      </c>
      <c r="F109" s="317"/>
      <c r="G109" s="314" t="str">
        <f>IF(C109&gt;0,VLOOKUP(C109,男子登録情報!$A$2:$H$1688,4,0),"")</f>
        <v/>
      </c>
      <c r="H109" s="314" t="str">
        <f>IF(C109&gt;0,VLOOKUP(C109,男子登録情報!$A$2:$H$1688,8,0),"")</f>
        <v/>
      </c>
      <c r="I109" s="280" t="str">
        <f>IF(C109&gt;0,VLOOKUP(C109,男子登録情報!$A$2:$H$1688,5,0),"")</f>
        <v/>
      </c>
      <c r="J109" s="60"/>
      <c r="L109" s="62"/>
    </row>
    <row r="110" spans="1:12" s="21" customFormat="1" ht="18.75" customHeight="1">
      <c r="A110" s="4"/>
      <c r="B110" s="329"/>
      <c r="C110" s="195"/>
      <c r="D110" s="195"/>
      <c r="E110" s="321"/>
      <c r="F110" s="322"/>
      <c r="G110" s="195"/>
      <c r="H110" s="195"/>
      <c r="I110" s="320"/>
      <c r="J110" s="60"/>
      <c r="L110" s="62"/>
    </row>
    <row r="111" spans="1:12" s="21" customFormat="1" ht="18.75" customHeight="1">
      <c r="A111" s="4"/>
      <c r="B111" s="312">
        <v>4</v>
      </c>
      <c r="C111" s="314"/>
      <c r="D111" s="314" t="str">
        <f>IF(C111,VLOOKUP(C111,男子登録情報!$A$2:$H$1688,2,0),"")</f>
        <v/>
      </c>
      <c r="E111" s="316" t="str">
        <f>IF(C111&gt;0,VLOOKUP(C111,男子登録情報!$A$2:$H$1688,3,0),"")</f>
        <v/>
      </c>
      <c r="F111" s="317"/>
      <c r="G111" s="314" t="str">
        <f>IF(C111&gt;0,VLOOKUP(C111,男子登録情報!$A$2:$H$1688,4,0),"")</f>
        <v/>
      </c>
      <c r="H111" s="314" t="str">
        <f>IF(C111&gt;0,VLOOKUP(C111,男子登録情報!$A$2:$H$1688,8,0),"")</f>
        <v/>
      </c>
      <c r="I111" s="280" t="str">
        <f>IF(C111&gt;0,VLOOKUP(C111,男子登録情報!$A$2:$H$1688,5,0),"")</f>
        <v/>
      </c>
      <c r="J111" s="60"/>
      <c r="L111" s="62"/>
    </row>
    <row r="112" spans="1:12" s="21" customFormat="1" ht="18.75" customHeight="1">
      <c r="A112" s="4"/>
      <c r="B112" s="329"/>
      <c r="C112" s="195"/>
      <c r="D112" s="195"/>
      <c r="E112" s="321"/>
      <c r="F112" s="322"/>
      <c r="G112" s="195"/>
      <c r="H112" s="195"/>
      <c r="I112" s="320"/>
      <c r="J112" s="60"/>
      <c r="L112" s="62"/>
    </row>
    <row r="113" spans="1:12" s="21" customFormat="1" ht="18.75" customHeight="1">
      <c r="A113" s="4"/>
      <c r="B113" s="312">
        <v>5</v>
      </c>
      <c r="C113" s="314"/>
      <c r="D113" s="314" t="str">
        <f>IF(C113,VLOOKUP(C113,男子登録情報!$A$2:$H$1688,2,0),"")</f>
        <v/>
      </c>
      <c r="E113" s="316" t="str">
        <f>IF(C113&gt;0,VLOOKUP(C113,男子登録情報!$A$2:$H$1688,3,0),"")</f>
        <v/>
      </c>
      <c r="F113" s="317"/>
      <c r="G113" s="314" t="str">
        <f>IF(C113&gt;0,VLOOKUP(C113,男子登録情報!$A$2:$H$1688,4,0),"")</f>
        <v/>
      </c>
      <c r="H113" s="314" t="str">
        <f>IF(C113&gt;0,VLOOKUP(C113,男子登録情報!$A$2:$H$1688,8,0),"")</f>
        <v/>
      </c>
      <c r="I113" s="280" t="str">
        <f>IF(C113&gt;0,VLOOKUP(C113,男子登録情報!$A$2:$H$1688,5,0),"")</f>
        <v/>
      </c>
      <c r="J113" s="60"/>
      <c r="L113" s="62"/>
    </row>
    <row r="114" spans="1:12" s="21" customFormat="1" ht="18.75" customHeight="1">
      <c r="A114" s="4"/>
      <c r="B114" s="329"/>
      <c r="C114" s="195"/>
      <c r="D114" s="195"/>
      <c r="E114" s="321"/>
      <c r="F114" s="322"/>
      <c r="G114" s="195"/>
      <c r="H114" s="195"/>
      <c r="I114" s="320"/>
      <c r="J114" s="60"/>
      <c r="L114" s="62"/>
    </row>
    <row r="115" spans="1:12" s="21" customFormat="1" ht="18.75" customHeight="1">
      <c r="A115" s="4"/>
      <c r="B115" s="312">
        <v>6</v>
      </c>
      <c r="C115" s="314"/>
      <c r="D115" s="314" t="str">
        <f>IF(C115,VLOOKUP(C115,男子登録情報!$A$2:$H$1688,2,0),"")</f>
        <v/>
      </c>
      <c r="E115" s="316" t="str">
        <f>IF(C115&gt;0,VLOOKUP(C115,男子登録情報!$A$2:$H$1688,3,0),"")</f>
        <v/>
      </c>
      <c r="F115" s="317"/>
      <c r="G115" s="314" t="str">
        <f>IF(C115&gt;0,VLOOKUP(C115,男子登録情報!$A$2:$H$1688,4,0),"")</f>
        <v/>
      </c>
      <c r="H115" s="314" t="str">
        <f>IF(C115&gt;0,VLOOKUP(C115,男子登録情報!$A$2:$H$1688,8,0),"")</f>
        <v/>
      </c>
      <c r="I115" s="280" t="str">
        <f>IF(C115&gt;0,VLOOKUP(C115,男子登録情報!$A$2:$H$1688,5,0),"")</f>
        <v/>
      </c>
      <c r="J115" s="60"/>
      <c r="L115" s="62"/>
    </row>
    <row r="116" spans="1:12" s="21" customFormat="1" ht="19.5" customHeight="1" thickBot="1">
      <c r="A116" s="4"/>
      <c r="B116" s="313"/>
      <c r="C116" s="315"/>
      <c r="D116" s="315"/>
      <c r="E116" s="318"/>
      <c r="F116" s="319"/>
      <c r="G116" s="315"/>
      <c r="H116" s="315"/>
      <c r="I116" s="281"/>
      <c r="J116" s="60"/>
      <c r="L116" s="62"/>
    </row>
    <row r="117" spans="1:12" s="21" customFormat="1" ht="18.75">
      <c r="A117" s="4"/>
      <c r="B117" s="282" t="s">
        <v>1322</v>
      </c>
      <c r="C117" s="283"/>
      <c r="D117" s="283"/>
      <c r="E117" s="283"/>
      <c r="F117" s="283"/>
      <c r="G117" s="283"/>
      <c r="H117" s="283"/>
      <c r="I117" s="284"/>
      <c r="J117" s="60"/>
      <c r="L117" s="62"/>
    </row>
    <row r="118" spans="1:12" s="21" customFormat="1" ht="18.75">
      <c r="A118" s="4"/>
      <c r="B118" s="285"/>
      <c r="C118" s="286"/>
      <c r="D118" s="286"/>
      <c r="E118" s="286"/>
      <c r="F118" s="286"/>
      <c r="G118" s="286"/>
      <c r="H118" s="286"/>
      <c r="I118" s="287"/>
      <c r="J118" s="60"/>
      <c r="L118" s="62"/>
    </row>
    <row r="119" spans="1:12" s="21" customFormat="1" ht="19.5" thickBot="1">
      <c r="A119" s="4"/>
      <c r="B119" s="288"/>
      <c r="C119" s="289"/>
      <c r="D119" s="289"/>
      <c r="E119" s="289"/>
      <c r="F119" s="289"/>
      <c r="G119" s="289"/>
      <c r="H119" s="289"/>
      <c r="I119" s="290"/>
      <c r="J119" s="60"/>
      <c r="L119" s="62"/>
    </row>
    <row r="120" spans="1:12" s="21" customFormat="1" ht="18.75">
      <c r="A120" s="61"/>
      <c r="B120" s="61"/>
      <c r="C120" s="61"/>
      <c r="D120" s="61"/>
      <c r="E120" s="61"/>
      <c r="F120" s="61"/>
      <c r="G120" s="61"/>
      <c r="H120" s="61"/>
      <c r="I120" s="61"/>
      <c r="J120" s="66"/>
      <c r="L120" s="62"/>
    </row>
    <row r="121" spans="1:12" s="21" customFormat="1" ht="19.5" thickBot="1">
      <c r="A121" s="4"/>
      <c r="B121" s="4"/>
      <c r="C121" s="4"/>
      <c r="D121" s="4"/>
      <c r="E121" s="4"/>
      <c r="F121" s="4"/>
      <c r="G121" s="4"/>
      <c r="H121" s="4"/>
      <c r="I121" s="4"/>
      <c r="J121" s="64" t="s">
        <v>1342</v>
      </c>
      <c r="L121" s="62"/>
    </row>
    <row r="122" spans="1:12" s="21" customFormat="1" ht="18.75" customHeight="1">
      <c r="A122" s="4"/>
      <c r="B122" s="291" t="str">
        <f>CONCATENATE('加盟校情報&amp;大会設定'!$G$5,'加盟校情報&amp;大会設定'!$H$5,'加盟校情報&amp;大会設定'!$I$5,'加盟校情報&amp;大会設定'!$J$5,)&amp;"　男子4×400mR"</f>
        <v>第35回全日本大学女子駅伝東海地区選考会　男子4×400mR</v>
      </c>
      <c r="C122" s="292"/>
      <c r="D122" s="292"/>
      <c r="E122" s="292"/>
      <c r="F122" s="292"/>
      <c r="G122" s="292"/>
      <c r="H122" s="292"/>
      <c r="I122" s="293"/>
      <c r="J122" s="60"/>
      <c r="L122" s="62"/>
    </row>
    <row r="123" spans="1:12" s="21" customFormat="1" ht="19.5" customHeight="1" thickBot="1">
      <c r="A123" s="4"/>
      <c r="B123" s="294"/>
      <c r="C123" s="295"/>
      <c r="D123" s="295"/>
      <c r="E123" s="295"/>
      <c r="F123" s="295"/>
      <c r="G123" s="295"/>
      <c r="H123" s="295"/>
      <c r="I123" s="296"/>
      <c r="J123" s="60"/>
      <c r="L123" s="62"/>
    </row>
    <row r="124" spans="1:12" s="21" customFormat="1" ht="18.75">
      <c r="A124" s="4"/>
      <c r="B124" s="297" t="s">
        <v>1326</v>
      </c>
      <c r="C124" s="298"/>
      <c r="D124" s="303" t="str">
        <f>IF(基本情報登録!$D$6&gt;0,基本情報登録!$D$6,"")</f>
        <v/>
      </c>
      <c r="E124" s="304"/>
      <c r="F124" s="304"/>
      <c r="G124" s="304"/>
      <c r="H124" s="305"/>
      <c r="I124" s="65" t="s">
        <v>1360</v>
      </c>
      <c r="J124" s="60"/>
      <c r="L124" s="62"/>
    </row>
    <row r="125" spans="1:12" s="21" customFormat="1" ht="18.75" customHeight="1">
      <c r="A125" s="4"/>
      <c r="B125" s="299" t="s">
        <v>1</v>
      </c>
      <c r="C125" s="300"/>
      <c r="D125" s="306" t="str">
        <f>IF(基本情報登録!$D$8&gt;0,基本情報登録!$D$8,"")</f>
        <v/>
      </c>
      <c r="E125" s="307"/>
      <c r="F125" s="307"/>
      <c r="G125" s="307"/>
      <c r="H125" s="308"/>
      <c r="I125" s="280"/>
      <c r="J125" s="60"/>
      <c r="L125" s="62"/>
    </row>
    <row r="126" spans="1:12" s="21" customFormat="1" ht="19.5" customHeight="1" thickBot="1">
      <c r="A126" s="4"/>
      <c r="B126" s="301"/>
      <c r="C126" s="302"/>
      <c r="D126" s="309"/>
      <c r="E126" s="310"/>
      <c r="F126" s="310"/>
      <c r="G126" s="310"/>
      <c r="H126" s="311"/>
      <c r="I126" s="281"/>
      <c r="J126" s="60"/>
      <c r="L126" s="62"/>
    </row>
    <row r="127" spans="1:12" s="21" customFormat="1" ht="18.75">
      <c r="A127" s="4"/>
      <c r="B127" s="297" t="s">
        <v>26</v>
      </c>
      <c r="C127" s="298"/>
      <c r="D127" s="334"/>
      <c r="E127" s="335"/>
      <c r="F127" s="335"/>
      <c r="G127" s="335"/>
      <c r="H127" s="335"/>
      <c r="I127" s="336"/>
      <c r="J127" s="60"/>
      <c r="L127" s="62"/>
    </row>
    <row r="128" spans="1:12" s="21" customFormat="1" ht="18.75" hidden="1">
      <c r="A128" s="4"/>
      <c r="B128" s="50"/>
      <c r="C128" s="51"/>
      <c r="D128" s="52"/>
      <c r="E128" s="337" t="str">
        <f>TEXT(D127,"00000")</f>
        <v>00000</v>
      </c>
      <c r="F128" s="337"/>
      <c r="G128" s="337"/>
      <c r="H128" s="337"/>
      <c r="I128" s="338"/>
      <c r="J128" s="60"/>
      <c r="L128" s="62"/>
    </row>
    <row r="129" spans="1:12" s="21" customFormat="1" ht="18.75" customHeight="1">
      <c r="A129" s="4"/>
      <c r="B129" s="299" t="s">
        <v>29</v>
      </c>
      <c r="C129" s="300"/>
      <c r="D129" s="316"/>
      <c r="E129" s="341"/>
      <c r="F129" s="341"/>
      <c r="G129" s="341"/>
      <c r="H129" s="341"/>
      <c r="I129" s="342"/>
      <c r="J129" s="60"/>
      <c r="L129" s="62"/>
    </row>
    <row r="130" spans="1:12" s="21" customFormat="1" ht="18.75" customHeight="1">
      <c r="A130" s="4"/>
      <c r="B130" s="339"/>
      <c r="C130" s="340"/>
      <c r="D130" s="321"/>
      <c r="E130" s="343"/>
      <c r="F130" s="343"/>
      <c r="G130" s="343"/>
      <c r="H130" s="343"/>
      <c r="I130" s="344"/>
      <c r="J130" s="60"/>
      <c r="L130" s="62"/>
    </row>
    <row r="131" spans="1:12" s="21" customFormat="1" ht="19.5" thickBot="1">
      <c r="A131" s="4"/>
      <c r="B131" s="345" t="s">
        <v>1318</v>
      </c>
      <c r="C131" s="346"/>
      <c r="D131" s="347"/>
      <c r="E131" s="348"/>
      <c r="F131" s="348"/>
      <c r="G131" s="348"/>
      <c r="H131" s="348"/>
      <c r="I131" s="349"/>
      <c r="J131" s="60"/>
      <c r="L131" s="62"/>
    </row>
    <row r="132" spans="1:12" s="21" customFormat="1" ht="18.75">
      <c r="A132" s="4"/>
      <c r="B132" s="323" t="s">
        <v>1319</v>
      </c>
      <c r="C132" s="324"/>
      <c r="D132" s="324"/>
      <c r="E132" s="324"/>
      <c r="F132" s="324"/>
      <c r="G132" s="324"/>
      <c r="H132" s="324"/>
      <c r="I132" s="325"/>
      <c r="J132" s="60"/>
      <c r="L132" s="62"/>
    </row>
    <row r="133" spans="1:12" s="21" customFormat="1" ht="19.5" thickBot="1">
      <c r="A133" s="4"/>
      <c r="B133" s="53" t="s">
        <v>1323</v>
      </c>
      <c r="C133" s="54" t="s">
        <v>18</v>
      </c>
      <c r="D133" s="54" t="s">
        <v>1324</v>
      </c>
      <c r="E133" s="326" t="s">
        <v>1320</v>
      </c>
      <c r="F133" s="327"/>
      <c r="G133" s="54" t="s">
        <v>1325</v>
      </c>
      <c r="H133" s="54" t="s">
        <v>48</v>
      </c>
      <c r="I133" s="55" t="s">
        <v>1321</v>
      </c>
      <c r="J133" s="60"/>
      <c r="L133" s="62"/>
    </row>
    <row r="134" spans="1:12" s="21" customFormat="1" ht="19.5" customHeight="1" thickTop="1">
      <c r="A134" s="4"/>
      <c r="B134" s="328">
        <v>1</v>
      </c>
      <c r="C134" s="330"/>
      <c r="D134" s="330" t="str">
        <f>IF(C134&gt;0,VLOOKUP(C134,男子登録情報!$A$2:$H$1688,2,0),"")</f>
        <v/>
      </c>
      <c r="E134" s="331" t="str">
        <f>IF(C134&gt;0,VLOOKUP(C134,男子登録情報!$A$2:$H$1688,3,0),"")</f>
        <v/>
      </c>
      <c r="F134" s="332"/>
      <c r="G134" s="330" t="str">
        <f>IF(C134&gt;0,VLOOKUP(C134,男子登録情報!$A$2:$H$1688,4,0),"")</f>
        <v/>
      </c>
      <c r="H134" s="330" t="str">
        <f>IF(C134&gt;0,VLOOKUP(C134,男子登録情報!$A$2:$H$1688,8,0),"")</f>
        <v/>
      </c>
      <c r="I134" s="333" t="str">
        <f>IF(C134&gt;0,VLOOKUP(C134,男子登録情報!$A$2:$H$1688,5,0),"")</f>
        <v/>
      </c>
      <c r="J134" s="60"/>
      <c r="L134" s="62"/>
    </row>
    <row r="135" spans="1:12" s="21" customFormat="1" ht="18.75" customHeight="1">
      <c r="A135" s="4"/>
      <c r="B135" s="329"/>
      <c r="C135" s="195"/>
      <c r="D135" s="195"/>
      <c r="E135" s="321"/>
      <c r="F135" s="322"/>
      <c r="G135" s="195"/>
      <c r="H135" s="195"/>
      <c r="I135" s="320"/>
      <c r="J135" s="60"/>
      <c r="L135" s="62"/>
    </row>
    <row r="136" spans="1:12" s="21" customFormat="1" ht="18.75" customHeight="1">
      <c r="A136" s="4"/>
      <c r="B136" s="312">
        <v>2</v>
      </c>
      <c r="C136" s="314"/>
      <c r="D136" s="314" t="str">
        <f>IF(C136,VLOOKUP(C136,男子登録情報!$A$2:$H$1688,2,0),"")</f>
        <v/>
      </c>
      <c r="E136" s="316" t="str">
        <f>IF(C136&gt;0,VLOOKUP(C136,男子登録情報!$A$2:$H$1688,3,0),"")</f>
        <v/>
      </c>
      <c r="F136" s="317"/>
      <c r="G136" s="314" t="str">
        <f>IF(C136&gt;0,VLOOKUP(C136,男子登録情報!$A$2:$H$1688,4,0),"")</f>
        <v/>
      </c>
      <c r="H136" s="314" t="str">
        <f>IF(C136&gt;0,VLOOKUP(C136,男子登録情報!$A$2:$H$1688,8,0),"")</f>
        <v/>
      </c>
      <c r="I136" s="280" t="str">
        <f>IF(C136&gt;0,VLOOKUP(C136,男子登録情報!$A$2:$H$1688,5,0),"")</f>
        <v/>
      </c>
      <c r="J136" s="60"/>
      <c r="L136" s="62"/>
    </row>
    <row r="137" spans="1:12" s="21" customFormat="1" ht="18.75" customHeight="1">
      <c r="A137" s="4"/>
      <c r="B137" s="329"/>
      <c r="C137" s="195"/>
      <c r="D137" s="195"/>
      <c r="E137" s="321"/>
      <c r="F137" s="322"/>
      <c r="G137" s="195"/>
      <c r="H137" s="195"/>
      <c r="I137" s="320"/>
      <c r="J137" s="60"/>
      <c r="L137" s="62"/>
    </row>
    <row r="138" spans="1:12" s="21" customFormat="1" ht="18.75" customHeight="1">
      <c r="A138" s="4"/>
      <c r="B138" s="312">
        <v>3</v>
      </c>
      <c r="C138" s="314"/>
      <c r="D138" s="314" t="str">
        <f>IF(C138,VLOOKUP(C138,男子登録情報!$A$2:$H$1688,2,0),"")</f>
        <v/>
      </c>
      <c r="E138" s="316" t="str">
        <f>IF(C138&gt;0,VLOOKUP(C138,男子登録情報!$A$2:$H$1688,3,0),"")</f>
        <v/>
      </c>
      <c r="F138" s="317"/>
      <c r="G138" s="314" t="str">
        <f>IF(C138&gt;0,VLOOKUP(C138,男子登録情報!$A$2:$H$1688,4,0),"")</f>
        <v/>
      </c>
      <c r="H138" s="314" t="str">
        <f>IF(C138&gt;0,VLOOKUP(C138,男子登録情報!$A$2:$H$1688,8,0),"")</f>
        <v/>
      </c>
      <c r="I138" s="280" t="str">
        <f>IF(C138&gt;0,VLOOKUP(C138,男子登録情報!$A$2:$H$1688,5,0),"")</f>
        <v/>
      </c>
      <c r="J138" s="60"/>
      <c r="L138" s="62"/>
    </row>
    <row r="139" spans="1:12" s="21" customFormat="1" ht="18.75" customHeight="1">
      <c r="A139" s="4"/>
      <c r="B139" s="329"/>
      <c r="C139" s="195"/>
      <c r="D139" s="195"/>
      <c r="E139" s="321"/>
      <c r="F139" s="322"/>
      <c r="G139" s="195"/>
      <c r="H139" s="195"/>
      <c r="I139" s="320"/>
      <c r="J139" s="60"/>
      <c r="L139" s="62"/>
    </row>
    <row r="140" spans="1:12" s="21" customFormat="1" ht="18.75" customHeight="1">
      <c r="A140" s="4"/>
      <c r="B140" s="312">
        <v>4</v>
      </c>
      <c r="C140" s="314"/>
      <c r="D140" s="314" t="str">
        <f>IF(C140,VLOOKUP(C140,男子登録情報!$A$2:$H$1688,2,0),"")</f>
        <v/>
      </c>
      <c r="E140" s="316" t="str">
        <f>IF(C140&gt;0,VLOOKUP(C140,男子登録情報!$A$2:$H$1688,3,0),"")</f>
        <v/>
      </c>
      <c r="F140" s="317"/>
      <c r="G140" s="314" t="str">
        <f>IF(C140&gt;0,VLOOKUP(C140,男子登録情報!$A$2:$H$1688,4,0),"")</f>
        <v/>
      </c>
      <c r="H140" s="314" t="str">
        <f>IF(C140&gt;0,VLOOKUP(C140,男子登録情報!$A$2:$H$1688,8,0),"")</f>
        <v/>
      </c>
      <c r="I140" s="280" t="str">
        <f>IF(C140&gt;0,VLOOKUP(C140,男子登録情報!$A$2:$H$1688,5,0),"")</f>
        <v/>
      </c>
      <c r="J140" s="60"/>
      <c r="L140" s="62"/>
    </row>
    <row r="141" spans="1:12" s="21" customFormat="1" ht="18.75" customHeight="1">
      <c r="A141" s="4"/>
      <c r="B141" s="329"/>
      <c r="C141" s="195"/>
      <c r="D141" s="195"/>
      <c r="E141" s="321"/>
      <c r="F141" s="322"/>
      <c r="G141" s="195"/>
      <c r="H141" s="195"/>
      <c r="I141" s="320"/>
      <c r="J141" s="60"/>
      <c r="L141" s="62"/>
    </row>
    <row r="142" spans="1:12" s="21" customFormat="1" ht="18.75" customHeight="1">
      <c r="A142" s="4"/>
      <c r="B142" s="312">
        <v>5</v>
      </c>
      <c r="C142" s="314"/>
      <c r="D142" s="314" t="str">
        <f>IF(C142,VLOOKUP(C142,男子登録情報!$A$2:$H$1688,2,0),"")</f>
        <v/>
      </c>
      <c r="E142" s="316" t="str">
        <f>IF(C142&gt;0,VLOOKUP(C142,男子登録情報!$A$2:$H$1688,3,0),"")</f>
        <v/>
      </c>
      <c r="F142" s="317"/>
      <c r="G142" s="314" t="str">
        <f>IF(C142&gt;0,VLOOKUP(C142,男子登録情報!$A$2:$H$1688,4,0),"")</f>
        <v/>
      </c>
      <c r="H142" s="314" t="str">
        <f>IF(C142&gt;0,VLOOKUP(C142,男子登録情報!$A$2:$H$1688,8,0),"")</f>
        <v/>
      </c>
      <c r="I142" s="280" t="str">
        <f>IF(C142&gt;0,VLOOKUP(C142,男子登録情報!$A$2:$H$1688,5,0),"")</f>
        <v/>
      </c>
      <c r="J142" s="60"/>
      <c r="L142" s="62"/>
    </row>
    <row r="143" spans="1:12" s="21" customFormat="1" ht="18.75" customHeight="1">
      <c r="A143" s="4"/>
      <c r="B143" s="329"/>
      <c r="C143" s="195"/>
      <c r="D143" s="195"/>
      <c r="E143" s="321"/>
      <c r="F143" s="322"/>
      <c r="G143" s="195"/>
      <c r="H143" s="195"/>
      <c r="I143" s="320"/>
      <c r="J143" s="60"/>
      <c r="L143" s="62"/>
    </row>
    <row r="144" spans="1:12" s="21" customFormat="1" ht="18.75" customHeight="1">
      <c r="A144" s="4"/>
      <c r="B144" s="312">
        <v>6</v>
      </c>
      <c r="C144" s="314"/>
      <c r="D144" s="314" t="str">
        <f>IF(C144,VLOOKUP(C144,男子登録情報!$A$2:$H$1688,2,0),"")</f>
        <v/>
      </c>
      <c r="E144" s="316" t="str">
        <f>IF(C144&gt;0,VLOOKUP(C144,男子登録情報!$A$2:$H$1688,3,0),"")</f>
        <v/>
      </c>
      <c r="F144" s="317"/>
      <c r="G144" s="314" t="str">
        <f>IF(C144&gt;0,VLOOKUP(C144,男子登録情報!$A$2:$H$1688,4,0),"")</f>
        <v/>
      </c>
      <c r="H144" s="314" t="str">
        <f>IF(C144&gt;0,VLOOKUP(C144,男子登録情報!$A$2:$H$1688,8,0),"")</f>
        <v/>
      </c>
      <c r="I144" s="280" t="str">
        <f>IF(C144&gt;0,VLOOKUP(C144,男子登録情報!$A$2:$H$1688,5,0),"")</f>
        <v/>
      </c>
      <c r="J144" s="60"/>
      <c r="L144" s="62"/>
    </row>
    <row r="145" spans="1:12" s="21" customFormat="1" ht="19.5" customHeight="1" thickBot="1">
      <c r="A145" s="4"/>
      <c r="B145" s="313"/>
      <c r="C145" s="315"/>
      <c r="D145" s="315"/>
      <c r="E145" s="318"/>
      <c r="F145" s="319"/>
      <c r="G145" s="315"/>
      <c r="H145" s="315"/>
      <c r="I145" s="281"/>
      <c r="J145" s="60"/>
      <c r="L145" s="62"/>
    </row>
    <row r="146" spans="1:12" s="21" customFormat="1" ht="18.75">
      <c r="A146" s="4"/>
      <c r="B146" s="282" t="s">
        <v>1322</v>
      </c>
      <c r="C146" s="283"/>
      <c r="D146" s="283"/>
      <c r="E146" s="283"/>
      <c r="F146" s="283"/>
      <c r="G146" s="283"/>
      <c r="H146" s="283"/>
      <c r="I146" s="284"/>
      <c r="J146" s="60"/>
      <c r="L146" s="62"/>
    </row>
    <row r="147" spans="1:12" s="21" customFormat="1" ht="18.75">
      <c r="A147" s="4"/>
      <c r="B147" s="285"/>
      <c r="C147" s="286"/>
      <c r="D147" s="286"/>
      <c r="E147" s="286"/>
      <c r="F147" s="286"/>
      <c r="G147" s="286"/>
      <c r="H147" s="286"/>
      <c r="I147" s="287"/>
      <c r="J147" s="60"/>
      <c r="L147" s="62"/>
    </row>
    <row r="148" spans="1:12" s="21" customFormat="1" ht="19.5" thickBot="1">
      <c r="A148" s="4"/>
      <c r="B148" s="288"/>
      <c r="C148" s="289"/>
      <c r="D148" s="289"/>
      <c r="E148" s="289"/>
      <c r="F148" s="289"/>
      <c r="G148" s="289"/>
      <c r="H148" s="289"/>
      <c r="I148" s="290"/>
      <c r="J148" s="60"/>
      <c r="L148" s="62"/>
    </row>
    <row r="149" spans="1:12" s="21" customFormat="1" ht="18.75">
      <c r="A149" s="61"/>
      <c r="B149" s="61"/>
      <c r="C149" s="61"/>
      <c r="D149" s="61"/>
      <c r="E149" s="61"/>
      <c r="F149" s="61"/>
      <c r="G149" s="61"/>
      <c r="H149" s="61"/>
      <c r="I149" s="61"/>
      <c r="J149" s="66"/>
      <c r="L149" s="62"/>
    </row>
    <row r="150" spans="1:12" s="21" customFormat="1" ht="19.5" thickBot="1">
      <c r="A150" s="4"/>
      <c r="B150" s="4"/>
      <c r="C150" s="4"/>
      <c r="D150" s="4"/>
      <c r="E150" s="4"/>
      <c r="F150" s="4"/>
      <c r="G150" s="4"/>
      <c r="H150" s="4"/>
      <c r="I150" s="4"/>
      <c r="J150" s="64" t="s">
        <v>1343</v>
      </c>
      <c r="L150" s="62"/>
    </row>
    <row r="151" spans="1:12" s="21" customFormat="1" ht="18.75" customHeight="1">
      <c r="A151" s="4"/>
      <c r="B151" s="291" t="str">
        <f>CONCATENATE('加盟校情報&amp;大会設定'!$G$5,'加盟校情報&amp;大会設定'!$H$5,'加盟校情報&amp;大会設定'!$I$5,'加盟校情報&amp;大会設定'!$J$5,)&amp;"　男子4×400mR"</f>
        <v>第35回全日本大学女子駅伝東海地区選考会　男子4×400mR</v>
      </c>
      <c r="C151" s="292"/>
      <c r="D151" s="292"/>
      <c r="E151" s="292"/>
      <c r="F151" s="292"/>
      <c r="G151" s="292"/>
      <c r="H151" s="292"/>
      <c r="I151" s="293"/>
      <c r="J151" s="60"/>
      <c r="L151" s="62"/>
    </row>
    <row r="152" spans="1:12" s="21" customFormat="1" ht="19.5" customHeight="1" thickBot="1">
      <c r="A152" s="4"/>
      <c r="B152" s="294"/>
      <c r="C152" s="295"/>
      <c r="D152" s="295"/>
      <c r="E152" s="295"/>
      <c r="F152" s="295"/>
      <c r="G152" s="295"/>
      <c r="H152" s="295"/>
      <c r="I152" s="296"/>
      <c r="J152" s="60"/>
      <c r="L152" s="62"/>
    </row>
    <row r="153" spans="1:12" s="21" customFormat="1" ht="18.75">
      <c r="A153" s="4"/>
      <c r="B153" s="297" t="s">
        <v>1326</v>
      </c>
      <c r="C153" s="298"/>
      <c r="D153" s="303" t="str">
        <f>IF(基本情報登録!$D$6&gt;0,基本情報登録!$D$6,"")</f>
        <v/>
      </c>
      <c r="E153" s="304"/>
      <c r="F153" s="304"/>
      <c r="G153" s="304"/>
      <c r="H153" s="305"/>
      <c r="I153" s="65" t="s">
        <v>1360</v>
      </c>
      <c r="J153" s="60"/>
      <c r="L153" s="62"/>
    </row>
    <row r="154" spans="1:12" s="21" customFormat="1" ht="18.75" customHeight="1">
      <c r="A154" s="4"/>
      <c r="B154" s="299" t="s">
        <v>1</v>
      </c>
      <c r="C154" s="300"/>
      <c r="D154" s="306" t="str">
        <f>IF(基本情報登録!$D$8&gt;0,基本情報登録!$D$8,"")</f>
        <v/>
      </c>
      <c r="E154" s="307"/>
      <c r="F154" s="307"/>
      <c r="G154" s="307"/>
      <c r="H154" s="308"/>
      <c r="I154" s="280"/>
      <c r="J154" s="60"/>
      <c r="L154" s="62"/>
    </row>
    <row r="155" spans="1:12" s="21" customFormat="1" ht="19.5" customHeight="1" thickBot="1">
      <c r="A155" s="4"/>
      <c r="B155" s="301"/>
      <c r="C155" s="302"/>
      <c r="D155" s="309"/>
      <c r="E155" s="310"/>
      <c r="F155" s="310"/>
      <c r="G155" s="310"/>
      <c r="H155" s="311"/>
      <c r="I155" s="281"/>
      <c r="J155" s="60"/>
      <c r="L155" s="62"/>
    </row>
    <row r="156" spans="1:12" s="21" customFormat="1" ht="18.75">
      <c r="A156" s="4"/>
      <c r="B156" s="297" t="s">
        <v>26</v>
      </c>
      <c r="C156" s="298"/>
      <c r="D156" s="334"/>
      <c r="E156" s="335"/>
      <c r="F156" s="335"/>
      <c r="G156" s="335"/>
      <c r="H156" s="335"/>
      <c r="I156" s="336"/>
      <c r="J156" s="60"/>
      <c r="L156" s="62"/>
    </row>
    <row r="157" spans="1:12" s="21" customFormat="1" ht="18.75" hidden="1">
      <c r="A157" s="4"/>
      <c r="B157" s="50"/>
      <c r="C157" s="51"/>
      <c r="D157" s="52"/>
      <c r="E157" s="337" t="str">
        <f>TEXT(D156,"00000")</f>
        <v>00000</v>
      </c>
      <c r="F157" s="337"/>
      <c r="G157" s="337"/>
      <c r="H157" s="337"/>
      <c r="I157" s="338"/>
      <c r="J157" s="60"/>
      <c r="L157" s="62"/>
    </row>
    <row r="158" spans="1:12" s="21" customFormat="1" ht="18.75" customHeight="1">
      <c r="A158" s="4"/>
      <c r="B158" s="299" t="s">
        <v>29</v>
      </c>
      <c r="C158" s="300"/>
      <c r="D158" s="316"/>
      <c r="E158" s="341"/>
      <c r="F158" s="341"/>
      <c r="G158" s="341"/>
      <c r="H158" s="341"/>
      <c r="I158" s="342"/>
      <c r="J158" s="60"/>
      <c r="L158" s="62"/>
    </row>
    <row r="159" spans="1:12" s="21" customFormat="1" ht="18.75" customHeight="1">
      <c r="A159" s="4"/>
      <c r="B159" s="339"/>
      <c r="C159" s="340"/>
      <c r="D159" s="321"/>
      <c r="E159" s="343"/>
      <c r="F159" s="343"/>
      <c r="G159" s="343"/>
      <c r="H159" s="343"/>
      <c r="I159" s="344"/>
      <c r="J159" s="60"/>
      <c r="L159" s="62"/>
    </row>
    <row r="160" spans="1:12" s="21" customFormat="1" ht="19.5" thickBot="1">
      <c r="A160" s="4"/>
      <c r="B160" s="345" t="s">
        <v>1318</v>
      </c>
      <c r="C160" s="346"/>
      <c r="D160" s="347"/>
      <c r="E160" s="348"/>
      <c r="F160" s="348"/>
      <c r="G160" s="348"/>
      <c r="H160" s="348"/>
      <c r="I160" s="349"/>
      <c r="J160" s="60"/>
      <c r="L160" s="62"/>
    </row>
    <row r="161" spans="1:12" s="21" customFormat="1" ht="18.75">
      <c r="A161" s="4"/>
      <c r="B161" s="323" t="s">
        <v>1319</v>
      </c>
      <c r="C161" s="324"/>
      <c r="D161" s="324"/>
      <c r="E161" s="324"/>
      <c r="F161" s="324"/>
      <c r="G161" s="324"/>
      <c r="H161" s="324"/>
      <c r="I161" s="325"/>
      <c r="J161" s="60"/>
      <c r="L161" s="62"/>
    </row>
    <row r="162" spans="1:12" s="21" customFormat="1" ht="19.5" thickBot="1">
      <c r="A162" s="4"/>
      <c r="B162" s="53" t="s">
        <v>1323</v>
      </c>
      <c r="C162" s="54" t="s">
        <v>18</v>
      </c>
      <c r="D162" s="54" t="s">
        <v>1324</v>
      </c>
      <c r="E162" s="326" t="s">
        <v>1320</v>
      </c>
      <c r="F162" s="327"/>
      <c r="G162" s="54" t="s">
        <v>1325</v>
      </c>
      <c r="H162" s="54" t="s">
        <v>48</v>
      </c>
      <c r="I162" s="55" t="s">
        <v>1321</v>
      </c>
      <c r="J162" s="60"/>
      <c r="L162" s="62"/>
    </row>
    <row r="163" spans="1:12" s="21" customFormat="1" ht="19.5" customHeight="1" thickTop="1">
      <c r="A163" s="4"/>
      <c r="B163" s="328">
        <v>1</v>
      </c>
      <c r="C163" s="330"/>
      <c r="D163" s="330" t="str">
        <f>IF(C163&gt;0,VLOOKUP(C163,男子登録情報!$A$2:$H$1688,2,0),"")</f>
        <v/>
      </c>
      <c r="E163" s="331" t="str">
        <f>IF(C163&gt;0,VLOOKUP(C163,男子登録情報!$A$2:$H$1688,3,0),"")</f>
        <v/>
      </c>
      <c r="F163" s="332"/>
      <c r="G163" s="330" t="str">
        <f>IF(C163&gt;0,VLOOKUP(C163,男子登録情報!$A$2:$H$1688,4,0),"")</f>
        <v/>
      </c>
      <c r="H163" s="330" t="str">
        <f>IF(C163&gt;0,VLOOKUP(C163,男子登録情報!$A$2:$H$1688,8,0),"")</f>
        <v/>
      </c>
      <c r="I163" s="333" t="str">
        <f>IF(C163&gt;0,VLOOKUP(C163,男子登録情報!$A$2:$H$1688,5,0),"")</f>
        <v/>
      </c>
      <c r="J163" s="60"/>
      <c r="L163" s="62"/>
    </row>
    <row r="164" spans="1:12" s="21" customFormat="1" ht="18.75" customHeight="1">
      <c r="A164" s="4"/>
      <c r="B164" s="329"/>
      <c r="C164" s="195"/>
      <c r="D164" s="195"/>
      <c r="E164" s="321"/>
      <c r="F164" s="322"/>
      <c r="G164" s="195"/>
      <c r="H164" s="195"/>
      <c r="I164" s="320"/>
      <c r="J164" s="60"/>
      <c r="L164" s="62"/>
    </row>
    <row r="165" spans="1:12" s="21" customFormat="1" ht="18.75" customHeight="1">
      <c r="A165" s="4"/>
      <c r="B165" s="312">
        <v>2</v>
      </c>
      <c r="C165" s="314"/>
      <c r="D165" s="314" t="str">
        <f>IF(C165,VLOOKUP(C165,男子登録情報!$A$2:$H$1688,2,0),"")</f>
        <v/>
      </c>
      <c r="E165" s="316" t="str">
        <f>IF(C165&gt;0,VLOOKUP(C165,男子登録情報!$A$2:$H$1688,3,0),"")</f>
        <v/>
      </c>
      <c r="F165" s="317"/>
      <c r="G165" s="314" t="str">
        <f>IF(C165&gt;0,VLOOKUP(C165,男子登録情報!$A$2:$H$1688,4,0),"")</f>
        <v/>
      </c>
      <c r="H165" s="314" t="str">
        <f>IF(C165&gt;0,VLOOKUP(C165,男子登録情報!$A$2:$H$1688,8,0),"")</f>
        <v/>
      </c>
      <c r="I165" s="280" t="str">
        <f>IF(C165&gt;0,VLOOKUP(C165,男子登録情報!$A$2:$H$1688,5,0),"")</f>
        <v/>
      </c>
      <c r="J165" s="60"/>
      <c r="L165" s="62"/>
    </row>
    <row r="166" spans="1:12" s="21" customFormat="1" ht="18.75" customHeight="1">
      <c r="A166" s="4"/>
      <c r="B166" s="329"/>
      <c r="C166" s="195"/>
      <c r="D166" s="195"/>
      <c r="E166" s="321"/>
      <c r="F166" s="322"/>
      <c r="G166" s="195"/>
      <c r="H166" s="195"/>
      <c r="I166" s="320"/>
      <c r="J166" s="60"/>
      <c r="L166" s="62"/>
    </row>
    <row r="167" spans="1:12" s="21" customFormat="1" ht="18.75" customHeight="1">
      <c r="A167" s="4"/>
      <c r="B167" s="312">
        <v>3</v>
      </c>
      <c r="C167" s="314"/>
      <c r="D167" s="314" t="str">
        <f>IF(C167,VLOOKUP(C167,男子登録情報!$A$2:$H$1688,2,0),"")</f>
        <v/>
      </c>
      <c r="E167" s="316" t="str">
        <f>IF(C167&gt;0,VLOOKUP(C167,男子登録情報!$A$2:$H$1688,3,0),"")</f>
        <v/>
      </c>
      <c r="F167" s="317"/>
      <c r="G167" s="314" t="str">
        <f>IF(C167&gt;0,VLOOKUP(C167,男子登録情報!$A$2:$H$1688,4,0),"")</f>
        <v/>
      </c>
      <c r="H167" s="314" t="str">
        <f>IF(C167&gt;0,VLOOKUP(C167,男子登録情報!$A$2:$H$1688,8,0),"")</f>
        <v/>
      </c>
      <c r="I167" s="280" t="str">
        <f>IF(C167&gt;0,VLOOKUP(C167,男子登録情報!$A$2:$H$1688,5,0),"")</f>
        <v/>
      </c>
      <c r="J167" s="60"/>
      <c r="L167" s="62"/>
    </row>
    <row r="168" spans="1:12" s="21" customFormat="1" ht="18.75" customHeight="1">
      <c r="A168" s="4"/>
      <c r="B168" s="329"/>
      <c r="C168" s="195"/>
      <c r="D168" s="195"/>
      <c r="E168" s="321"/>
      <c r="F168" s="322"/>
      <c r="G168" s="195"/>
      <c r="H168" s="195"/>
      <c r="I168" s="320"/>
      <c r="J168" s="60"/>
      <c r="L168" s="62"/>
    </row>
    <row r="169" spans="1:12" s="21" customFormat="1" ht="18.75" customHeight="1">
      <c r="A169" s="4"/>
      <c r="B169" s="312">
        <v>4</v>
      </c>
      <c r="C169" s="314"/>
      <c r="D169" s="314" t="str">
        <f>IF(C169,VLOOKUP(C169,男子登録情報!$A$2:$H$1688,2,0),"")</f>
        <v/>
      </c>
      <c r="E169" s="316" t="str">
        <f>IF(C169&gt;0,VLOOKUP(C169,男子登録情報!$A$2:$H$1688,3,0),"")</f>
        <v/>
      </c>
      <c r="F169" s="317"/>
      <c r="G169" s="314" t="str">
        <f>IF(C169&gt;0,VLOOKUP(C169,男子登録情報!$A$2:$H$1688,4,0),"")</f>
        <v/>
      </c>
      <c r="H169" s="314" t="str">
        <f>IF(C169&gt;0,VLOOKUP(C169,男子登録情報!$A$2:$H$1688,8,0),"")</f>
        <v/>
      </c>
      <c r="I169" s="280" t="str">
        <f>IF(C169&gt;0,VLOOKUP(C169,男子登録情報!$A$2:$H$1688,5,0),"")</f>
        <v/>
      </c>
      <c r="J169" s="60"/>
      <c r="L169" s="62"/>
    </row>
    <row r="170" spans="1:12" s="21" customFormat="1" ht="18.75" customHeight="1">
      <c r="A170" s="4"/>
      <c r="B170" s="329"/>
      <c r="C170" s="195"/>
      <c r="D170" s="195"/>
      <c r="E170" s="321"/>
      <c r="F170" s="322"/>
      <c r="G170" s="195"/>
      <c r="H170" s="195"/>
      <c r="I170" s="320"/>
      <c r="J170" s="60"/>
      <c r="L170" s="62"/>
    </row>
    <row r="171" spans="1:12" s="21" customFormat="1" ht="18.75" customHeight="1">
      <c r="A171" s="4"/>
      <c r="B171" s="312">
        <v>5</v>
      </c>
      <c r="C171" s="314"/>
      <c r="D171" s="314" t="str">
        <f>IF(C171,VLOOKUP(C171,男子登録情報!$A$2:$H$1688,2,0),"")</f>
        <v/>
      </c>
      <c r="E171" s="316" t="str">
        <f>IF(C171&gt;0,VLOOKUP(C171,男子登録情報!$A$2:$H$1688,3,0),"")</f>
        <v/>
      </c>
      <c r="F171" s="317"/>
      <c r="G171" s="314" t="str">
        <f>IF(C171&gt;0,VLOOKUP(C171,男子登録情報!$A$2:$H$1688,4,0),"")</f>
        <v/>
      </c>
      <c r="H171" s="314" t="str">
        <f>IF(C171&gt;0,VLOOKUP(C171,男子登録情報!$A$2:$H$1688,8,0),"")</f>
        <v/>
      </c>
      <c r="I171" s="280" t="str">
        <f>IF(C171&gt;0,VLOOKUP(C171,男子登録情報!$A$2:$H$1688,5,0),"")</f>
        <v/>
      </c>
      <c r="J171" s="60"/>
      <c r="L171" s="62"/>
    </row>
    <row r="172" spans="1:12" s="21" customFormat="1" ht="18.75" customHeight="1">
      <c r="A172" s="4"/>
      <c r="B172" s="329"/>
      <c r="C172" s="195"/>
      <c r="D172" s="195"/>
      <c r="E172" s="321"/>
      <c r="F172" s="322"/>
      <c r="G172" s="195"/>
      <c r="H172" s="195"/>
      <c r="I172" s="320"/>
      <c r="J172" s="60"/>
      <c r="L172" s="62"/>
    </row>
    <row r="173" spans="1:12" s="21" customFormat="1" ht="18.75" customHeight="1">
      <c r="A173" s="4"/>
      <c r="B173" s="312">
        <v>6</v>
      </c>
      <c r="C173" s="314"/>
      <c r="D173" s="314" t="str">
        <f>IF(C173,VLOOKUP(C173,男子登録情報!$A$2:$H$1688,2,0),"")</f>
        <v/>
      </c>
      <c r="E173" s="316" t="str">
        <f>IF(C173&gt;0,VLOOKUP(C173,男子登録情報!$A$2:$H$1688,3,0),"")</f>
        <v/>
      </c>
      <c r="F173" s="317"/>
      <c r="G173" s="314" t="str">
        <f>IF(C173&gt;0,VLOOKUP(C173,男子登録情報!$A$2:$H$1688,4,0),"")</f>
        <v/>
      </c>
      <c r="H173" s="314" t="str">
        <f>IF(C173&gt;0,VLOOKUP(C173,男子登録情報!$A$2:$H$1688,8,0),"")</f>
        <v/>
      </c>
      <c r="I173" s="280" t="str">
        <f>IF(C173&gt;0,VLOOKUP(C173,男子登録情報!$A$2:$H$1688,5,0),"")</f>
        <v/>
      </c>
      <c r="J173" s="60"/>
      <c r="L173" s="62"/>
    </row>
    <row r="174" spans="1:12" s="21" customFormat="1" ht="19.5" customHeight="1" thickBot="1">
      <c r="A174" s="4"/>
      <c r="B174" s="313"/>
      <c r="C174" s="315"/>
      <c r="D174" s="315"/>
      <c r="E174" s="318"/>
      <c r="F174" s="319"/>
      <c r="G174" s="315"/>
      <c r="H174" s="315"/>
      <c r="I174" s="281"/>
      <c r="J174" s="60"/>
      <c r="L174" s="62"/>
    </row>
    <row r="175" spans="1:12" s="21" customFormat="1" ht="18.75">
      <c r="A175" s="4"/>
      <c r="B175" s="282" t="s">
        <v>1322</v>
      </c>
      <c r="C175" s="283"/>
      <c r="D175" s="283"/>
      <c r="E175" s="283"/>
      <c r="F175" s="283"/>
      <c r="G175" s="283"/>
      <c r="H175" s="283"/>
      <c r="I175" s="284"/>
      <c r="J175" s="60"/>
      <c r="L175" s="62"/>
    </row>
    <row r="176" spans="1:12" s="21" customFormat="1" ht="18.75">
      <c r="A176" s="4"/>
      <c r="B176" s="285"/>
      <c r="C176" s="286"/>
      <c r="D176" s="286"/>
      <c r="E176" s="286"/>
      <c r="F176" s="286"/>
      <c r="G176" s="286"/>
      <c r="H176" s="286"/>
      <c r="I176" s="287"/>
      <c r="J176" s="60"/>
      <c r="L176" s="62"/>
    </row>
    <row r="177" spans="1:12" s="21" customFormat="1" ht="19.5" thickBot="1">
      <c r="A177" s="4"/>
      <c r="B177" s="288"/>
      <c r="C177" s="289"/>
      <c r="D177" s="289"/>
      <c r="E177" s="289"/>
      <c r="F177" s="289"/>
      <c r="G177" s="289"/>
      <c r="H177" s="289"/>
      <c r="I177" s="290"/>
      <c r="J177" s="60"/>
      <c r="L177" s="62"/>
    </row>
    <row r="178" spans="1:12" s="21" customFormat="1" ht="18.75">
      <c r="A178" s="61"/>
      <c r="B178" s="61"/>
      <c r="C178" s="61"/>
      <c r="D178" s="61"/>
      <c r="E178" s="61"/>
      <c r="F178" s="61"/>
      <c r="G178" s="61"/>
      <c r="H178" s="61"/>
      <c r="I178" s="61"/>
      <c r="J178" s="66"/>
      <c r="L178" s="62"/>
    </row>
    <row r="179" spans="1:12" s="21" customFormat="1" ht="19.5" thickBot="1">
      <c r="A179" s="4"/>
      <c r="B179" s="4"/>
      <c r="C179" s="4"/>
      <c r="D179" s="4"/>
      <c r="E179" s="4"/>
      <c r="F179" s="4"/>
      <c r="G179" s="4"/>
      <c r="H179" s="4"/>
      <c r="I179" s="4"/>
      <c r="J179" s="64" t="s">
        <v>1344</v>
      </c>
      <c r="L179" s="62"/>
    </row>
    <row r="180" spans="1:12" s="21" customFormat="1" ht="18.75" customHeight="1">
      <c r="A180" s="4"/>
      <c r="B180" s="291" t="str">
        <f>CONCATENATE('加盟校情報&amp;大会設定'!$G$5,'加盟校情報&amp;大会設定'!$H$5,'加盟校情報&amp;大会設定'!$I$5,'加盟校情報&amp;大会設定'!$J$5,)&amp;"　男子4×400mR"</f>
        <v>第35回全日本大学女子駅伝東海地区選考会　男子4×400mR</v>
      </c>
      <c r="C180" s="292"/>
      <c r="D180" s="292"/>
      <c r="E180" s="292"/>
      <c r="F180" s="292"/>
      <c r="G180" s="292"/>
      <c r="H180" s="292"/>
      <c r="I180" s="293"/>
      <c r="J180" s="60"/>
      <c r="L180" s="62"/>
    </row>
    <row r="181" spans="1:12" s="21" customFormat="1" ht="19.5" customHeight="1" thickBot="1">
      <c r="A181" s="4"/>
      <c r="B181" s="294"/>
      <c r="C181" s="295"/>
      <c r="D181" s="295"/>
      <c r="E181" s="295"/>
      <c r="F181" s="295"/>
      <c r="G181" s="295"/>
      <c r="H181" s="295"/>
      <c r="I181" s="296"/>
      <c r="J181" s="60"/>
      <c r="L181" s="62"/>
    </row>
    <row r="182" spans="1:12" s="21" customFormat="1" ht="18.75">
      <c r="A182" s="4"/>
      <c r="B182" s="297" t="s">
        <v>1326</v>
      </c>
      <c r="C182" s="298"/>
      <c r="D182" s="303" t="str">
        <f>IF(基本情報登録!$D$6&gt;0,基本情報登録!$D$6,"")</f>
        <v/>
      </c>
      <c r="E182" s="304"/>
      <c r="F182" s="304"/>
      <c r="G182" s="304"/>
      <c r="H182" s="305"/>
      <c r="I182" s="65" t="s">
        <v>1360</v>
      </c>
      <c r="J182" s="60"/>
      <c r="L182" s="62"/>
    </row>
    <row r="183" spans="1:12" s="21" customFormat="1" ht="18.75" customHeight="1">
      <c r="A183" s="4"/>
      <c r="B183" s="299" t="s">
        <v>1</v>
      </c>
      <c r="C183" s="300"/>
      <c r="D183" s="306" t="str">
        <f>IF(基本情報登録!$D$8&gt;0,基本情報登録!$D$8,"")</f>
        <v/>
      </c>
      <c r="E183" s="307"/>
      <c r="F183" s="307"/>
      <c r="G183" s="307"/>
      <c r="H183" s="308"/>
      <c r="I183" s="280"/>
      <c r="J183" s="60"/>
      <c r="L183" s="62"/>
    </row>
    <row r="184" spans="1:12" s="21" customFormat="1" ht="19.5" customHeight="1" thickBot="1">
      <c r="A184" s="4"/>
      <c r="B184" s="301"/>
      <c r="C184" s="302"/>
      <c r="D184" s="309"/>
      <c r="E184" s="310"/>
      <c r="F184" s="310"/>
      <c r="G184" s="310"/>
      <c r="H184" s="311"/>
      <c r="I184" s="281"/>
      <c r="J184" s="60"/>
      <c r="L184" s="62"/>
    </row>
    <row r="185" spans="1:12" s="21" customFormat="1" ht="18.75">
      <c r="A185" s="4"/>
      <c r="B185" s="297" t="s">
        <v>26</v>
      </c>
      <c r="C185" s="298"/>
      <c r="D185" s="334"/>
      <c r="E185" s="335"/>
      <c r="F185" s="335"/>
      <c r="G185" s="335"/>
      <c r="H185" s="335"/>
      <c r="I185" s="336"/>
      <c r="J185" s="60"/>
      <c r="L185" s="62"/>
    </row>
    <row r="186" spans="1:12" s="21" customFormat="1" ht="18.75" hidden="1">
      <c r="A186" s="4"/>
      <c r="B186" s="50"/>
      <c r="C186" s="51"/>
      <c r="D186" s="52"/>
      <c r="E186" s="337" t="str">
        <f>TEXT(D185,"00000")</f>
        <v>00000</v>
      </c>
      <c r="F186" s="337"/>
      <c r="G186" s="337"/>
      <c r="H186" s="337"/>
      <c r="I186" s="338"/>
      <c r="J186" s="60"/>
      <c r="L186" s="62"/>
    </row>
    <row r="187" spans="1:12" s="21" customFormat="1" ht="18.75" customHeight="1">
      <c r="A187" s="4"/>
      <c r="B187" s="299" t="s">
        <v>29</v>
      </c>
      <c r="C187" s="300"/>
      <c r="D187" s="316"/>
      <c r="E187" s="341"/>
      <c r="F187" s="341"/>
      <c r="G187" s="341"/>
      <c r="H187" s="341"/>
      <c r="I187" s="342"/>
      <c r="J187" s="60"/>
      <c r="L187" s="62"/>
    </row>
    <row r="188" spans="1:12" s="21" customFormat="1" ht="18.75" customHeight="1">
      <c r="A188" s="4"/>
      <c r="B188" s="339"/>
      <c r="C188" s="340"/>
      <c r="D188" s="321"/>
      <c r="E188" s="343"/>
      <c r="F188" s="343"/>
      <c r="G188" s="343"/>
      <c r="H188" s="343"/>
      <c r="I188" s="344"/>
      <c r="J188" s="60"/>
      <c r="L188" s="62"/>
    </row>
    <row r="189" spans="1:12" s="21" customFormat="1" ht="19.5" thickBot="1">
      <c r="A189" s="4"/>
      <c r="B189" s="345" t="s">
        <v>1318</v>
      </c>
      <c r="C189" s="346"/>
      <c r="D189" s="347"/>
      <c r="E189" s="348"/>
      <c r="F189" s="348"/>
      <c r="G189" s="348"/>
      <c r="H189" s="348"/>
      <c r="I189" s="349"/>
      <c r="J189" s="60"/>
      <c r="L189" s="62"/>
    </row>
    <row r="190" spans="1:12" s="21" customFormat="1" ht="18.75">
      <c r="A190" s="4"/>
      <c r="B190" s="323" t="s">
        <v>1319</v>
      </c>
      <c r="C190" s="324"/>
      <c r="D190" s="324"/>
      <c r="E190" s="324"/>
      <c r="F190" s="324"/>
      <c r="G190" s="324"/>
      <c r="H190" s="324"/>
      <c r="I190" s="325"/>
      <c r="J190" s="60"/>
      <c r="L190" s="62"/>
    </row>
    <row r="191" spans="1:12" s="21" customFormat="1" ht="19.5" thickBot="1">
      <c r="A191" s="4"/>
      <c r="B191" s="53" t="s">
        <v>1323</v>
      </c>
      <c r="C191" s="54" t="s">
        <v>18</v>
      </c>
      <c r="D191" s="54" t="s">
        <v>1324</v>
      </c>
      <c r="E191" s="326" t="s">
        <v>1320</v>
      </c>
      <c r="F191" s="327"/>
      <c r="G191" s="54" t="s">
        <v>1325</v>
      </c>
      <c r="H191" s="54" t="s">
        <v>48</v>
      </c>
      <c r="I191" s="55" t="s">
        <v>1321</v>
      </c>
      <c r="J191" s="60"/>
      <c r="L191" s="62"/>
    </row>
    <row r="192" spans="1:12" s="21" customFormat="1" ht="19.5" customHeight="1" thickTop="1">
      <c r="A192" s="4"/>
      <c r="B192" s="328">
        <v>1</v>
      </c>
      <c r="C192" s="330"/>
      <c r="D192" s="330" t="str">
        <f>IF(C192&gt;0,VLOOKUP(C192,男子登録情報!$A$2:$H$1688,2,0),"")</f>
        <v/>
      </c>
      <c r="E192" s="331" t="str">
        <f>IF(C192&gt;0,VLOOKUP(C192,男子登録情報!$A$2:$H$1688,3,0),"")</f>
        <v/>
      </c>
      <c r="F192" s="332"/>
      <c r="G192" s="330" t="str">
        <f>IF(C192&gt;0,VLOOKUP(C192,男子登録情報!$A$2:$H$1688,4,0),"")</f>
        <v/>
      </c>
      <c r="H192" s="330" t="str">
        <f>IF(C192&gt;0,VLOOKUP(C192,男子登録情報!$A$2:$H$1688,8,0),"")</f>
        <v/>
      </c>
      <c r="I192" s="333" t="str">
        <f>IF(C192&gt;0,VLOOKUP(C192,男子登録情報!$A$2:$H$1688,5,0),"")</f>
        <v/>
      </c>
      <c r="J192" s="60"/>
      <c r="L192" s="62"/>
    </row>
    <row r="193" spans="1:12" s="21" customFormat="1" ht="18.75" customHeight="1">
      <c r="A193" s="4"/>
      <c r="B193" s="329"/>
      <c r="C193" s="195"/>
      <c r="D193" s="195"/>
      <c r="E193" s="321"/>
      <c r="F193" s="322"/>
      <c r="G193" s="195"/>
      <c r="H193" s="195"/>
      <c r="I193" s="320"/>
      <c r="J193" s="60"/>
      <c r="L193" s="62"/>
    </row>
    <row r="194" spans="1:12" s="21" customFormat="1" ht="18.75" customHeight="1">
      <c r="A194" s="4"/>
      <c r="B194" s="312">
        <v>2</v>
      </c>
      <c r="C194" s="314"/>
      <c r="D194" s="314" t="str">
        <f>IF(C194,VLOOKUP(C194,男子登録情報!$A$2:$H$1688,2,0),"")</f>
        <v/>
      </c>
      <c r="E194" s="316" t="str">
        <f>IF(C194&gt;0,VLOOKUP(C194,男子登録情報!$A$2:$H$1688,3,0),"")</f>
        <v/>
      </c>
      <c r="F194" s="317"/>
      <c r="G194" s="314" t="str">
        <f>IF(C194&gt;0,VLOOKUP(C194,男子登録情報!$A$2:$H$1688,4,0),"")</f>
        <v/>
      </c>
      <c r="H194" s="314" t="str">
        <f>IF(C194&gt;0,VLOOKUP(C194,男子登録情報!$A$2:$H$1688,8,0),"")</f>
        <v/>
      </c>
      <c r="I194" s="280" t="str">
        <f>IF(C194&gt;0,VLOOKUP(C194,男子登録情報!$A$2:$H$1688,5,0),"")</f>
        <v/>
      </c>
      <c r="J194" s="60"/>
      <c r="L194" s="62"/>
    </row>
    <row r="195" spans="1:12" s="21" customFormat="1" ht="18.75" customHeight="1">
      <c r="A195" s="4"/>
      <c r="B195" s="329"/>
      <c r="C195" s="195"/>
      <c r="D195" s="195"/>
      <c r="E195" s="321"/>
      <c r="F195" s="322"/>
      <c r="G195" s="195"/>
      <c r="H195" s="195"/>
      <c r="I195" s="320"/>
      <c r="J195" s="60"/>
      <c r="L195" s="62"/>
    </row>
    <row r="196" spans="1:12" s="21" customFormat="1" ht="18.75" customHeight="1">
      <c r="A196" s="4"/>
      <c r="B196" s="312">
        <v>3</v>
      </c>
      <c r="C196" s="314"/>
      <c r="D196" s="314" t="str">
        <f>IF(C196,VLOOKUP(C196,男子登録情報!$A$2:$H$1688,2,0),"")</f>
        <v/>
      </c>
      <c r="E196" s="316" t="str">
        <f>IF(C196&gt;0,VLOOKUP(C196,男子登録情報!$A$2:$H$1688,3,0),"")</f>
        <v/>
      </c>
      <c r="F196" s="317"/>
      <c r="G196" s="314" t="str">
        <f>IF(C196&gt;0,VLOOKUP(C196,男子登録情報!$A$2:$H$1688,4,0),"")</f>
        <v/>
      </c>
      <c r="H196" s="314" t="str">
        <f>IF(C196&gt;0,VLOOKUP(C196,男子登録情報!$A$2:$H$1688,8,0),"")</f>
        <v/>
      </c>
      <c r="I196" s="280" t="str">
        <f>IF(C196&gt;0,VLOOKUP(C196,男子登録情報!$A$2:$H$1688,5,0),"")</f>
        <v/>
      </c>
      <c r="J196" s="60"/>
      <c r="L196" s="62"/>
    </row>
    <row r="197" spans="1:12" s="21" customFormat="1" ht="18.75" customHeight="1">
      <c r="A197" s="4"/>
      <c r="B197" s="329"/>
      <c r="C197" s="195"/>
      <c r="D197" s="195"/>
      <c r="E197" s="321"/>
      <c r="F197" s="322"/>
      <c r="G197" s="195"/>
      <c r="H197" s="195"/>
      <c r="I197" s="320"/>
      <c r="J197" s="60"/>
      <c r="L197" s="62"/>
    </row>
    <row r="198" spans="1:12" s="21" customFormat="1" ht="18.75" customHeight="1">
      <c r="A198" s="4"/>
      <c r="B198" s="312">
        <v>4</v>
      </c>
      <c r="C198" s="314"/>
      <c r="D198" s="314" t="str">
        <f>IF(C198,VLOOKUP(C198,男子登録情報!$A$2:$H$1688,2,0),"")</f>
        <v/>
      </c>
      <c r="E198" s="316" t="str">
        <f>IF(C198&gt;0,VLOOKUP(C198,男子登録情報!$A$2:$H$1688,3,0),"")</f>
        <v/>
      </c>
      <c r="F198" s="317"/>
      <c r="G198" s="314" t="str">
        <f>IF(C198&gt;0,VLOOKUP(C198,男子登録情報!$A$2:$H$1688,4,0),"")</f>
        <v/>
      </c>
      <c r="H198" s="314" t="str">
        <f>IF(C198&gt;0,VLOOKUP(C198,男子登録情報!$A$2:$H$1688,8,0),"")</f>
        <v/>
      </c>
      <c r="I198" s="280" t="str">
        <f>IF(C198&gt;0,VLOOKUP(C198,男子登録情報!$A$2:$H$1688,5,0),"")</f>
        <v/>
      </c>
      <c r="J198" s="60"/>
      <c r="L198" s="62"/>
    </row>
    <row r="199" spans="1:12" s="21" customFormat="1" ht="18.75" customHeight="1">
      <c r="A199" s="4"/>
      <c r="B199" s="329"/>
      <c r="C199" s="195"/>
      <c r="D199" s="195"/>
      <c r="E199" s="321"/>
      <c r="F199" s="322"/>
      <c r="G199" s="195"/>
      <c r="H199" s="195"/>
      <c r="I199" s="320"/>
      <c r="J199" s="60"/>
      <c r="L199" s="62"/>
    </row>
    <row r="200" spans="1:12" s="21" customFormat="1" ht="18.75" customHeight="1">
      <c r="A200" s="4"/>
      <c r="B200" s="312">
        <v>5</v>
      </c>
      <c r="C200" s="314"/>
      <c r="D200" s="314" t="str">
        <f>IF(C200,VLOOKUP(C200,男子登録情報!$A$2:$H$1688,2,0),"")</f>
        <v/>
      </c>
      <c r="E200" s="316" t="str">
        <f>IF(C200&gt;0,VLOOKUP(C200,男子登録情報!$A$2:$H$1688,3,0),"")</f>
        <v/>
      </c>
      <c r="F200" s="317"/>
      <c r="G200" s="314" t="str">
        <f>IF(C200&gt;0,VLOOKUP(C200,男子登録情報!$A$2:$H$1688,4,0),"")</f>
        <v/>
      </c>
      <c r="H200" s="314" t="str">
        <f>IF(C200&gt;0,VLOOKUP(C200,男子登録情報!$A$2:$H$1688,8,0),"")</f>
        <v/>
      </c>
      <c r="I200" s="280" t="str">
        <f>IF(C200&gt;0,VLOOKUP(C200,男子登録情報!$A$2:$H$1688,5,0),"")</f>
        <v/>
      </c>
      <c r="J200" s="60"/>
      <c r="L200" s="62"/>
    </row>
    <row r="201" spans="1:12" s="21" customFormat="1" ht="18.75" customHeight="1">
      <c r="A201" s="4"/>
      <c r="B201" s="329"/>
      <c r="C201" s="195"/>
      <c r="D201" s="195"/>
      <c r="E201" s="321"/>
      <c r="F201" s="322"/>
      <c r="G201" s="195"/>
      <c r="H201" s="195"/>
      <c r="I201" s="320"/>
      <c r="J201" s="60"/>
      <c r="L201" s="62"/>
    </row>
    <row r="202" spans="1:12" s="21" customFormat="1" ht="18.75" customHeight="1">
      <c r="A202" s="4"/>
      <c r="B202" s="312">
        <v>6</v>
      </c>
      <c r="C202" s="314"/>
      <c r="D202" s="314" t="str">
        <f>IF(C202,VLOOKUP(C202,男子登録情報!$A$2:$H$1688,2,0),"")</f>
        <v/>
      </c>
      <c r="E202" s="316" t="str">
        <f>IF(C202&gt;0,VLOOKUP(C202,男子登録情報!$A$2:$H$1688,3,0),"")</f>
        <v/>
      </c>
      <c r="F202" s="317"/>
      <c r="G202" s="314" t="str">
        <f>IF(C202&gt;0,VLOOKUP(C202,男子登録情報!$A$2:$H$1688,4,0),"")</f>
        <v/>
      </c>
      <c r="H202" s="314" t="str">
        <f>IF(C202&gt;0,VLOOKUP(C202,男子登録情報!$A$2:$H$1688,8,0),"")</f>
        <v/>
      </c>
      <c r="I202" s="280" t="str">
        <f>IF(C202&gt;0,VLOOKUP(C202,男子登録情報!$A$2:$H$1688,5,0),"")</f>
        <v/>
      </c>
      <c r="J202" s="60"/>
      <c r="L202" s="62"/>
    </row>
    <row r="203" spans="1:12" s="21" customFormat="1" ht="19.5" customHeight="1" thickBot="1">
      <c r="A203" s="4"/>
      <c r="B203" s="313"/>
      <c r="C203" s="315"/>
      <c r="D203" s="315"/>
      <c r="E203" s="318"/>
      <c r="F203" s="319"/>
      <c r="G203" s="315"/>
      <c r="H203" s="315"/>
      <c r="I203" s="281"/>
      <c r="J203" s="60"/>
      <c r="L203" s="62"/>
    </row>
    <row r="204" spans="1:12" s="21" customFormat="1" ht="18.75">
      <c r="A204" s="4"/>
      <c r="B204" s="282" t="s">
        <v>1322</v>
      </c>
      <c r="C204" s="283"/>
      <c r="D204" s="283"/>
      <c r="E204" s="283"/>
      <c r="F204" s="283"/>
      <c r="G204" s="283"/>
      <c r="H204" s="283"/>
      <c r="I204" s="284"/>
      <c r="J204" s="60"/>
      <c r="L204" s="62"/>
    </row>
    <row r="205" spans="1:12" s="21" customFormat="1" ht="18.75">
      <c r="A205" s="4"/>
      <c r="B205" s="285"/>
      <c r="C205" s="286"/>
      <c r="D205" s="286"/>
      <c r="E205" s="286"/>
      <c r="F205" s="286"/>
      <c r="G205" s="286"/>
      <c r="H205" s="286"/>
      <c r="I205" s="287"/>
      <c r="J205" s="60"/>
      <c r="L205" s="62"/>
    </row>
    <row r="206" spans="1:12" s="21" customFormat="1" ht="19.5" thickBot="1">
      <c r="A206" s="4"/>
      <c r="B206" s="288"/>
      <c r="C206" s="289"/>
      <c r="D206" s="289"/>
      <c r="E206" s="289"/>
      <c r="F206" s="289"/>
      <c r="G206" s="289"/>
      <c r="H206" s="289"/>
      <c r="I206" s="290"/>
      <c r="J206" s="60"/>
      <c r="L206" s="62"/>
    </row>
    <row r="207" spans="1:12" s="21" customFormat="1" ht="18.75">
      <c r="A207" s="61"/>
      <c r="B207" s="61"/>
      <c r="C207" s="61"/>
      <c r="D207" s="61"/>
      <c r="E207" s="61"/>
      <c r="F207" s="61"/>
      <c r="G207" s="61"/>
      <c r="H207" s="61"/>
      <c r="I207" s="61"/>
      <c r="J207" s="66"/>
      <c r="L207" s="62"/>
    </row>
    <row r="208" spans="1:12" s="21" customFormat="1" ht="19.5" thickBot="1">
      <c r="A208" s="4"/>
      <c r="B208" s="4"/>
      <c r="C208" s="4"/>
      <c r="D208" s="4"/>
      <c r="E208" s="4"/>
      <c r="F208" s="4"/>
      <c r="G208" s="4"/>
      <c r="H208" s="4"/>
      <c r="I208" s="4"/>
      <c r="J208" s="64" t="s">
        <v>1345</v>
      </c>
      <c r="L208" s="62"/>
    </row>
    <row r="209" spans="1:12" s="21" customFormat="1" ht="18.75" customHeight="1">
      <c r="A209" s="4"/>
      <c r="B209" s="291" t="str">
        <f>CONCATENATE('加盟校情報&amp;大会設定'!$G$5,'加盟校情報&amp;大会設定'!$H$5,'加盟校情報&amp;大会設定'!$I$5,'加盟校情報&amp;大会設定'!$J$5,)&amp;"　男子4×400mR"</f>
        <v>第35回全日本大学女子駅伝東海地区選考会　男子4×400mR</v>
      </c>
      <c r="C209" s="292"/>
      <c r="D209" s="292"/>
      <c r="E209" s="292"/>
      <c r="F209" s="292"/>
      <c r="G209" s="292"/>
      <c r="H209" s="292"/>
      <c r="I209" s="293"/>
      <c r="J209" s="60"/>
      <c r="L209" s="62"/>
    </row>
    <row r="210" spans="1:12" s="21" customFormat="1" ht="19.5" customHeight="1" thickBot="1">
      <c r="A210" s="4"/>
      <c r="B210" s="294"/>
      <c r="C210" s="295"/>
      <c r="D210" s="295"/>
      <c r="E210" s="295"/>
      <c r="F210" s="295"/>
      <c r="G210" s="295"/>
      <c r="H210" s="295"/>
      <c r="I210" s="296"/>
      <c r="J210" s="60"/>
      <c r="L210" s="62"/>
    </row>
    <row r="211" spans="1:12" s="21" customFormat="1" ht="18.75">
      <c r="A211" s="4"/>
      <c r="B211" s="297" t="s">
        <v>1326</v>
      </c>
      <c r="C211" s="298"/>
      <c r="D211" s="303" t="str">
        <f>IF(基本情報登録!$D$6&gt;0,基本情報登録!$D$6,"")</f>
        <v/>
      </c>
      <c r="E211" s="304"/>
      <c r="F211" s="304"/>
      <c r="G211" s="304"/>
      <c r="H211" s="305"/>
      <c r="I211" s="65" t="s">
        <v>1360</v>
      </c>
      <c r="J211" s="60"/>
      <c r="L211" s="62"/>
    </row>
    <row r="212" spans="1:12" s="21" customFormat="1" ht="18.75" customHeight="1">
      <c r="A212" s="4"/>
      <c r="B212" s="299" t="s">
        <v>1</v>
      </c>
      <c r="C212" s="300"/>
      <c r="D212" s="306" t="str">
        <f>IF(基本情報登録!$D$8&gt;0,基本情報登録!$D$8,"")</f>
        <v/>
      </c>
      <c r="E212" s="307"/>
      <c r="F212" s="307"/>
      <c r="G212" s="307"/>
      <c r="H212" s="308"/>
      <c r="I212" s="280"/>
      <c r="J212" s="60"/>
      <c r="L212" s="62"/>
    </row>
    <row r="213" spans="1:12" s="21" customFormat="1" ht="19.5" customHeight="1" thickBot="1">
      <c r="A213" s="4"/>
      <c r="B213" s="301"/>
      <c r="C213" s="302"/>
      <c r="D213" s="309"/>
      <c r="E213" s="310"/>
      <c r="F213" s="310"/>
      <c r="G213" s="310"/>
      <c r="H213" s="311"/>
      <c r="I213" s="281"/>
      <c r="J213" s="60"/>
      <c r="L213" s="62"/>
    </row>
    <row r="214" spans="1:12" s="21" customFormat="1" ht="18.75">
      <c r="A214" s="4"/>
      <c r="B214" s="297" t="s">
        <v>26</v>
      </c>
      <c r="C214" s="298"/>
      <c r="D214" s="334"/>
      <c r="E214" s="335"/>
      <c r="F214" s="335"/>
      <c r="G214" s="335"/>
      <c r="H214" s="335"/>
      <c r="I214" s="336"/>
      <c r="J214" s="60"/>
      <c r="L214" s="62"/>
    </row>
    <row r="215" spans="1:12" s="21" customFormat="1" ht="18.75" hidden="1">
      <c r="A215" s="4"/>
      <c r="B215" s="50"/>
      <c r="C215" s="51"/>
      <c r="D215" s="52"/>
      <c r="E215" s="337" t="str">
        <f>TEXT(D214,"00000")</f>
        <v>00000</v>
      </c>
      <c r="F215" s="337"/>
      <c r="G215" s="337"/>
      <c r="H215" s="337"/>
      <c r="I215" s="338"/>
      <c r="J215" s="60"/>
      <c r="L215" s="62"/>
    </row>
    <row r="216" spans="1:12" s="21" customFormat="1" ht="18.75" customHeight="1">
      <c r="A216" s="4"/>
      <c r="B216" s="299" t="s">
        <v>29</v>
      </c>
      <c r="C216" s="300"/>
      <c r="D216" s="316"/>
      <c r="E216" s="341"/>
      <c r="F216" s="341"/>
      <c r="G216" s="341"/>
      <c r="H216" s="341"/>
      <c r="I216" s="342"/>
      <c r="J216" s="60"/>
      <c r="L216" s="62"/>
    </row>
    <row r="217" spans="1:12" s="21" customFormat="1" ht="18.75" customHeight="1">
      <c r="A217" s="4"/>
      <c r="B217" s="339"/>
      <c r="C217" s="340"/>
      <c r="D217" s="321"/>
      <c r="E217" s="343"/>
      <c r="F217" s="343"/>
      <c r="G217" s="343"/>
      <c r="H217" s="343"/>
      <c r="I217" s="344"/>
      <c r="J217" s="60"/>
      <c r="L217" s="62"/>
    </row>
    <row r="218" spans="1:12" s="21" customFormat="1" ht="19.5" thickBot="1">
      <c r="A218" s="4"/>
      <c r="B218" s="345" t="s">
        <v>1318</v>
      </c>
      <c r="C218" s="346"/>
      <c r="D218" s="347"/>
      <c r="E218" s="348"/>
      <c r="F218" s="348"/>
      <c r="G218" s="348"/>
      <c r="H218" s="348"/>
      <c r="I218" s="349"/>
      <c r="J218" s="60"/>
      <c r="L218" s="62"/>
    </row>
    <row r="219" spans="1:12" s="21" customFormat="1" ht="18.75">
      <c r="A219" s="4"/>
      <c r="B219" s="323" t="s">
        <v>1319</v>
      </c>
      <c r="C219" s="324"/>
      <c r="D219" s="324"/>
      <c r="E219" s="324"/>
      <c r="F219" s="324"/>
      <c r="G219" s="324"/>
      <c r="H219" s="324"/>
      <c r="I219" s="325"/>
      <c r="J219" s="60"/>
      <c r="L219" s="62"/>
    </row>
    <row r="220" spans="1:12" s="21" customFormat="1" ht="19.5" thickBot="1">
      <c r="A220" s="4"/>
      <c r="B220" s="53" t="s">
        <v>1323</v>
      </c>
      <c r="C220" s="54" t="s">
        <v>18</v>
      </c>
      <c r="D220" s="54" t="s">
        <v>1324</v>
      </c>
      <c r="E220" s="326" t="s">
        <v>1320</v>
      </c>
      <c r="F220" s="327"/>
      <c r="G220" s="54" t="s">
        <v>1325</v>
      </c>
      <c r="H220" s="54" t="s">
        <v>48</v>
      </c>
      <c r="I220" s="55" t="s">
        <v>1321</v>
      </c>
      <c r="J220" s="60"/>
      <c r="L220" s="62"/>
    </row>
    <row r="221" spans="1:12" s="21" customFormat="1" ht="19.5" customHeight="1" thickTop="1">
      <c r="A221" s="4"/>
      <c r="B221" s="328">
        <v>1</v>
      </c>
      <c r="C221" s="330"/>
      <c r="D221" s="330" t="str">
        <f>IF(C221&gt;0,VLOOKUP(C221,男子登録情報!$A$2:$H$1688,2,0),"")</f>
        <v/>
      </c>
      <c r="E221" s="331" t="str">
        <f>IF(C221&gt;0,VLOOKUP(C221,男子登録情報!$A$2:$H$1688,3,0),"")</f>
        <v/>
      </c>
      <c r="F221" s="332"/>
      <c r="G221" s="330" t="str">
        <f>IF(C221&gt;0,VLOOKUP(C221,男子登録情報!$A$2:$H$1688,4,0),"")</f>
        <v/>
      </c>
      <c r="H221" s="330" t="str">
        <f>IF(C221&gt;0,VLOOKUP(C221,男子登録情報!$A$2:$H$1688,8,0),"")</f>
        <v/>
      </c>
      <c r="I221" s="333" t="str">
        <f>IF(C221&gt;0,VLOOKUP(C221,男子登録情報!$A$2:$H$1688,5,0),"")</f>
        <v/>
      </c>
      <c r="J221" s="60"/>
      <c r="L221" s="62"/>
    </row>
    <row r="222" spans="1:12" s="21" customFormat="1" ht="18.75" customHeight="1">
      <c r="A222" s="4"/>
      <c r="B222" s="329"/>
      <c r="C222" s="195"/>
      <c r="D222" s="195"/>
      <c r="E222" s="321"/>
      <c r="F222" s="322"/>
      <c r="G222" s="195"/>
      <c r="H222" s="195"/>
      <c r="I222" s="320"/>
      <c r="J222" s="60"/>
      <c r="L222" s="62"/>
    </row>
    <row r="223" spans="1:12" s="21" customFormat="1" ht="18.75" customHeight="1">
      <c r="A223" s="4"/>
      <c r="B223" s="312">
        <v>2</v>
      </c>
      <c r="C223" s="314"/>
      <c r="D223" s="314" t="str">
        <f>IF(C223,VLOOKUP(C223,男子登録情報!$A$2:$H$1688,2,0),"")</f>
        <v/>
      </c>
      <c r="E223" s="316" t="str">
        <f>IF(C223&gt;0,VLOOKUP(C223,男子登録情報!$A$2:$H$1688,3,0),"")</f>
        <v/>
      </c>
      <c r="F223" s="317"/>
      <c r="G223" s="314" t="str">
        <f>IF(C223&gt;0,VLOOKUP(C223,男子登録情報!$A$2:$H$1688,4,0),"")</f>
        <v/>
      </c>
      <c r="H223" s="314" t="str">
        <f>IF(C223&gt;0,VLOOKUP(C223,男子登録情報!$A$2:$H$1688,8,0),"")</f>
        <v/>
      </c>
      <c r="I223" s="280" t="str">
        <f>IF(C223&gt;0,VLOOKUP(C223,男子登録情報!$A$2:$H$1688,5,0),"")</f>
        <v/>
      </c>
      <c r="J223" s="60"/>
      <c r="L223" s="62"/>
    </row>
    <row r="224" spans="1:12" s="21" customFormat="1" ht="18.75" customHeight="1">
      <c r="A224" s="4"/>
      <c r="B224" s="329"/>
      <c r="C224" s="195"/>
      <c r="D224" s="195"/>
      <c r="E224" s="321"/>
      <c r="F224" s="322"/>
      <c r="G224" s="195"/>
      <c r="H224" s="195"/>
      <c r="I224" s="320"/>
      <c r="J224" s="60"/>
      <c r="L224" s="62"/>
    </row>
    <row r="225" spans="1:12" s="21" customFormat="1" ht="18.75" customHeight="1">
      <c r="A225" s="4"/>
      <c r="B225" s="312">
        <v>3</v>
      </c>
      <c r="C225" s="314"/>
      <c r="D225" s="314" t="str">
        <f>IF(C225,VLOOKUP(C225,男子登録情報!$A$2:$H$1688,2,0),"")</f>
        <v/>
      </c>
      <c r="E225" s="316" t="str">
        <f>IF(C225&gt;0,VLOOKUP(C225,男子登録情報!$A$2:$H$1688,3,0),"")</f>
        <v/>
      </c>
      <c r="F225" s="317"/>
      <c r="G225" s="314" t="str">
        <f>IF(C225&gt;0,VLOOKUP(C225,男子登録情報!$A$2:$H$1688,4,0),"")</f>
        <v/>
      </c>
      <c r="H225" s="314" t="str">
        <f>IF(C225&gt;0,VLOOKUP(C225,男子登録情報!$A$2:$H$1688,8,0),"")</f>
        <v/>
      </c>
      <c r="I225" s="280" t="str">
        <f>IF(C225&gt;0,VLOOKUP(C225,男子登録情報!$A$2:$H$1688,5,0),"")</f>
        <v/>
      </c>
      <c r="J225" s="60"/>
      <c r="L225" s="62"/>
    </row>
    <row r="226" spans="1:12" s="21" customFormat="1" ht="18.75" customHeight="1">
      <c r="A226" s="4"/>
      <c r="B226" s="329"/>
      <c r="C226" s="195"/>
      <c r="D226" s="195"/>
      <c r="E226" s="321"/>
      <c r="F226" s="322"/>
      <c r="G226" s="195"/>
      <c r="H226" s="195"/>
      <c r="I226" s="320"/>
      <c r="J226" s="60"/>
      <c r="L226" s="62"/>
    </row>
    <row r="227" spans="1:12" s="21" customFormat="1" ht="18.75" customHeight="1">
      <c r="A227" s="4"/>
      <c r="B227" s="312">
        <v>4</v>
      </c>
      <c r="C227" s="314"/>
      <c r="D227" s="314" t="str">
        <f>IF(C227,VLOOKUP(C227,男子登録情報!$A$2:$H$1688,2,0),"")</f>
        <v/>
      </c>
      <c r="E227" s="316" t="str">
        <f>IF(C227&gt;0,VLOOKUP(C227,男子登録情報!$A$2:$H$1688,3,0),"")</f>
        <v/>
      </c>
      <c r="F227" s="317"/>
      <c r="G227" s="314" t="str">
        <f>IF(C227&gt;0,VLOOKUP(C227,男子登録情報!$A$2:$H$1688,4,0),"")</f>
        <v/>
      </c>
      <c r="H227" s="314" t="str">
        <f>IF(C227&gt;0,VLOOKUP(C227,男子登録情報!$A$2:$H$1688,8,0),"")</f>
        <v/>
      </c>
      <c r="I227" s="280" t="str">
        <f>IF(C227&gt;0,VLOOKUP(C227,男子登録情報!$A$2:$H$1688,5,0),"")</f>
        <v/>
      </c>
      <c r="J227" s="60"/>
      <c r="L227" s="62"/>
    </row>
    <row r="228" spans="1:12" s="21" customFormat="1" ht="18.75" customHeight="1">
      <c r="A228" s="4"/>
      <c r="B228" s="329"/>
      <c r="C228" s="195"/>
      <c r="D228" s="195"/>
      <c r="E228" s="321"/>
      <c r="F228" s="322"/>
      <c r="G228" s="195"/>
      <c r="H228" s="195"/>
      <c r="I228" s="320"/>
      <c r="J228" s="60"/>
      <c r="L228" s="62"/>
    </row>
    <row r="229" spans="1:12" s="21" customFormat="1" ht="18.75" customHeight="1">
      <c r="A229" s="4"/>
      <c r="B229" s="312">
        <v>5</v>
      </c>
      <c r="C229" s="314"/>
      <c r="D229" s="314" t="str">
        <f>IF(C229,VLOOKUP(C229,男子登録情報!$A$2:$H$1688,2,0),"")</f>
        <v/>
      </c>
      <c r="E229" s="316" t="str">
        <f>IF(C229&gt;0,VLOOKUP(C229,男子登録情報!$A$2:$H$1688,3,0),"")</f>
        <v/>
      </c>
      <c r="F229" s="317"/>
      <c r="G229" s="314" t="str">
        <f>IF(C229&gt;0,VLOOKUP(C229,男子登録情報!$A$2:$H$1688,4,0),"")</f>
        <v/>
      </c>
      <c r="H229" s="314" t="str">
        <f>IF(C229&gt;0,VLOOKUP(C229,男子登録情報!$A$2:$H$1688,8,0),"")</f>
        <v/>
      </c>
      <c r="I229" s="280" t="str">
        <f>IF(C229&gt;0,VLOOKUP(C229,男子登録情報!$A$2:$H$1688,5,0),"")</f>
        <v/>
      </c>
      <c r="J229" s="60"/>
      <c r="L229" s="62"/>
    </row>
    <row r="230" spans="1:12" s="21" customFormat="1" ht="18.75" customHeight="1">
      <c r="A230" s="4"/>
      <c r="B230" s="329"/>
      <c r="C230" s="195"/>
      <c r="D230" s="195"/>
      <c r="E230" s="321"/>
      <c r="F230" s="322"/>
      <c r="G230" s="195"/>
      <c r="H230" s="195"/>
      <c r="I230" s="320"/>
      <c r="J230" s="60"/>
      <c r="L230" s="62"/>
    </row>
    <row r="231" spans="1:12" s="21" customFormat="1" ht="18.75" customHeight="1">
      <c r="A231" s="4"/>
      <c r="B231" s="312">
        <v>6</v>
      </c>
      <c r="C231" s="314"/>
      <c r="D231" s="314" t="str">
        <f>IF(C231,VLOOKUP(C231,男子登録情報!$A$2:$H$1688,2,0),"")</f>
        <v/>
      </c>
      <c r="E231" s="316" t="str">
        <f>IF(C231&gt;0,VLOOKUP(C231,男子登録情報!$A$2:$H$1688,3,0),"")</f>
        <v/>
      </c>
      <c r="F231" s="317"/>
      <c r="G231" s="314" t="str">
        <f>IF(C231&gt;0,VLOOKUP(C231,男子登録情報!$A$2:$H$1688,4,0),"")</f>
        <v/>
      </c>
      <c r="H231" s="314" t="str">
        <f>IF(C231&gt;0,VLOOKUP(C231,男子登録情報!$A$2:$H$1688,8,0),"")</f>
        <v/>
      </c>
      <c r="I231" s="280" t="str">
        <f>IF(C231&gt;0,VLOOKUP(C231,男子登録情報!$A$2:$H$1688,5,0),"")</f>
        <v/>
      </c>
      <c r="J231" s="60"/>
      <c r="L231" s="62"/>
    </row>
    <row r="232" spans="1:12" s="21" customFormat="1" ht="19.5" customHeight="1" thickBot="1">
      <c r="A232" s="4"/>
      <c r="B232" s="313"/>
      <c r="C232" s="315"/>
      <c r="D232" s="315"/>
      <c r="E232" s="318"/>
      <c r="F232" s="319"/>
      <c r="G232" s="315"/>
      <c r="H232" s="315"/>
      <c r="I232" s="281"/>
      <c r="J232" s="60"/>
      <c r="L232" s="62"/>
    </row>
    <row r="233" spans="1:12" s="21" customFormat="1" ht="18.75">
      <c r="A233" s="4"/>
      <c r="B233" s="282" t="s">
        <v>1322</v>
      </c>
      <c r="C233" s="283"/>
      <c r="D233" s="283"/>
      <c r="E233" s="283"/>
      <c r="F233" s="283"/>
      <c r="G233" s="283"/>
      <c r="H233" s="283"/>
      <c r="I233" s="284"/>
      <c r="J233" s="60"/>
      <c r="L233" s="62"/>
    </row>
    <row r="234" spans="1:12" s="21" customFormat="1" ht="18.75">
      <c r="A234" s="4"/>
      <c r="B234" s="285"/>
      <c r="C234" s="286"/>
      <c r="D234" s="286"/>
      <c r="E234" s="286"/>
      <c r="F234" s="286"/>
      <c r="G234" s="286"/>
      <c r="H234" s="286"/>
      <c r="I234" s="287"/>
      <c r="J234" s="60"/>
      <c r="L234" s="62"/>
    </row>
    <row r="235" spans="1:12" s="21" customFormat="1" ht="19.5" thickBot="1">
      <c r="A235" s="4"/>
      <c r="B235" s="288"/>
      <c r="C235" s="289"/>
      <c r="D235" s="289"/>
      <c r="E235" s="289"/>
      <c r="F235" s="289"/>
      <c r="G235" s="289"/>
      <c r="H235" s="289"/>
      <c r="I235" s="290"/>
      <c r="J235" s="60"/>
      <c r="L235" s="62"/>
    </row>
    <row r="236" spans="1:12" s="21" customFormat="1" ht="18.75">
      <c r="A236" s="61"/>
      <c r="B236" s="61"/>
      <c r="C236" s="61"/>
      <c r="D236" s="61"/>
      <c r="E236" s="61"/>
      <c r="F236" s="61"/>
      <c r="G236" s="61"/>
      <c r="H236" s="61"/>
      <c r="I236" s="61"/>
      <c r="J236" s="66"/>
      <c r="L236" s="62"/>
    </row>
    <row r="237" spans="1:12" s="21" customFormat="1" ht="19.5" thickBot="1">
      <c r="A237" s="4"/>
      <c r="B237" s="4"/>
      <c r="C237" s="4"/>
      <c r="D237" s="4"/>
      <c r="E237" s="4"/>
      <c r="F237" s="4"/>
      <c r="G237" s="4"/>
      <c r="H237" s="4"/>
      <c r="I237" s="4"/>
      <c r="J237" s="64" t="s">
        <v>1346</v>
      </c>
      <c r="L237" s="62"/>
    </row>
    <row r="238" spans="1:12" s="21" customFormat="1" ht="18.75" customHeight="1">
      <c r="A238" s="4"/>
      <c r="B238" s="291" t="str">
        <f>CONCATENATE('加盟校情報&amp;大会設定'!$G$5,'加盟校情報&amp;大会設定'!$H$5,'加盟校情報&amp;大会設定'!$I$5,'加盟校情報&amp;大会設定'!$J$5,)&amp;"　男子4×400mR"</f>
        <v>第35回全日本大学女子駅伝東海地区選考会　男子4×400mR</v>
      </c>
      <c r="C238" s="292"/>
      <c r="D238" s="292"/>
      <c r="E238" s="292"/>
      <c r="F238" s="292"/>
      <c r="G238" s="292"/>
      <c r="H238" s="292"/>
      <c r="I238" s="293"/>
      <c r="J238" s="60"/>
      <c r="L238" s="62"/>
    </row>
    <row r="239" spans="1:12" s="21" customFormat="1" ht="19.5" customHeight="1" thickBot="1">
      <c r="A239" s="4"/>
      <c r="B239" s="294"/>
      <c r="C239" s="295"/>
      <c r="D239" s="295"/>
      <c r="E239" s="295"/>
      <c r="F239" s="295"/>
      <c r="G239" s="295"/>
      <c r="H239" s="295"/>
      <c r="I239" s="296"/>
      <c r="J239" s="60"/>
      <c r="L239" s="62"/>
    </row>
    <row r="240" spans="1:12" s="21" customFormat="1" ht="18.75">
      <c r="A240" s="4"/>
      <c r="B240" s="297" t="s">
        <v>1326</v>
      </c>
      <c r="C240" s="298"/>
      <c r="D240" s="303" t="str">
        <f>IF(基本情報登録!$D$6&gt;0,基本情報登録!$D$6,"")</f>
        <v/>
      </c>
      <c r="E240" s="304"/>
      <c r="F240" s="304"/>
      <c r="G240" s="304"/>
      <c r="H240" s="305"/>
      <c r="I240" s="65" t="s">
        <v>1360</v>
      </c>
      <c r="J240" s="60"/>
      <c r="L240" s="62"/>
    </row>
    <row r="241" spans="1:12" s="21" customFormat="1" ht="18.75" customHeight="1">
      <c r="A241" s="4"/>
      <c r="B241" s="299" t="s">
        <v>1</v>
      </c>
      <c r="C241" s="300"/>
      <c r="D241" s="306" t="str">
        <f>IF(基本情報登録!$D$8&gt;0,基本情報登録!$D$8,"")</f>
        <v/>
      </c>
      <c r="E241" s="307"/>
      <c r="F241" s="307"/>
      <c r="G241" s="307"/>
      <c r="H241" s="308"/>
      <c r="I241" s="280"/>
      <c r="J241" s="60"/>
      <c r="L241" s="62"/>
    </row>
    <row r="242" spans="1:12" s="21" customFormat="1" ht="19.5" customHeight="1" thickBot="1">
      <c r="A242" s="4"/>
      <c r="B242" s="301"/>
      <c r="C242" s="302"/>
      <c r="D242" s="309"/>
      <c r="E242" s="310"/>
      <c r="F242" s="310"/>
      <c r="G242" s="310"/>
      <c r="H242" s="311"/>
      <c r="I242" s="281"/>
      <c r="J242" s="60"/>
      <c r="L242" s="62"/>
    </row>
    <row r="243" spans="1:12" s="21" customFormat="1" ht="18.75">
      <c r="A243" s="4"/>
      <c r="B243" s="297" t="s">
        <v>26</v>
      </c>
      <c r="C243" s="298"/>
      <c r="D243" s="334"/>
      <c r="E243" s="335"/>
      <c r="F243" s="335"/>
      <c r="G243" s="335"/>
      <c r="H243" s="335"/>
      <c r="I243" s="336"/>
      <c r="J243" s="60"/>
      <c r="L243" s="62"/>
    </row>
    <row r="244" spans="1:12" s="21" customFormat="1" ht="18.75" hidden="1">
      <c r="A244" s="4"/>
      <c r="B244" s="50"/>
      <c r="C244" s="51"/>
      <c r="D244" s="52"/>
      <c r="E244" s="337" t="str">
        <f>TEXT(D243,"00000")</f>
        <v>00000</v>
      </c>
      <c r="F244" s="337"/>
      <c r="G244" s="337"/>
      <c r="H244" s="337"/>
      <c r="I244" s="338"/>
      <c r="J244" s="60"/>
      <c r="L244" s="62"/>
    </row>
    <row r="245" spans="1:12" s="21" customFormat="1" ht="18.75" customHeight="1">
      <c r="A245" s="4"/>
      <c r="B245" s="299" t="s">
        <v>29</v>
      </c>
      <c r="C245" s="300"/>
      <c r="D245" s="316"/>
      <c r="E245" s="341"/>
      <c r="F245" s="341"/>
      <c r="G245" s="341"/>
      <c r="H245" s="341"/>
      <c r="I245" s="342"/>
      <c r="J245" s="60"/>
      <c r="L245" s="62"/>
    </row>
    <row r="246" spans="1:12" s="21" customFormat="1" ht="18.75" customHeight="1">
      <c r="A246" s="4"/>
      <c r="B246" s="339"/>
      <c r="C246" s="340"/>
      <c r="D246" s="321"/>
      <c r="E246" s="343"/>
      <c r="F246" s="343"/>
      <c r="G246" s="343"/>
      <c r="H246" s="343"/>
      <c r="I246" s="344"/>
      <c r="J246" s="60"/>
      <c r="L246" s="62"/>
    </row>
    <row r="247" spans="1:12" s="21" customFormat="1" ht="19.5" thickBot="1">
      <c r="A247" s="4"/>
      <c r="B247" s="345" t="s">
        <v>1318</v>
      </c>
      <c r="C247" s="346"/>
      <c r="D247" s="347"/>
      <c r="E247" s="348"/>
      <c r="F247" s="348"/>
      <c r="G247" s="348"/>
      <c r="H247" s="348"/>
      <c r="I247" s="349"/>
      <c r="J247" s="60"/>
      <c r="L247" s="62"/>
    </row>
    <row r="248" spans="1:12" s="21" customFormat="1" ht="18.75">
      <c r="A248" s="4"/>
      <c r="B248" s="323" t="s">
        <v>1319</v>
      </c>
      <c r="C248" s="324"/>
      <c r="D248" s="324"/>
      <c r="E248" s="324"/>
      <c r="F248" s="324"/>
      <c r="G248" s="324"/>
      <c r="H248" s="324"/>
      <c r="I248" s="325"/>
      <c r="J248" s="60"/>
      <c r="L248" s="62"/>
    </row>
    <row r="249" spans="1:12" s="21" customFormat="1" ht="19.5" thickBot="1">
      <c r="A249" s="4"/>
      <c r="B249" s="53" t="s">
        <v>1323</v>
      </c>
      <c r="C249" s="54" t="s">
        <v>18</v>
      </c>
      <c r="D249" s="54" t="s">
        <v>1324</v>
      </c>
      <c r="E249" s="326" t="s">
        <v>1320</v>
      </c>
      <c r="F249" s="327"/>
      <c r="G249" s="54" t="s">
        <v>1325</v>
      </c>
      <c r="H249" s="54" t="s">
        <v>48</v>
      </c>
      <c r="I249" s="55" t="s">
        <v>1321</v>
      </c>
      <c r="J249" s="60"/>
      <c r="L249" s="62"/>
    </row>
    <row r="250" spans="1:12" s="21" customFormat="1" ht="19.5" customHeight="1" thickTop="1">
      <c r="A250" s="4"/>
      <c r="B250" s="328">
        <v>1</v>
      </c>
      <c r="C250" s="330"/>
      <c r="D250" s="330" t="str">
        <f>IF(C250&gt;0,VLOOKUP(C250,男子登録情報!$A$2:$H$1688,2,0),"")</f>
        <v/>
      </c>
      <c r="E250" s="331" t="str">
        <f>IF(C250&gt;0,VLOOKUP(C250,男子登録情報!$A$2:$H$1688,3,0),"")</f>
        <v/>
      </c>
      <c r="F250" s="332"/>
      <c r="G250" s="330" t="str">
        <f>IF(C250&gt;0,VLOOKUP(C250,男子登録情報!$A$2:$H$1688,4,0),"")</f>
        <v/>
      </c>
      <c r="H250" s="330" t="str">
        <f>IF(C250&gt;0,VLOOKUP(C250,男子登録情報!$A$2:$H$1688,8,0),"")</f>
        <v/>
      </c>
      <c r="I250" s="333" t="str">
        <f>IF(C250&gt;0,VLOOKUP(C250,男子登録情報!$A$2:$H$1688,5,0),"")</f>
        <v/>
      </c>
      <c r="J250" s="60"/>
      <c r="L250" s="62"/>
    </row>
    <row r="251" spans="1:12" s="21" customFormat="1" ht="18.75" customHeight="1">
      <c r="A251" s="4"/>
      <c r="B251" s="329"/>
      <c r="C251" s="195"/>
      <c r="D251" s="195"/>
      <c r="E251" s="321"/>
      <c r="F251" s="322"/>
      <c r="G251" s="195"/>
      <c r="H251" s="195"/>
      <c r="I251" s="320"/>
      <c r="J251" s="60"/>
      <c r="L251" s="62"/>
    </row>
    <row r="252" spans="1:12" s="21" customFormat="1" ht="18.75" customHeight="1">
      <c r="A252" s="4"/>
      <c r="B252" s="312">
        <v>2</v>
      </c>
      <c r="C252" s="314"/>
      <c r="D252" s="314" t="str">
        <f>IF(C252,VLOOKUP(C252,男子登録情報!$A$2:$H$1688,2,0),"")</f>
        <v/>
      </c>
      <c r="E252" s="316" t="str">
        <f>IF(C252&gt;0,VLOOKUP(C252,男子登録情報!$A$2:$H$1688,3,0),"")</f>
        <v/>
      </c>
      <c r="F252" s="317"/>
      <c r="G252" s="314" t="str">
        <f>IF(C252&gt;0,VLOOKUP(C252,男子登録情報!$A$2:$H$1688,4,0),"")</f>
        <v/>
      </c>
      <c r="H252" s="314" t="str">
        <f>IF(C252&gt;0,VLOOKUP(C252,男子登録情報!$A$2:$H$1688,8,0),"")</f>
        <v/>
      </c>
      <c r="I252" s="280" t="str">
        <f>IF(C252&gt;0,VLOOKUP(C252,男子登録情報!$A$2:$H$1688,5,0),"")</f>
        <v/>
      </c>
      <c r="J252" s="60"/>
      <c r="L252" s="62"/>
    </row>
    <row r="253" spans="1:12" s="21" customFormat="1" ht="18.75" customHeight="1">
      <c r="A253" s="4"/>
      <c r="B253" s="329"/>
      <c r="C253" s="195"/>
      <c r="D253" s="195"/>
      <c r="E253" s="321"/>
      <c r="F253" s="322"/>
      <c r="G253" s="195"/>
      <c r="H253" s="195"/>
      <c r="I253" s="320"/>
      <c r="J253" s="60"/>
      <c r="L253" s="62"/>
    </row>
    <row r="254" spans="1:12" s="21" customFormat="1" ht="18.75" customHeight="1">
      <c r="A254" s="4"/>
      <c r="B254" s="312">
        <v>3</v>
      </c>
      <c r="C254" s="314"/>
      <c r="D254" s="314" t="str">
        <f>IF(C254,VLOOKUP(C254,男子登録情報!$A$2:$H$1688,2,0),"")</f>
        <v/>
      </c>
      <c r="E254" s="316" t="str">
        <f>IF(C254&gt;0,VLOOKUP(C254,男子登録情報!$A$2:$H$1688,3,0),"")</f>
        <v/>
      </c>
      <c r="F254" s="317"/>
      <c r="G254" s="314" t="str">
        <f>IF(C254&gt;0,VLOOKUP(C254,男子登録情報!$A$2:$H$1688,4,0),"")</f>
        <v/>
      </c>
      <c r="H254" s="314" t="str">
        <f>IF(C254&gt;0,VLOOKUP(C254,男子登録情報!$A$2:$H$1688,8,0),"")</f>
        <v/>
      </c>
      <c r="I254" s="280" t="str">
        <f>IF(C254&gt;0,VLOOKUP(C254,男子登録情報!$A$2:$H$1688,5,0),"")</f>
        <v/>
      </c>
      <c r="J254" s="60"/>
      <c r="L254" s="62"/>
    </row>
    <row r="255" spans="1:12" s="21" customFormat="1" ht="18.75" customHeight="1">
      <c r="A255" s="4"/>
      <c r="B255" s="329"/>
      <c r="C255" s="195"/>
      <c r="D255" s="195"/>
      <c r="E255" s="321"/>
      <c r="F255" s="322"/>
      <c r="G255" s="195"/>
      <c r="H255" s="195"/>
      <c r="I255" s="320"/>
      <c r="J255" s="60"/>
      <c r="L255" s="62"/>
    </row>
    <row r="256" spans="1:12" s="21" customFormat="1" ht="18.75" customHeight="1">
      <c r="A256" s="4"/>
      <c r="B256" s="312">
        <v>4</v>
      </c>
      <c r="C256" s="314"/>
      <c r="D256" s="314" t="str">
        <f>IF(C256,VLOOKUP(C256,男子登録情報!$A$2:$H$1688,2,0),"")</f>
        <v/>
      </c>
      <c r="E256" s="316" t="str">
        <f>IF(C256&gt;0,VLOOKUP(C256,男子登録情報!$A$2:$H$1688,3,0),"")</f>
        <v/>
      </c>
      <c r="F256" s="317"/>
      <c r="G256" s="314" t="str">
        <f>IF(C256&gt;0,VLOOKUP(C256,男子登録情報!$A$2:$H$1688,4,0),"")</f>
        <v/>
      </c>
      <c r="H256" s="314" t="str">
        <f>IF(C256&gt;0,VLOOKUP(C256,男子登録情報!$A$2:$H$1688,8,0),"")</f>
        <v/>
      </c>
      <c r="I256" s="280" t="str">
        <f>IF(C256&gt;0,VLOOKUP(C256,男子登録情報!$A$2:$H$1688,5,0),"")</f>
        <v/>
      </c>
      <c r="J256" s="60"/>
      <c r="L256" s="62"/>
    </row>
    <row r="257" spans="1:12" s="21" customFormat="1" ht="18.75" customHeight="1">
      <c r="A257" s="4"/>
      <c r="B257" s="329"/>
      <c r="C257" s="195"/>
      <c r="D257" s="195"/>
      <c r="E257" s="321"/>
      <c r="F257" s="322"/>
      <c r="G257" s="195"/>
      <c r="H257" s="195"/>
      <c r="I257" s="320"/>
      <c r="J257" s="60"/>
      <c r="L257" s="62"/>
    </row>
    <row r="258" spans="1:12" s="21" customFormat="1" ht="18.75" customHeight="1">
      <c r="A258" s="4"/>
      <c r="B258" s="312">
        <v>5</v>
      </c>
      <c r="C258" s="314"/>
      <c r="D258" s="314" t="str">
        <f>IF(C258,VLOOKUP(C258,男子登録情報!$A$2:$H$1688,2,0),"")</f>
        <v/>
      </c>
      <c r="E258" s="316" t="str">
        <f>IF(C258&gt;0,VLOOKUP(C258,男子登録情報!$A$2:$H$1688,3,0),"")</f>
        <v/>
      </c>
      <c r="F258" s="317"/>
      <c r="G258" s="314" t="str">
        <f>IF(C258&gt;0,VLOOKUP(C258,男子登録情報!$A$2:$H$1688,4,0),"")</f>
        <v/>
      </c>
      <c r="H258" s="314" t="str">
        <f>IF(C258&gt;0,VLOOKUP(C258,男子登録情報!$A$2:$H$1688,8,0),"")</f>
        <v/>
      </c>
      <c r="I258" s="280" t="str">
        <f>IF(C258&gt;0,VLOOKUP(C258,男子登録情報!$A$2:$H$1688,5,0),"")</f>
        <v/>
      </c>
      <c r="J258" s="60"/>
      <c r="L258" s="62"/>
    </row>
    <row r="259" spans="1:12" s="21" customFormat="1" ht="18.75" customHeight="1">
      <c r="A259" s="4"/>
      <c r="B259" s="329"/>
      <c r="C259" s="195"/>
      <c r="D259" s="195"/>
      <c r="E259" s="321"/>
      <c r="F259" s="322"/>
      <c r="G259" s="195"/>
      <c r="H259" s="195"/>
      <c r="I259" s="320"/>
      <c r="J259" s="60"/>
      <c r="L259" s="62"/>
    </row>
    <row r="260" spans="1:12" s="21" customFormat="1" ht="18.75" customHeight="1">
      <c r="A260" s="4"/>
      <c r="B260" s="312">
        <v>6</v>
      </c>
      <c r="C260" s="314"/>
      <c r="D260" s="314" t="str">
        <f>IF(C260,VLOOKUP(C260,男子登録情報!$A$2:$H$1688,2,0),"")</f>
        <v/>
      </c>
      <c r="E260" s="316" t="str">
        <f>IF(C260&gt;0,VLOOKUP(C260,男子登録情報!$A$2:$H$1688,3,0),"")</f>
        <v/>
      </c>
      <c r="F260" s="317"/>
      <c r="G260" s="314" t="str">
        <f>IF(C260&gt;0,VLOOKUP(C260,男子登録情報!$A$2:$H$1688,4,0),"")</f>
        <v/>
      </c>
      <c r="H260" s="314" t="str">
        <f>IF(C260&gt;0,VLOOKUP(C260,男子登録情報!$A$2:$H$1688,8,0),"")</f>
        <v/>
      </c>
      <c r="I260" s="280" t="str">
        <f>IF(C260&gt;0,VLOOKUP(C260,男子登録情報!$A$2:$H$1688,5,0),"")</f>
        <v/>
      </c>
      <c r="J260" s="60"/>
      <c r="L260" s="62"/>
    </row>
    <row r="261" spans="1:12" s="21" customFormat="1" ht="19.5" customHeight="1" thickBot="1">
      <c r="A261" s="4"/>
      <c r="B261" s="313"/>
      <c r="C261" s="315"/>
      <c r="D261" s="315"/>
      <c r="E261" s="318"/>
      <c r="F261" s="319"/>
      <c r="G261" s="315"/>
      <c r="H261" s="315"/>
      <c r="I261" s="281"/>
      <c r="J261" s="60"/>
      <c r="L261" s="62"/>
    </row>
    <row r="262" spans="1:12" s="21" customFormat="1" ht="18.75">
      <c r="A262" s="4"/>
      <c r="B262" s="282" t="s">
        <v>1322</v>
      </c>
      <c r="C262" s="283"/>
      <c r="D262" s="283"/>
      <c r="E262" s="283"/>
      <c r="F262" s="283"/>
      <c r="G262" s="283"/>
      <c r="H262" s="283"/>
      <c r="I262" s="284"/>
      <c r="J262" s="60"/>
      <c r="L262" s="62"/>
    </row>
    <row r="263" spans="1:12" s="21" customFormat="1" ht="18.75">
      <c r="A263" s="4"/>
      <c r="B263" s="285"/>
      <c r="C263" s="286"/>
      <c r="D263" s="286"/>
      <c r="E263" s="286"/>
      <c r="F263" s="286"/>
      <c r="G263" s="286"/>
      <c r="H263" s="286"/>
      <c r="I263" s="287"/>
      <c r="J263" s="60"/>
      <c r="L263" s="62"/>
    </row>
    <row r="264" spans="1:12" s="21" customFormat="1" ht="19.5" thickBot="1">
      <c r="A264" s="4"/>
      <c r="B264" s="288"/>
      <c r="C264" s="289"/>
      <c r="D264" s="289"/>
      <c r="E264" s="289"/>
      <c r="F264" s="289"/>
      <c r="G264" s="289"/>
      <c r="H264" s="289"/>
      <c r="I264" s="290"/>
      <c r="J264" s="60"/>
      <c r="L264" s="62"/>
    </row>
    <row r="265" spans="1:12" s="21" customFormat="1" ht="18.75">
      <c r="A265" s="61"/>
      <c r="B265" s="61"/>
      <c r="C265" s="61"/>
      <c r="D265" s="61"/>
      <c r="E265" s="61"/>
      <c r="F265" s="61"/>
      <c r="G265" s="61"/>
      <c r="H265" s="61"/>
      <c r="I265" s="61"/>
      <c r="J265" s="66"/>
      <c r="L265" s="62"/>
    </row>
    <row r="266" spans="1:12" s="21" customFormat="1" ht="19.5" thickBot="1">
      <c r="A266" s="4"/>
      <c r="B266" s="4"/>
      <c r="C266" s="4"/>
      <c r="D266" s="4"/>
      <c r="E266" s="4"/>
      <c r="F266" s="4"/>
      <c r="G266" s="4"/>
      <c r="H266" s="4"/>
      <c r="I266" s="4"/>
      <c r="J266" s="64" t="s">
        <v>1347</v>
      </c>
      <c r="L266" s="62"/>
    </row>
    <row r="267" spans="1:12" s="21" customFormat="1" ht="18.75" customHeight="1">
      <c r="A267" s="4"/>
      <c r="B267" s="291" t="str">
        <f>CONCATENATE('加盟校情報&amp;大会設定'!$G$5,'加盟校情報&amp;大会設定'!$H$5,'加盟校情報&amp;大会設定'!$I$5,'加盟校情報&amp;大会設定'!$J$5,)&amp;"　男子4×400mR"</f>
        <v>第35回全日本大学女子駅伝東海地区選考会　男子4×400mR</v>
      </c>
      <c r="C267" s="292"/>
      <c r="D267" s="292"/>
      <c r="E267" s="292"/>
      <c r="F267" s="292"/>
      <c r="G267" s="292"/>
      <c r="H267" s="292"/>
      <c r="I267" s="293"/>
      <c r="J267" s="60"/>
      <c r="L267" s="62"/>
    </row>
    <row r="268" spans="1:12" s="21" customFormat="1" ht="19.5" customHeight="1" thickBot="1">
      <c r="A268" s="4"/>
      <c r="B268" s="294"/>
      <c r="C268" s="295"/>
      <c r="D268" s="295"/>
      <c r="E268" s="295"/>
      <c r="F268" s="295"/>
      <c r="G268" s="295"/>
      <c r="H268" s="295"/>
      <c r="I268" s="296"/>
      <c r="J268" s="60"/>
      <c r="L268" s="62"/>
    </row>
    <row r="269" spans="1:12" s="21" customFormat="1" ht="18.75">
      <c r="A269" s="4"/>
      <c r="B269" s="297" t="s">
        <v>1326</v>
      </c>
      <c r="C269" s="298"/>
      <c r="D269" s="303" t="str">
        <f>IF(基本情報登録!$D$6&gt;0,基本情報登録!$D$6,"")</f>
        <v/>
      </c>
      <c r="E269" s="304"/>
      <c r="F269" s="304"/>
      <c r="G269" s="304"/>
      <c r="H269" s="305"/>
      <c r="I269" s="65" t="s">
        <v>1360</v>
      </c>
      <c r="J269" s="60"/>
      <c r="L269" s="62"/>
    </row>
    <row r="270" spans="1:12" s="21" customFormat="1" ht="18.75" customHeight="1">
      <c r="A270" s="4"/>
      <c r="B270" s="299" t="s">
        <v>1</v>
      </c>
      <c r="C270" s="300"/>
      <c r="D270" s="306" t="str">
        <f>IF(基本情報登録!$D$8&gt;0,基本情報登録!$D$8,"")</f>
        <v/>
      </c>
      <c r="E270" s="307"/>
      <c r="F270" s="307"/>
      <c r="G270" s="307"/>
      <c r="H270" s="308"/>
      <c r="I270" s="280"/>
      <c r="J270" s="60"/>
      <c r="L270" s="62"/>
    </row>
    <row r="271" spans="1:12" s="21" customFormat="1" ht="19.5" customHeight="1" thickBot="1">
      <c r="A271" s="4"/>
      <c r="B271" s="301"/>
      <c r="C271" s="302"/>
      <c r="D271" s="309"/>
      <c r="E271" s="310"/>
      <c r="F271" s="310"/>
      <c r="G271" s="310"/>
      <c r="H271" s="311"/>
      <c r="I271" s="281"/>
      <c r="J271" s="60"/>
      <c r="L271" s="62"/>
    </row>
    <row r="272" spans="1:12" s="21" customFormat="1" ht="18.75">
      <c r="A272" s="4"/>
      <c r="B272" s="297" t="s">
        <v>26</v>
      </c>
      <c r="C272" s="298"/>
      <c r="D272" s="334"/>
      <c r="E272" s="335"/>
      <c r="F272" s="335"/>
      <c r="G272" s="335"/>
      <c r="H272" s="335"/>
      <c r="I272" s="336"/>
      <c r="J272" s="60"/>
      <c r="L272" s="62"/>
    </row>
    <row r="273" spans="1:12" s="21" customFormat="1" ht="18.75" hidden="1">
      <c r="A273" s="4"/>
      <c r="B273" s="50"/>
      <c r="C273" s="51"/>
      <c r="D273" s="52"/>
      <c r="E273" s="337" t="str">
        <f>TEXT(D272,"00000")</f>
        <v>00000</v>
      </c>
      <c r="F273" s="337"/>
      <c r="G273" s="337"/>
      <c r="H273" s="337"/>
      <c r="I273" s="338"/>
      <c r="J273" s="60"/>
      <c r="L273" s="62"/>
    </row>
    <row r="274" spans="1:12" s="21" customFormat="1" ht="18.75" customHeight="1">
      <c r="A274" s="4"/>
      <c r="B274" s="299" t="s">
        <v>29</v>
      </c>
      <c r="C274" s="300"/>
      <c r="D274" s="316"/>
      <c r="E274" s="341"/>
      <c r="F274" s="341"/>
      <c r="G274" s="341"/>
      <c r="H274" s="341"/>
      <c r="I274" s="342"/>
      <c r="J274" s="60"/>
      <c r="L274" s="62"/>
    </row>
    <row r="275" spans="1:12" s="21" customFormat="1" ht="18.75" customHeight="1">
      <c r="A275" s="4"/>
      <c r="B275" s="339"/>
      <c r="C275" s="340"/>
      <c r="D275" s="321"/>
      <c r="E275" s="343"/>
      <c r="F275" s="343"/>
      <c r="G275" s="343"/>
      <c r="H275" s="343"/>
      <c r="I275" s="344"/>
      <c r="J275" s="60"/>
      <c r="L275" s="62"/>
    </row>
    <row r="276" spans="1:12" s="21" customFormat="1" ht="19.5" thickBot="1">
      <c r="A276" s="4"/>
      <c r="B276" s="345" t="s">
        <v>1318</v>
      </c>
      <c r="C276" s="346"/>
      <c r="D276" s="347"/>
      <c r="E276" s="348"/>
      <c r="F276" s="348"/>
      <c r="G276" s="348"/>
      <c r="H276" s="348"/>
      <c r="I276" s="349"/>
      <c r="J276" s="60"/>
      <c r="L276" s="62"/>
    </row>
    <row r="277" spans="1:12" s="21" customFormat="1" ht="18.75">
      <c r="A277" s="4"/>
      <c r="B277" s="323" t="s">
        <v>1319</v>
      </c>
      <c r="C277" s="324"/>
      <c r="D277" s="324"/>
      <c r="E277" s="324"/>
      <c r="F277" s="324"/>
      <c r="G277" s="324"/>
      <c r="H277" s="324"/>
      <c r="I277" s="325"/>
      <c r="J277" s="60"/>
      <c r="L277" s="62"/>
    </row>
    <row r="278" spans="1:12" s="21" customFormat="1" ht="19.5" thickBot="1">
      <c r="A278" s="4"/>
      <c r="B278" s="53" t="s">
        <v>1323</v>
      </c>
      <c r="C278" s="54" t="s">
        <v>18</v>
      </c>
      <c r="D278" s="54" t="s">
        <v>1324</v>
      </c>
      <c r="E278" s="326" t="s">
        <v>1320</v>
      </c>
      <c r="F278" s="327"/>
      <c r="G278" s="54" t="s">
        <v>1325</v>
      </c>
      <c r="H278" s="54" t="s">
        <v>48</v>
      </c>
      <c r="I278" s="55" t="s">
        <v>1321</v>
      </c>
      <c r="J278" s="60"/>
      <c r="L278" s="62"/>
    </row>
    <row r="279" spans="1:12" s="21" customFormat="1" ht="19.5" customHeight="1" thickTop="1">
      <c r="A279" s="4"/>
      <c r="B279" s="328">
        <v>1</v>
      </c>
      <c r="C279" s="330"/>
      <c r="D279" s="330" t="str">
        <f>IF(C279&gt;0,VLOOKUP(C279,男子登録情報!$A$2:$H$1688,2,0),"")</f>
        <v/>
      </c>
      <c r="E279" s="331" t="str">
        <f>IF(C279&gt;0,VLOOKUP(C279,男子登録情報!$A$2:$H$1688,3,0),"")</f>
        <v/>
      </c>
      <c r="F279" s="332"/>
      <c r="G279" s="330" t="str">
        <f>IF(C279&gt;0,VLOOKUP(C279,男子登録情報!$A$2:$H$1688,4,0),"")</f>
        <v/>
      </c>
      <c r="H279" s="330" t="str">
        <f>IF(C279&gt;0,VLOOKUP(C279,男子登録情報!$A$2:$H$1688,8,0),"")</f>
        <v/>
      </c>
      <c r="I279" s="333" t="str">
        <f>IF(C279&gt;0,VLOOKUP(C279,男子登録情報!$A$2:$H$1688,5,0),"")</f>
        <v/>
      </c>
      <c r="J279" s="60"/>
      <c r="L279" s="62"/>
    </row>
    <row r="280" spans="1:12" s="21" customFormat="1" ht="18.75" customHeight="1">
      <c r="A280" s="4"/>
      <c r="B280" s="329"/>
      <c r="C280" s="195"/>
      <c r="D280" s="195"/>
      <c r="E280" s="321"/>
      <c r="F280" s="322"/>
      <c r="G280" s="195"/>
      <c r="H280" s="195"/>
      <c r="I280" s="320"/>
      <c r="J280" s="60"/>
      <c r="L280" s="62"/>
    </row>
    <row r="281" spans="1:12" s="21" customFormat="1" ht="18.75" customHeight="1">
      <c r="A281" s="4"/>
      <c r="B281" s="312">
        <v>2</v>
      </c>
      <c r="C281" s="314"/>
      <c r="D281" s="314" t="str">
        <f>IF(C281,VLOOKUP(C281,男子登録情報!$A$2:$H$1688,2,0),"")</f>
        <v/>
      </c>
      <c r="E281" s="316" t="str">
        <f>IF(C281&gt;0,VLOOKUP(C281,男子登録情報!$A$2:$H$1688,3,0),"")</f>
        <v/>
      </c>
      <c r="F281" s="317"/>
      <c r="G281" s="314" t="str">
        <f>IF(C281&gt;0,VLOOKUP(C281,男子登録情報!$A$2:$H$1688,4,0),"")</f>
        <v/>
      </c>
      <c r="H281" s="314" t="str">
        <f>IF(C281&gt;0,VLOOKUP(C281,男子登録情報!$A$2:$H$1688,8,0),"")</f>
        <v/>
      </c>
      <c r="I281" s="280" t="str">
        <f>IF(C281&gt;0,VLOOKUP(C281,男子登録情報!$A$2:$H$1688,5,0),"")</f>
        <v/>
      </c>
      <c r="J281" s="60"/>
      <c r="L281" s="62"/>
    </row>
    <row r="282" spans="1:12" s="21" customFormat="1" ht="18.75" customHeight="1">
      <c r="A282" s="4"/>
      <c r="B282" s="329"/>
      <c r="C282" s="195"/>
      <c r="D282" s="195"/>
      <c r="E282" s="321"/>
      <c r="F282" s="322"/>
      <c r="G282" s="195"/>
      <c r="H282" s="195"/>
      <c r="I282" s="320"/>
      <c r="J282" s="60"/>
      <c r="L282" s="62"/>
    </row>
    <row r="283" spans="1:12" s="21" customFormat="1" ht="18.75" customHeight="1">
      <c r="A283" s="4"/>
      <c r="B283" s="312">
        <v>3</v>
      </c>
      <c r="C283" s="314"/>
      <c r="D283" s="314" t="str">
        <f>IF(C283,VLOOKUP(C283,男子登録情報!$A$2:$H$1688,2,0),"")</f>
        <v/>
      </c>
      <c r="E283" s="316" t="str">
        <f>IF(C283&gt;0,VLOOKUP(C283,男子登録情報!$A$2:$H$1688,3,0),"")</f>
        <v/>
      </c>
      <c r="F283" s="317"/>
      <c r="G283" s="314" t="str">
        <f>IF(C283&gt;0,VLOOKUP(C283,男子登録情報!$A$2:$H$1688,4,0),"")</f>
        <v/>
      </c>
      <c r="H283" s="314" t="str">
        <f>IF(C283&gt;0,VLOOKUP(C283,男子登録情報!$A$2:$H$1688,8,0),"")</f>
        <v/>
      </c>
      <c r="I283" s="280" t="str">
        <f>IF(C283&gt;0,VLOOKUP(C283,男子登録情報!$A$2:$H$1688,5,0),"")</f>
        <v/>
      </c>
      <c r="J283" s="60"/>
      <c r="L283" s="62"/>
    </row>
    <row r="284" spans="1:12" s="21" customFormat="1" ht="18.75" customHeight="1">
      <c r="A284" s="4"/>
      <c r="B284" s="329"/>
      <c r="C284" s="195"/>
      <c r="D284" s="195"/>
      <c r="E284" s="321"/>
      <c r="F284" s="322"/>
      <c r="G284" s="195"/>
      <c r="H284" s="195"/>
      <c r="I284" s="320"/>
      <c r="J284" s="60"/>
      <c r="L284" s="62"/>
    </row>
    <row r="285" spans="1:12" s="21" customFormat="1" ht="18.75" customHeight="1">
      <c r="A285" s="4"/>
      <c r="B285" s="312">
        <v>4</v>
      </c>
      <c r="C285" s="314"/>
      <c r="D285" s="314" t="str">
        <f>IF(C285,VLOOKUP(C285,男子登録情報!$A$2:$H$1688,2,0),"")</f>
        <v/>
      </c>
      <c r="E285" s="316" t="str">
        <f>IF(C285&gt;0,VLOOKUP(C285,男子登録情報!$A$2:$H$1688,3,0),"")</f>
        <v/>
      </c>
      <c r="F285" s="317"/>
      <c r="G285" s="314" t="str">
        <f>IF(C285&gt;0,VLOOKUP(C285,男子登録情報!$A$2:$H$1688,4,0),"")</f>
        <v/>
      </c>
      <c r="H285" s="314" t="str">
        <f>IF(C285&gt;0,VLOOKUP(C285,男子登録情報!$A$2:$H$1688,8,0),"")</f>
        <v/>
      </c>
      <c r="I285" s="280" t="str">
        <f>IF(C285&gt;0,VLOOKUP(C285,男子登録情報!$A$2:$H$1688,5,0),"")</f>
        <v/>
      </c>
      <c r="J285" s="60"/>
      <c r="L285" s="62"/>
    </row>
    <row r="286" spans="1:12" s="21" customFormat="1" ht="18.75" customHeight="1">
      <c r="A286" s="4"/>
      <c r="B286" s="329"/>
      <c r="C286" s="195"/>
      <c r="D286" s="195"/>
      <c r="E286" s="321"/>
      <c r="F286" s="322"/>
      <c r="G286" s="195"/>
      <c r="H286" s="195"/>
      <c r="I286" s="320"/>
      <c r="J286" s="60"/>
      <c r="L286" s="62"/>
    </row>
    <row r="287" spans="1:12" s="21" customFormat="1" ht="18.75" customHeight="1">
      <c r="A287" s="4"/>
      <c r="B287" s="312">
        <v>5</v>
      </c>
      <c r="C287" s="314"/>
      <c r="D287" s="314" t="str">
        <f>IF(C287,VLOOKUP(C287,男子登録情報!$A$2:$H$1688,2,0),"")</f>
        <v/>
      </c>
      <c r="E287" s="316" t="str">
        <f>IF(C287&gt;0,VLOOKUP(C287,男子登録情報!$A$2:$H$1688,3,0),"")</f>
        <v/>
      </c>
      <c r="F287" s="317"/>
      <c r="G287" s="314" t="str">
        <f>IF(C287&gt;0,VLOOKUP(C287,男子登録情報!$A$2:$H$1688,4,0),"")</f>
        <v/>
      </c>
      <c r="H287" s="314" t="str">
        <f>IF(C287&gt;0,VLOOKUP(C287,男子登録情報!$A$2:$H$1688,8,0),"")</f>
        <v/>
      </c>
      <c r="I287" s="280" t="str">
        <f>IF(C287&gt;0,VLOOKUP(C287,男子登録情報!$A$2:$H$1688,5,0),"")</f>
        <v/>
      </c>
      <c r="J287" s="60"/>
      <c r="L287" s="62"/>
    </row>
    <row r="288" spans="1:12" s="21" customFormat="1" ht="18.75" customHeight="1">
      <c r="A288" s="4"/>
      <c r="B288" s="329"/>
      <c r="C288" s="195"/>
      <c r="D288" s="195"/>
      <c r="E288" s="321"/>
      <c r="F288" s="322"/>
      <c r="G288" s="195"/>
      <c r="H288" s="195"/>
      <c r="I288" s="320"/>
      <c r="J288" s="60"/>
      <c r="L288" s="62"/>
    </row>
    <row r="289" spans="1:12" s="21" customFormat="1" ht="18.75" customHeight="1">
      <c r="A289" s="4"/>
      <c r="B289" s="312">
        <v>6</v>
      </c>
      <c r="C289" s="314"/>
      <c r="D289" s="314" t="str">
        <f>IF(C289,VLOOKUP(C289,男子登録情報!$A$2:$H$1688,2,0),"")</f>
        <v/>
      </c>
      <c r="E289" s="316" t="str">
        <f>IF(C289&gt;0,VLOOKUP(C289,男子登録情報!$A$2:$H$1688,3,0),"")</f>
        <v/>
      </c>
      <c r="F289" s="317"/>
      <c r="G289" s="314" t="str">
        <f>IF(C289&gt;0,VLOOKUP(C289,男子登録情報!$A$2:$H$1688,4,0),"")</f>
        <v/>
      </c>
      <c r="H289" s="314" t="str">
        <f>IF(C289&gt;0,VLOOKUP(C289,男子登録情報!$A$2:$H$1688,8,0),"")</f>
        <v/>
      </c>
      <c r="I289" s="280" t="str">
        <f>IF(C289&gt;0,VLOOKUP(C289,男子登録情報!$A$2:$H$1688,5,0),"")</f>
        <v/>
      </c>
      <c r="J289" s="60"/>
      <c r="L289" s="62"/>
    </row>
    <row r="290" spans="1:12" s="21" customFormat="1" ht="19.5" customHeight="1" thickBot="1">
      <c r="A290" s="4"/>
      <c r="B290" s="313"/>
      <c r="C290" s="315"/>
      <c r="D290" s="315"/>
      <c r="E290" s="318"/>
      <c r="F290" s="319"/>
      <c r="G290" s="315"/>
      <c r="H290" s="315"/>
      <c r="I290" s="281"/>
      <c r="J290" s="60"/>
      <c r="L290" s="62"/>
    </row>
    <row r="291" spans="1:12" s="21" customFormat="1" ht="18.75">
      <c r="A291" s="4"/>
      <c r="B291" s="282" t="s">
        <v>1322</v>
      </c>
      <c r="C291" s="283"/>
      <c r="D291" s="283"/>
      <c r="E291" s="283"/>
      <c r="F291" s="283"/>
      <c r="G291" s="283"/>
      <c r="H291" s="283"/>
      <c r="I291" s="284"/>
      <c r="J291" s="60"/>
      <c r="L291" s="62"/>
    </row>
    <row r="292" spans="1:12" s="21" customFormat="1" ht="18.75">
      <c r="A292" s="4"/>
      <c r="B292" s="285"/>
      <c r="C292" s="286"/>
      <c r="D292" s="286"/>
      <c r="E292" s="286"/>
      <c r="F292" s="286"/>
      <c r="G292" s="286"/>
      <c r="H292" s="286"/>
      <c r="I292" s="287"/>
      <c r="J292" s="60"/>
      <c r="L292" s="62"/>
    </row>
    <row r="293" spans="1:12" s="21" customFormat="1" ht="19.5" thickBot="1">
      <c r="A293" s="4"/>
      <c r="B293" s="288"/>
      <c r="C293" s="289"/>
      <c r="D293" s="289"/>
      <c r="E293" s="289"/>
      <c r="F293" s="289"/>
      <c r="G293" s="289"/>
      <c r="H293" s="289"/>
      <c r="I293" s="290"/>
      <c r="J293" s="60"/>
      <c r="L293" s="62"/>
    </row>
    <row r="294" spans="1:12" s="21" customFormat="1" ht="18.75">
      <c r="A294" s="61"/>
      <c r="B294" s="61"/>
      <c r="C294" s="61"/>
      <c r="D294" s="61"/>
      <c r="E294" s="61"/>
      <c r="F294" s="61"/>
      <c r="G294" s="61"/>
      <c r="H294" s="61"/>
      <c r="I294" s="61"/>
      <c r="J294" s="66"/>
      <c r="L294" s="62"/>
    </row>
    <row r="295" spans="1:12" s="21" customFormat="1" ht="19.5" thickBot="1">
      <c r="A295" s="4"/>
      <c r="B295" s="4"/>
      <c r="C295" s="4"/>
      <c r="D295" s="4"/>
      <c r="E295" s="4"/>
      <c r="F295" s="4"/>
      <c r="G295" s="4"/>
      <c r="H295" s="4"/>
      <c r="I295" s="4"/>
      <c r="J295" s="64" t="s">
        <v>1348</v>
      </c>
      <c r="L295" s="62"/>
    </row>
    <row r="296" spans="1:12" s="21" customFormat="1" ht="18.75" customHeight="1">
      <c r="A296" s="4"/>
      <c r="B296" s="291" t="str">
        <f>CONCATENATE('加盟校情報&amp;大会設定'!$G$5,'加盟校情報&amp;大会設定'!$H$5,'加盟校情報&amp;大会設定'!$I$5,'加盟校情報&amp;大会設定'!$J$5,)&amp;"　男子4×400mR"</f>
        <v>第35回全日本大学女子駅伝東海地区選考会　男子4×400mR</v>
      </c>
      <c r="C296" s="292"/>
      <c r="D296" s="292"/>
      <c r="E296" s="292"/>
      <c r="F296" s="292"/>
      <c r="G296" s="292"/>
      <c r="H296" s="292"/>
      <c r="I296" s="293"/>
      <c r="J296" s="60"/>
      <c r="L296" s="62"/>
    </row>
    <row r="297" spans="1:12" s="21" customFormat="1" ht="19.5" customHeight="1" thickBot="1">
      <c r="A297" s="4"/>
      <c r="B297" s="294"/>
      <c r="C297" s="295"/>
      <c r="D297" s="295"/>
      <c r="E297" s="295"/>
      <c r="F297" s="295"/>
      <c r="G297" s="295"/>
      <c r="H297" s="295"/>
      <c r="I297" s="296"/>
      <c r="J297" s="60"/>
      <c r="L297" s="62"/>
    </row>
    <row r="298" spans="1:12" s="21" customFormat="1" ht="18.75">
      <c r="A298" s="4"/>
      <c r="B298" s="297" t="s">
        <v>1326</v>
      </c>
      <c r="C298" s="298"/>
      <c r="D298" s="303" t="str">
        <f>IF(基本情報登録!$D$6&gt;0,基本情報登録!$D$6,"")</f>
        <v/>
      </c>
      <c r="E298" s="304"/>
      <c r="F298" s="304"/>
      <c r="G298" s="304"/>
      <c r="H298" s="305"/>
      <c r="I298" s="65" t="s">
        <v>1360</v>
      </c>
      <c r="J298" s="60"/>
      <c r="L298" s="62"/>
    </row>
    <row r="299" spans="1:12" s="21" customFormat="1" ht="18.75" customHeight="1">
      <c r="A299" s="4"/>
      <c r="B299" s="299" t="s">
        <v>1</v>
      </c>
      <c r="C299" s="300"/>
      <c r="D299" s="306" t="str">
        <f>IF(基本情報登録!$D$8&gt;0,基本情報登録!$D$8,"")</f>
        <v/>
      </c>
      <c r="E299" s="307"/>
      <c r="F299" s="307"/>
      <c r="G299" s="307"/>
      <c r="H299" s="308"/>
      <c r="I299" s="280"/>
      <c r="J299" s="60"/>
      <c r="L299" s="62"/>
    </row>
    <row r="300" spans="1:12" s="21" customFormat="1" ht="19.5" customHeight="1" thickBot="1">
      <c r="A300" s="4"/>
      <c r="B300" s="301"/>
      <c r="C300" s="302"/>
      <c r="D300" s="309"/>
      <c r="E300" s="310"/>
      <c r="F300" s="310"/>
      <c r="G300" s="310"/>
      <c r="H300" s="311"/>
      <c r="I300" s="281"/>
      <c r="J300" s="60"/>
      <c r="L300" s="62"/>
    </row>
    <row r="301" spans="1:12" s="21" customFormat="1" ht="18.75">
      <c r="A301" s="4"/>
      <c r="B301" s="297" t="s">
        <v>26</v>
      </c>
      <c r="C301" s="298"/>
      <c r="D301" s="334"/>
      <c r="E301" s="335"/>
      <c r="F301" s="335"/>
      <c r="G301" s="335"/>
      <c r="H301" s="335"/>
      <c r="I301" s="336"/>
      <c r="J301" s="60"/>
      <c r="L301" s="62"/>
    </row>
    <row r="302" spans="1:12" s="21" customFormat="1" ht="18.75" hidden="1">
      <c r="A302" s="4"/>
      <c r="B302" s="50"/>
      <c r="C302" s="51"/>
      <c r="D302" s="52"/>
      <c r="E302" s="337" t="str">
        <f>TEXT(D301,"00000")</f>
        <v>00000</v>
      </c>
      <c r="F302" s="337"/>
      <c r="G302" s="337"/>
      <c r="H302" s="337"/>
      <c r="I302" s="338"/>
      <c r="J302" s="60"/>
      <c r="L302" s="62"/>
    </row>
    <row r="303" spans="1:12" s="21" customFormat="1" ht="18.75" customHeight="1">
      <c r="A303" s="4"/>
      <c r="B303" s="299" t="s">
        <v>29</v>
      </c>
      <c r="C303" s="300"/>
      <c r="D303" s="316"/>
      <c r="E303" s="341"/>
      <c r="F303" s="341"/>
      <c r="G303" s="341"/>
      <c r="H303" s="341"/>
      <c r="I303" s="342"/>
      <c r="J303" s="60"/>
      <c r="L303" s="62"/>
    </row>
    <row r="304" spans="1:12" s="21" customFormat="1" ht="18.75" customHeight="1">
      <c r="A304" s="4"/>
      <c r="B304" s="339"/>
      <c r="C304" s="340"/>
      <c r="D304" s="321"/>
      <c r="E304" s="343"/>
      <c r="F304" s="343"/>
      <c r="G304" s="343"/>
      <c r="H304" s="343"/>
      <c r="I304" s="344"/>
      <c r="J304" s="60"/>
      <c r="L304" s="62"/>
    </row>
    <row r="305" spans="1:12" s="21" customFormat="1" ht="19.5" thickBot="1">
      <c r="A305" s="4"/>
      <c r="B305" s="345" t="s">
        <v>1318</v>
      </c>
      <c r="C305" s="346"/>
      <c r="D305" s="347"/>
      <c r="E305" s="348"/>
      <c r="F305" s="348"/>
      <c r="G305" s="348"/>
      <c r="H305" s="348"/>
      <c r="I305" s="349"/>
      <c r="J305" s="60"/>
      <c r="L305" s="62"/>
    </row>
    <row r="306" spans="1:12" s="21" customFormat="1" ht="18.75">
      <c r="A306" s="4"/>
      <c r="B306" s="323" t="s">
        <v>1319</v>
      </c>
      <c r="C306" s="324"/>
      <c r="D306" s="324"/>
      <c r="E306" s="324"/>
      <c r="F306" s="324"/>
      <c r="G306" s="324"/>
      <c r="H306" s="324"/>
      <c r="I306" s="325"/>
      <c r="J306" s="60"/>
      <c r="L306" s="62"/>
    </row>
    <row r="307" spans="1:12" s="21" customFormat="1" ht="19.5" thickBot="1">
      <c r="A307" s="4"/>
      <c r="B307" s="53" t="s">
        <v>1323</v>
      </c>
      <c r="C307" s="54" t="s">
        <v>18</v>
      </c>
      <c r="D307" s="54" t="s">
        <v>1324</v>
      </c>
      <c r="E307" s="326" t="s">
        <v>1320</v>
      </c>
      <c r="F307" s="327"/>
      <c r="G307" s="54" t="s">
        <v>1325</v>
      </c>
      <c r="H307" s="54" t="s">
        <v>48</v>
      </c>
      <c r="I307" s="55" t="s">
        <v>1321</v>
      </c>
      <c r="J307" s="60"/>
      <c r="L307" s="62"/>
    </row>
    <row r="308" spans="1:12" s="21" customFormat="1" ht="19.5" customHeight="1" thickTop="1">
      <c r="A308" s="4"/>
      <c r="B308" s="328">
        <v>1</v>
      </c>
      <c r="C308" s="330"/>
      <c r="D308" s="330" t="str">
        <f>IF(C308&gt;0,VLOOKUP(C308,男子登録情報!$A$2:$H$1688,2,0),"")</f>
        <v/>
      </c>
      <c r="E308" s="331" t="str">
        <f>IF(C308&gt;0,VLOOKUP(C308,男子登録情報!$A$2:$H$1688,3,0),"")</f>
        <v/>
      </c>
      <c r="F308" s="332"/>
      <c r="G308" s="330" t="str">
        <f>IF(C308&gt;0,VLOOKUP(C308,男子登録情報!$A$2:$H$1688,4,0),"")</f>
        <v/>
      </c>
      <c r="H308" s="330" t="str">
        <f>IF(C308&gt;0,VLOOKUP(C308,男子登録情報!$A$2:$H$1688,8,0),"")</f>
        <v/>
      </c>
      <c r="I308" s="333" t="str">
        <f>IF(C308&gt;0,VLOOKUP(C308,男子登録情報!$A$2:$H$1688,5,0),"")</f>
        <v/>
      </c>
      <c r="J308" s="60"/>
      <c r="L308" s="62"/>
    </row>
    <row r="309" spans="1:12" s="21" customFormat="1" ht="18.75" customHeight="1">
      <c r="A309" s="4"/>
      <c r="B309" s="329"/>
      <c r="C309" s="195"/>
      <c r="D309" s="195"/>
      <c r="E309" s="321"/>
      <c r="F309" s="322"/>
      <c r="G309" s="195"/>
      <c r="H309" s="195"/>
      <c r="I309" s="320"/>
      <c r="J309" s="60"/>
      <c r="L309" s="62"/>
    </row>
    <row r="310" spans="1:12" s="21" customFormat="1" ht="18.75" customHeight="1">
      <c r="A310" s="4"/>
      <c r="B310" s="312">
        <v>2</v>
      </c>
      <c r="C310" s="314"/>
      <c r="D310" s="314" t="str">
        <f>IF(C310,VLOOKUP(C310,男子登録情報!$A$2:$H$1688,2,0),"")</f>
        <v/>
      </c>
      <c r="E310" s="316" t="str">
        <f>IF(C310&gt;0,VLOOKUP(C310,男子登録情報!$A$2:$H$1688,3,0),"")</f>
        <v/>
      </c>
      <c r="F310" s="317"/>
      <c r="G310" s="314" t="str">
        <f>IF(C310&gt;0,VLOOKUP(C310,男子登録情報!$A$2:$H$1688,4,0),"")</f>
        <v/>
      </c>
      <c r="H310" s="314" t="str">
        <f>IF(C310&gt;0,VLOOKUP(C310,男子登録情報!$A$2:$H$1688,8,0),"")</f>
        <v/>
      </c>
      <c r="I310" s="280" t="str">
        <f>IF(C310&gt;0,VLOOKUP(C310,男子登録情報!$A$2:$H$1688,5,0),"")</f>
        <v/>
      </c>
      <c r="J310" s="60"/>
      <c r="L310" s="62"/>
    </row>
    <row r="311" spans="1:12" s="21" customFormat="1" ht="18.75" customHeight="1">
      <c r="A311" s="4"/>
      <c r="B311" s="329"/>
      <c r="C311" s="195"/>
      <c r="D311" s="195"/>
      <c r="E311" s="321"/>
      <c r="F311" s="322"/>
      <c r="G311" s="195"/>
      <c r="H311" s="195"/>
      <c r="I311" s="320"/>
      <c r="J311" s="60"/>
      <c r="L311" s="62"/>
    </row>
    <row r="312" spans="1:12" s="21" customFormat="1" ht="18.75" customHeight="1">
      <c r="A312" s="4"/>
      <c r="B312" s="312">
        <v>3</v>
      </c>
      <c r="C312" s="314"/>
      <c r="D312" s="314" t="str">
        <f>IF(C312,VLOOKUP(C312,男子登録情報!$A$2:$H$1688,2,0),"")</f>
        <v/>
      </c>
      <c r="E312" s="316" t="str">
        <f>IF(C312&gt;0,VLOOKUP(C312,男子登録情報!$A$2:$H$1688,3,0),"")</f>
        <v/>
      </c>
      <c r="F312" s="317"/>
      <c r="G312" s="314" t="str">
        <f>IF(C312&gt;0,VLOOKUP(C312,男子登録情報!$A$2:$H$1688,4,0),"")</f>
        <v/>
      </c>
      <c r="H312" s="314" t="str">
        <f>IF(C312&gt;0,VLOOKUP(C312,男子登録情報!$A$2:$H$1688,8,0),"")</f>
        <v/>
      </c>
      <c r="I312" s="280" t="str">
        <f>IF(C312&gt;0,VLOOKUP(C312,男子登録情報!$A$2:$H$1688,5,0),"")</f>
        <v/>
      </c>
      <c r="J312" s="60"/>
      <c r="L312" s="62"/>
    </row>
    <row r="313" spans="1:12" s="21" customFormat="1" ht="18.75" customHeight="1">
      <c r="A313" s="4"/>
      <c r="B313" s="329"/>
      <c r="C313" s="195"/>
      <c r="D313" s="195"/>
      <c r="E313" s="321"/>
      <c r="F313" s="322"/>
      <c r="G313" s="195"/>
      <c r="H313" s="195"/>
      <c r="I313" s="320"/>
      <c r="J313" s="60"/>
      <c r="L313" s="62"/>
    </row>
    <row r="314" spans="1:12" s="21" customFormat="1" ht="18.75" customHeight="1">
      <c r="A314" s="4"/>
      <c r="B314" s="312">
        <v>4</v>
      </c>
      <c r="C314" s="314"/>
      <c r="D314" s="314" t="str">
        <f>IF(C314,VLOOKUP(C314,男子登録情報!$A$2:$H$1688,2,0),"")</f>
        <v/>
      </c>
      <c r="E314" s="316" t="str">
        <f>IF(C314&gt;0,VLOOKUP(C314,男子登録情報!$A$2:$H$1688,3,0),"")</f>
        <v/>
      </c>
      <c r="F314" s="317"/>
      <c r="G314" s="314" t="str">
        <f>IF(C314&gt;0,VLOOKUP(C314,男子登録情報!$A$2:$H$1688,4,0),"")</f>
        <v/>
      </c>
      <c r="H314" s="314" t="str">
        <f>IF(C314&gt;0,VLOOKUP(C314,男子登録情報!$A$2:$H$1688,8,0),"")</f>
        <v/>
      </c>
      <c r="I314" s="280" t="str">
        <f>IF(C314&gt;0,VLOOKUP(C314,男子登録情報!$A$2:$H$1688,5,0),"")</f>
        <v/>
      </c>
      <c r="J314" s="60"/>
      <c r="L314" s="62"/>
    </row>
    <row r="315" spans="1:12" s="21" customFormat="1" ht="18.75" customHeight="1">
      <c r="A315" s="4"/>
      <c r="B315" s="329"/>
      <c r="C315" s="195"/>
      <c r="D315" s="195"/>
      <c r="E315" s="321"/>
      <c r="F315" s="322"/>
      <c r="G315" s="195"/>
      <c r="H315" s="195"/>
      <c r="I315" s="320"/>
      <c r="J315" s="60"/>
      <c r="L315" s="62"/>
    </row>
    <row r="316" spans="1:12" s="21" customFormat="1" ht="18.75" customHeight="1">
      <c r="A316" s="4"/>
      <c r="B316" s="312">
        <v>5</v>
      </c>
      <c r="C316" s="314"/>
      <c r="D316" s="314" t="str">
        <f>IF(C316,VLOOKUP(C316,男子登録情報!$A$2:$H$1688,2,0),"")</f>
        <v/>
      </c>
      <c r="E316" s="316" t="str">
        <f>IF(C316&gt;0,VLOOKUP(C316,男子登録情報!$A$2:$H$1688,3,0),"")</f>
        <v/>
      </c>
      <c r="F316" s="317"/>
      <c r="G316" s="314" t="str">
        <f>IF(C316&gt;0,VLOOKUP(C316,男子登録情報!$A$2:$H$1688,4,0),"")</f>
        <v/>
      </c>
      <c r="H316" s="314" t="str">
        <f>IF(C316&gt;0,VLOOKUP(C316,男子登録情報!$A$2:$H$1688,8,0),"")</f>
        <v/>
      </c>
      <c r="I316" s="280" t="str">
        <f>IF(C316&gt;0,VLOOKUP(C316,男子登録情報!$A$2:$H$1688,5,0),"")</f>
        <v/>
      </c>
      <c r="J316" s="60"/>
      <c r="L316" s="62"/>
    </row>
    <row r="317" spans="1:12" s="21" customFormat="1" ht="18.75" customHeight="1">
      <c r="A317" s="4"/>
      <c r="B317" s="329"/>
      <c r="C317" s="195"/>
      <c r="D317" s="195"/>
      <c r="E317" s="321"/>
      <c r="F317" s="322"/>
      <c r="G317" s="195"/>
      <c r="H317" s="195"/>
      <c r="I317" s="320"/>
      <c r="J317" s="60"/>
      <c r="L317" s="62"/>
    </row>
    <row r="318" spans="1:12" s="21" customFormat="1" ht="18.75" customHeight="1">
      <c r="A318" s="4"/>
      <c r="B318" s="312">
        <v>6</v>
      </c>
      <c r="C318" s="314"/>
      <c r="D318" s="314" t="str">
        <f>IF(C318,VLOOKUP(C318,男子登録情報!$A$2:$H$1688,2,0),"")</f>
        <v/>
      </c>
      <c r="E318" s="316" t="str">
        <f>IF(C318&gt;0,VLOOKUP(C318,男子登録情報!$A$2:$H$1688,3,0),"")</f>
        <v/>
      </c>
      <c r="F318" s="317"/>
      <c r="G318" s="314" t="str">
        <f>IF(C318&gt;0,VLOOKUP(C318,男子登録情報!$A$2:$H$1688,4,0),"")</f>
        <v/>
      </c>
      <c r="H318" s="314" t="str">
        <f>IF(C318&gt;0,VLOOKUP(C318,男子登録情報!$A$2:$H$1688,8,0),"")</f>
        <v/>
      </c>
      <c r="I318" s="280" t="str">
        <f>IF(C318&gt;0,VLOOKUP(C318,男子登録情報!$A$2:$H$1688,5,0),"")</f>
        <v/>
      </c>
      <c r="J318" s="60"/>
      <c r="L318" s="62"/>
    </row>
    <row r="319" spans="1:12" s="21" customFormat="1" ht="19.5" customHeight="1" thickBot="1">
      <c r="A319" s="4"/>
      <c r="B319" s="313"/>
      <c r="C319" s="315"/>
      <c r="D319" s="315"/>
      <c r="E319" s="318"/>
      <c r="F319" s="319"/>
      <c r="G319" s="315"/>
      <c r="H319" s="315"/>
      <c r="I319" s="281"/>
      <c r="J319" s="60"/>
      <c r="L319" s="62"/>
    </row>
    <row r="320" spans="1:12" s="21" customFormat="1" ht="18.75">
      <c r="A320" s="4"/>
      <c r="B320" s="282" t="s">
        <v>1322</v>
      </c>
      <c r="C320" s="283"/>
      <c r="D320" s="283"/>
      <c r="E320" s="283"/>
      <c r="F320" s="283"/>
      <c r="G320" s="283"/>
      <c r="H320" s="283"/>
      <c r="I320" s="284"/>
      <c r="J320" s="60"/>
      <c r="L320" s="62"/>
    </row>
    <row r="321" spans="1:12" s="21" customFormat="1" ht="18.75">
      <c r="A321" s="4"/>
      <c r="B321" s="285"/>
      <c r="C321" s="286"/>
      <c r="D321" s="286"/>
      <c r="E321" s="286"/>
      <c r="F321" s="286"/>
      <c r="G321" s="286"/>
      <c r="H321" s="286"/>
      <c r="I321" s="287"/>
      <c r="J321" s="60"/>
      <c r="L321" s="62"/>
    </row>
    <row r="322" spans="1:12" s="21" customFormat="1" ht="19.5" thickBot="1">
      <c r="A322" s="4"/>
      <c r="B322" s="288"/>
      <c r="C322" s="289"/>
      <c r="D322" s="289"/>
      <c r="E322" s="289"/>
      <c r="F322" s="289"/>
      <c r="G322" s="289"/>
      <c r="H322" s="289"/>
      <c r="I322" s="290"/>
      <c r="J322" s="60"/>
      <c r="L322" s="62"/>
    </row>
    <row r="323" spans="1:12" s="21" customFormat="1" ht="18.75">
      <c r="A323" s="61"/>
      <c r="B323" s="61"/>
      <c r="C323" s="61"/>
      <c r="D323" s="61"/>
      <c r="E323" s="61"/>
      <c r="F323" s="61"/>
      <c r="G323" s="61"/>
      <c r="H323" s="61"/>
      <c r="I323" s="61"/>
      <c r="J323" s="66"/>
      <c r="L323" s="62"/>
    </row>
    <row r="324" spans="1:12" s="21" customFormat="1" ht="19.5" thickBot="1">
      <c r="A324" s="4"/>
      <c r="B324" s="4"/>
      <c r="C324" s="4"/>
      <c r="D324" s="4"/>
      <c r="E324" s="4"/>
      <c r="F324" s="4"/>
      <c r="G324" s="4"/>
      <c r="H324" s="4"/>
      <c r="I324" s="4"/>
      <c r="J324" s="64" t="s">
        <v>1349</v>
      </c>
      <c r="L324" s="62"/>
    </row>
    <row r="325" spans="1:12" s="21" customFormat="1" ht="18.75">
      <c r="A325" s="4"/>
      <c r="B325" s="291" t="str">
        <f>CONCATENATE('加盟校情報&amp;大会設定'!$G$5,'加盟校情報&amp;大会設定'!$H$5,'加盟校情報&amp;大会設定'!$I$5,'加盟校情報&amp;大会設定'!$J$5,)&amp;"　男子4×400mR"</f>
        <v>第35回全日本大学女子駅伝東海地区選考会　男子4×400mR</v>
      </c>
      <c r="C325" s="292"/>
      <c r="D325" s="292"/>
      <c r="E325" s="292"/>
      <c r="F325" s="292"/>
      <c r="G325" s="292"/>
      <c r="H325" s="292"/>
      <c r="I325" s="293"/>
      <c r="J325" s="60"/>
      <c r="L325" s="62"/>
    </row>
    <row r="326" spans="1:12" s="21" customFormat="1" ht="19.5" thickBot="1">
      <c r="A326" s="4"/>
      <c r="B326" s="294"/>
      <c r="C326" s="295"/>
      <c r="D326" s="295"/>
      <c r="E326" s="295"/>
      <c r="F326" s="295"/>
      <c r="G326" s="295"/>
      <c r="H326" s="295"/>
      <c r="I326" s="296"/>
      <c r="J326" s="60"/>
      <c r="L326" s="62"/>
    </row>
    <row r="327" spans="1:12" s="21" customFormat="1" ht="18.75">
      <c r="A327" s="4"/>
      <c r="B327" s="297" t="s">
        <v>1326</v>
      </c>
      <c r="C327" s="298"/>
      <c r="D327" s="303" t="str">
        <f>IF(基本情報登録!$D$6&gt;0,基本情報登録!$D$6,"")</f>
        <v/>
      </c>
      <c r="E327" s="304"/>
      <c r="F327" s="304"/>
      <c r="G327" s="304"/>
      <c r="H327" s="305"/>
      <c r="I327" s="65" t="s">
        <v>1360</v>
      </c>
      <c r="J327" s="60"/>
      <c r="L327" s="62"/>
    </row>
    <row r="328" spans="1:12" s="21" customFormat="1" ht="18.75">
      <c r="A328" s="4"/>
      <c r="B328" s="299" t="s">
        <v>1</v>
      </c>
      <c r="C328" s="300"/>
      <c r="D328" s="306" t="str">
        <f>IF(基本情報登録!$D$8&gt;0,基本情報登録!$D$8,"")</f>
        <v/>
      </c>
      <c r="E328" s="307"/>
      <c r="F328" s="307"/>
      <c r="G328" s="307"/>
      <c r="H328" s="308"/>
      <c r="I328" s="280"/>
      <c r="J328" s="60"/>
      <c r="L328" s="62"/>
    </row>
    <row r="329" spans="1:12" s="21" customFormat="1" ht="19.5" thickBot="1">
      <c r="A329" s="4"/>
      <c r="B329" s="301"/>
      <c r="C329" s="302"/>
      <c r="D329" s="309"/>
      <c r="E329" s="310"/>
      <c r="F329" s="310"/>
      <c r="G329" s="310"/>
      <c r="H329" s="311"/>
      <c r="I329" s="281"/>
      <c r="J329" s="60"/>
      <c r="L329" s="62"/>
    </row>
    <row r="330" spans="1:12" s="21" customFormat="1" ht="18.75">
      <c r="A330" s="4"/>
      <c r="B330" s="297" t="s">
        <v>26</v>
      </c>
      <c r="C330" s="298"/>
      <c r="D330" s="334"/>
      <c r="E330" s="335"/>
      <c r="F330" s="335"/>
      <c r="G330" s="335"/>
      <c r="H330" s="335"/>
      <c r="I330" s="336"/>
      <c r="J330" s="60"/>
      <c r="L330" s="62"/>
    </row>
    <row r="331" spans="1:12" s="21" customFormat="1" ht="18.75" hidden="1">
      <c r="A331" s="4"/>
      <c r="B331" s="50"/>
      <c r="C331" s="51"/>
      <c r="D331" s="52"/>
      <c r="E331" s="337" t="str">
        <f>TEXT(D330,"00000")</f>
        <v>00000</v>
      </c>
      <c r="F331" s="337"/>
      <c r="G331" s="337"/>
      <c r="H331" s="337"/>
      <c r="I331" s="338"/>
      <c r="J331" s="60"/>
      <c r="L331" s="62"/>
    </row>
    <row r="332" spans="1:12" s="21" customFormat="1" ht="18.75">
      <c r="A332" s="4"/>
      <c r="B332" s="299" t="s">
        <v>29</v>
      </c>
      <c r="C332" s="300"/>
      <c r="D332" s="316"/>
      <c r="E332" s="341"/>
      <c r="F332" s="341"/>
      <c r="G332" s="341"/>
      <c r="H332" s="341"/>
      <c r="I332" s="342"/>
      <c r="J332" s="60"/>
      <c r="L332" s="62"/>
    </row>
    <row r="333" spans="1:12" s="21" customFormat="1" ht="18.75">
      <c r="A333" s="4"/>
      <c r="B333" s="339"/>
      <c r="C333" s="340"/>
      <c r="D333" s="321"/>
      <c r="E333" s="343"/>
      <c r="F333" s="343"/>
      <c r="G333" s="343"/>
      <c r="H333" s="343"/>
      <c r="I333" s="344"/>
      <c r="J333" s="60"/>
      <c r="L333" s="62"/>
    </row>
    <row r="334" spans="1:12" s="21" customFormat="1" ht="19.5" thickBot="1">
      <c r="A334" s="4"/>
      <c r="B334" s="345" t="s">
        <v>1318</v>
      </c>
      <c r="C334" s="346"/>
      <c r="D334" s="347"/>
      <c r="E334" s="348"/>
      <c r="F334" s="348"/>
      <c r="G334" s="348"/>
      <c r="H334" s="348"/>
      <c r="I334" s="349"/>
      <c r="J334" s="60"/>
      <c r="L334" s="62"/>
    </row>
    <row r="335" spans="1:12" s="21" customFormat="1" ht="18.75">
      <c r="A335" s="4"/>
      <c r="B335" s="323" t="s">
        <v>1319</v>
      </c>
      <c r="C335" s="324"/>
      <c r="D335" s="324"/>
      <c r="E335" s="324"/>
      <c r="F335" s="324"/>
      <c r="G335" s="324"/>
      <c r="H335" s="324"/>
      <c r="I335" s="325"/>
      <c r="J335" s="60"/>
      <c r="L335" s="62"/>
    </row>
    <row r="336" spans="1:12" s="21" customFormat="1" ht="19.5" thickBot="1">
      <c r="A336" s="4"/>
      <c r="B336" s="53" t="s">
        <v>1323</v>
      </c>
      <c r="C336" s="54" t="s">
        <v>18</v>
      </c>
      <c r="D336" s="54" t="s">
        <v>1324</v>
      </c>
      <c r="E336" s="326" t="s">
        <v>1320</v>
      </c>
      <c r="F336" s="327"/>
      <c r="G336" s="54" t="s">
        <v>1325</v>
      </c>
      <c r="H336" s="54" t="s">
        <v>48</v>
      </c>
      <c r="I336" s="55" t="s">
        <v>1321</v>
      </c>
      <c r="J336" s="60"/>
      <c r="L336" s="62"/>
    </row>
    <row r="337" spans="1:12" s="21" customFormat="1" ht="19.5" thickTop="1">
      <c r="A337" s="4"/>
      <c r="B337" s="328">
        <v>1</v>
      </c>
      <c r="C337" s="330"/>
      <c r="D337" s="330" t="str">
        <f>IF(C337&gt;0,VLOOKUP(C337,男子登録情報!$A$2:$H$1688,2,0),"")</f>
        <v/>
      </c>
      <c r="E337" s="331" t="str">
        <f>IF(C337&gt;0,VLOOKUP(C337,男子登録情報!$A$2:$H$1688,3,0),"")</f>
        <v/>
      </c>
      <c r="F337" s="332"/>
      <c r="G337" s="330" t="str">
        <f>IF(C337&gt;0,VLOOKUP(C337,男子登録情報!$A$2:$H$1688,4,0),"")</f>
        <v/>
      </c>
      <c r="H337" s="330" t="str">
        <f>IF(C337&gt;0,VLOOKUP(C337,男子登録情報!$A$2:$H$1688,8,0),"")</f>
        <v/>
      </c>
      <c r="I337" s="333" t="str">
        <f>IF(C337&gt;0,VLOOKUP(C337,男子登録情報!$A$2:$H$1688,5,0),"")</f>
        <v/>
      </c>
      <c r="J337" s="60"/>
      <c r="L337" s="62"/>
    </row>
    <row r="338" spans="1:12" s="21" customFormat="1" ht="18.75">
      <c r="A338" s="4"/>
      <c r="B338" s="329"/>
      <c r="C338" s="195"/>
      <c r="D338" s="195"/>
      <c r="E338" s="321"/>
      <c r="F338" s="322"/>
      <c r="G338" s="195"/>
      <c r="H338" s="195"/>
      <c r="I338" s="320"/>
      <c r="J338" s="60"/>
      <c r="L338" s="62"/>
    </row>
    <row r="339" spans="1:12" s="21" customFormat="1" ht="18.75">
      <c r="A339" s="4"/>
      <c r="B339" s="312">
        <v>2</v>
      </c>
      <c r="C339" s="314"/>
      <c r="D339" s="314" t="str">
        <f>IF(C339,VLOOKUP(C339,男子登録情報!$A$2:$H$1688,2,0),"")</f>
        <v/>
      </c>
      <c r="E339" s="316" t="str">
        <f>IF(C339&gt;0,VLOOKUP(C339,男子登録情報!$A$2:$H$1688,3,0),"")</f>
        <v/>
      </c>
      <c r="F339" s="317"/>
      <c r="G339" s="314" t="str">
        <f>IF(C339&gt;0,VLOOKUP(C339,男子登録情報!$A$2:$H$1688,4,0),"")</f>
        <v/>
      </c>
      <c r="H339" s="314" t="str">
        <f>IF(C339&gt;0,VLOOKUP(C339,男子登録情報!$A$2:$H$1688,8,0),"")</f>
        <v/>
      </c>
      <c r="I339" s="280" t="str">
        <f>IF(C339&gt;0,VLOOKUP(C339,男子登録情報!$A$2:$H$1688,5,0),"")</f>
        <v/>
      </c>
      <c r="J339" s="60"/>
      <c r="L339" s="62"/>
    </row>
    <row r="340" spans="1:12" s="21" customFormat="1" ht="18.75">
      <c r="A340" s="4"/>
      <c r="B340" s="329"/>
      <c r="C340" s="195"/>
      <c r="D340" s="195"/>
      <c r="E340" s="321"/>
      <c r="F340" s="322"/>
      <c r="G340" s="195"/>
      <c r="H340" s="195"/>
      <c r="I340" s="320"/>
      <c r="J340" s="60"/>
      <c r="L340" s="62"/>
    </row>
    <row r="341" spans="1:12" s="21" customFormat="1" ht="18.75">
      <c r="A341" s="4"/>
      <c r="B341" s="312">
        <v>3</v>
      </c>
      <c r="C341" s="314"/>
      <c r="D341" s="314" t="str">
        <f>IF(C341,VLOOKUP(C341,男子登録情報!$A$2:$H$1688,2,0),"")</f>
        <v/>
      </c>
      <c r="E341" s="316" t="str">
        <f>IF(C341&gt;0,VLOOKUP(C341,男子登録情報!$A$2:$H$1688,3,0),"")</f>
        <v/>
      </c>
      <c r="F341" s="317"/>
      <c r="G341" s="314" t="str">
        <f>IF(C341&gt;0,VLOOKUP(C341,男子登録情報!$A$2:$H$1688,4,0),"")</f>
        <v/>
      </c>
      <c r="H341" s="314" t="str">
        <f>IF(C341&gt;0,VLOOKUP(C341,男子登録情報!$A$2:$H$1688,8,0),"")</f>
        <v/>
      </c>
      <c r="I341" s="280" t="str">
        <f>IF(C341&gt;0,VLOOKUP(C341,男子登録情報!$A$2:$H$1688,5,0),"")</f>
        <v/>
      </c>
      <c r="J341" s="60"/>
      <c r="L341" s="62"/>
    </row>
    <row r="342" spans="1:12" s="21" customFormat="1" ht="18.75">
      <c r="A342" s="4"/>
      <c r="B342" s="329"/>
      <c r="C342" s="195"/>
      <c r="D342" s="195"/>
      <c r="E342" s="321"/>
      <c r="F342" s="322"/>
      <c r="G342" s="195"/>
      <c r="H342" s="195"/>
      <c r="I342" s="320"/>
      <c r="J342" s="60"/>
      <c r="L342" s="62"/>
    </row>
    <row r="343" spans="1:12" s="21" customFormat="1" ht="18.75">
      <c r="A343" s="4"/>
      <c r="B343" s="312">
        <v>4</v>
      </c>
      <c r="C343" s="314"/>
      <c r="D343" s="314" t="str">
        <f>IF(C343,VLOOKUP(C343,男子登録情報!$A$2:$H$1688,2,0),"")</f>
        <v/>
      </c>
      <c r="E343" s="316" t="str">
        <f>IF(C343&gt;0,VLOOKUP(C343,男子登録情報!$A$2:$H$1688,3,0),"")</f>
        <v/>
      </c>
      <c r="F343" s="317"/>
      <c r="G343" s="314" t="str">
        <f>IF(C343&gt;0,VLOOKUP(C343,男子登録情報!$A$2:$H$1688,4,0),"")</f>
        <v/>
      </c>
      <c r="H343" s="314" t="str">
        <f>IF(C343&gt;0,VLOOKUP(C343,男子登録情報!$A$2:$H$1688,8,0),"")</f>
        <v/>
      </c>
      <c r="I343" s="280" t="str">
        <f>IF(C343&gt;0,VLOOKUP(C343,男子登録情報!$A$2:$H$1688,5,0),"")</f>
        <v/>
      </c>
      <c r="J343" s="60"/>
      <c r="L343" s="62"/>
    </row>
    <row r="344" spans="1:12" s="21" customFormat="1" ht="18.75">
      <c r="A344" s="4"/>
      <c r="B344" s="329"/>
      <c r="C344" s="195"/>
      <c r="D344" s="195"/>
      <c r="E344" s="321"/>
      <c r="F344" s="322"/>
      <c r="G344" s="195"/>
      <c r="H344" s="195"/>
      <c r="I344" s="320"/>
      <c r="J344" s="60"/>
      <c r="L344" s="62"/>
    </row>
    <row r="345" spans="1:12" s="21" customFormat="1" ht="18.75">
      <c r="A345" s="4"/>
      <c r="B345" s="312">
        <v>5</v>
      </c>
      <c r="C345" s="314"/>
      <c r="D345" s="314" t="str">
        <f>IF(C345,VLOOKUP(C345,男子登録情報!$A$2:$H$1688,2,0),"")</f>
        <v/>
      </c>
      <c r="E345" s="316" t="str">
        <f>IF(C345&gt;0,VLOOKUP(C345,男子登録情報!$A$2:$H$1688,3,0),"")</f>
        <v/>
      </c>
      <c r="F345" s="317"/>
      <c r="G345" s="314" t="str">
        <f>IF(C345&gt;0,VLOOKUP(C345,男子登録情報!$A$2:$H$1688,4,0),"")</f>
        <v/>
      </c>
      <c r="H345" s="314" t="str">
        <f>IF(C345&gt;0,VLOOKUP(C345,男子登録情報!$A$2:$H$1688,8,0),"")</f>
        <v/>
      </c>
      <c r="I345" s="280" t="str">
        <f>IF(C345&gt;0,VLOOKUP(C345,男子登録情報!$A$2:$H$1688,5,0),"")</f>
        <v/>
      </c>
      <c r="J345" s="60"/>
      <c r="L345" s="62"/>
    </row>
    <row r="346" spans="1:12" s="21" customFormat="1" ht="18.75">
      <c r="A346" s="4"/>
      <c r="B346" s="329"/>
      <c r="C346" s="195"/>
      <c r="D346" s="195"/>
      <c r="E346" s="321"/>
      <c r="F346" s="322"/>
      <c r="G346" s="195"/>
      <c r="H346" s="195"/>
      <c r="I346" s="320"/>
      <c r="J346" s="60"/>
      <c r="L346" s="62"/>
    </row>
    <row r="347" spans="1:12" s="21" customFormat="1" ht="18.75">
      <c r="A347" s="4"/>
      <c r="B347" s="312">
        <v>6</v>
      </c>
      <c r="C347" s="314"/>
      <c r="D347" s="314" t="str">
        <f>IF(C347,VLOOKUP(C347,男子登録情報!$A$2:$H$1688,2,0),"")</f>
        <v/>
      </c>
      <c r="E347" s="316" t="str">
        <f>IF(C347&gt;0,VLOOKUP(C347,男子登録情報!$A$2:$H$1688,3,0),"")</f>
        <v/>
      </c>
      <c r="F347" s="317"/>
      <c r="G347" s="314" t="str">
        <f>IF(C347&gt;0,VLOOKUP(C347,男子登録情報!$A$2:$H$1688,4,0),"")</f>
        <v/>
      </c>
      <c r="H347" s="314" t="str">
        <f>IF(C347&gt;0,VLOOKUP(C347,男子登録情報!$A$2:$H$1688,8,0),"")</f>
        <v/>
      </c>
      <c r="I347" s="280" t="str">
        <f>IF(C347&gt;0,VLOOKUP(C347,男子登録情報!$A$2:$H$1688,5,0),"")</f>
        <v/>
      </c>
      <c r="J347" s="60"/>
      <c r="L347" s="62"/>
    </row>
    <row r="348" spans="1:12" s="21" customFormat="1" ht="19.5" thickBot="1">
      <c r="A348" s="4"/>
      <c r="B348" s="313"/>
      <c r="C348" s="315"/>
      <c r="D348" s="315"/>
      <c r="E348" s="318"/>
      <c r="F348" s="319"/>
      <c r="G348" s="315"/>
      <c r="H348" s="315"/>
      <c r="I348" s="281"/>
      <c r="J348" s="60"/>
      <c r="L348" s="62"/>
    </row>
    <row r="349" spans="1:12" s="21" customFormat="1" ht="18.75">
      <c r="A349" s="4"/>
      <c r="B349" s="282" t="s">
        <v>1322</v>
      </c>
      <c r="C349" s="283"/>
      <c r="D349" s="283"/>
      <c r="E349" s="283"/>
      <c r="F349" s="283"/>
      <c r="G349" s="283"/>
      <c r="H349" s="283"/>
      <c r="I349" s="284"/>
      <c r="J349" s="60"/>
      <c r="L349" s="62"/>
    </row>
    <row r="350" spans="1:12" s="21" customFormat="1" ht="18.75">
      <c r="A350" s="4"/>
      <c r="B350" s="285"/>
      <c r="C350" s="286"/>
      <c r="D350" s="286"/>
      <c r="E350" s="286"/>
      <c r="F350" s="286"/>
      <c r="G350" s="286"/>
      <c r="H350" s="286"/>
      <c r="I350" s="287"/>
      <c r="J350" s="60"/>
      <c r="L350" s="62"/>
    </row>
    <row r="351" spans="1:12" s="21" customFormat="1" ht="19.5" thickBot="1">
      <c r="A351" s="4"/>
      <c r="B351" s="288"/>
      <c r="C351" s="289"/>
      <c r="D351" s="289"/>
      <c r="E351" s="289"/>
      <c r="F351" s="289"/>
      <c r="G351" s="289"/>
      <c r="H351" s="289"/>
      <c r="I351" s="290"/>
      <c r="J351" s="60"/>
      <c r="L351" s="62"/>
    </row>
    <row r="352" spans="1:12" s="21" customFormat="1" ht="18.75">
      <c r="A352" s="61"/>
      <c r="B352" s="61"/>
      <c r="C352" s="61"/>
      <c r="D352" s="61"/>
      <c r="E352" s="61"/>
      <c r="F352" s="61"/>
      <c r="G352" s="61"/>
      <c r="H352" s="61"/>
      <c r="I352" s="61"/>
      <c r="J352" s="66"/>
      <c r="L352" s="62"/>
    </row>
    <row r="353" spans="1:12" s="21" customFormat="1" ht="19.5" thickBot="1">
      <c r="A353" s="4"/>
      <c r="B353" s="4"/>
      <c r="C353" s="4"/>
      <c r="D353" s="4"/>
      <c r="E353" s="4"/>
      <c r="F353" s="4"/>
      <c r="G353" s="4"/>
      <c r="H353" s="4"/>
      <c r="I353" s="4"/>
      <c r="J353" s="64" t="s">
        <v>1350</v>
      </c>
      <c r="L353" s="62"/>
    </row>
    <row r="354" spans="1:12" s="21" customFormat="1" ht="18.75">
      <c r="A354" s="4"/>
      <c r="B354" s="291" t="str">
        <f>CONCATENATE('加盟校情報&amp;大会設定'!$G$5,'加盟校情報&amp;大会設定'!$H$5,'加盟校情報&amp;大会設定'!$I$5,'加盟校情報&amp;大会設定'!$J$5,)&amp;"　男子4×400mR"</f>
        <v>第35回全日本大学女子駅伝東海地区選考会　男子4×400mR</v>
      </c>
      <c r="C354" s="292"/>
      <c r="D354" s="292"/>
      <c r="E354" s="292"/>
      <c r="F354" s="292"/>
      <c r="G354" s="292"/>
      <c r="H354" s="292"/>
      <c r="I354" s="293"/>
      <c r="J354" s="60"/>
      <c r="L354" s="62"/>
    </row>
    <row r="355" spans="1:12" s="21" customFormat="1" ht="19.5" thickBot="1">
      <c r="A355" s="4"/>
      <c r="B355" s="294"/>
      <c r="C355" s="295"/>
      <c r="D355" s="295"/>
      <c r="E355" s="295"/>
      <c r="F355" s="295"/>
      <c r="G355" s="295"/>
      <c r="H355" s="295"/>
      <c r="I355" s="296"/>
      <c r="J355" s="60"/>
      <c r="L355" s="62"/>
    </row>
    <row r="356" spans="1:12" s="21" customFormat="1" ht="18.75">
      <c r="A356" s="4"/>
      <c r="B356" s="297" t="s">
        <v>1326</v>
      </c>
      <c r="C356" s="298"/>
      <c r="D356" s="303" t="str">
        <f>IF(基本情報登録!$D$6&gt;0,基本情報登録!$D$6,"")</f>
        <v/>
      </c>
      <c r="E356" s="304"/>
      <c r="F356" s="304"/>
      <c r="G356" s="304"/>
      <c r="H356" s="305"/>
      <c r="I356" s="65" t="s">
        <v>1360</v>
      </c>
      <c r="J356" s="60"/>
      <c r="L356" s="62"/>
    </row>
    <row r="357" spans="1:12" s="21" customFormat="1" ht="18.75">
      <c r="A357" s="4"/>
      <c r="B357" s="299" t="s">
        <v>1</v>
      </c>
      <c r="C357" s="300"/>
      <c r="D357" s="306" t="str">
        <f>IF(基本情報登録!$D$8&gt;0,基本情報登録!$D$8,"")</f>
        <v/>
      </c>
      <c r="E357" s="307"/>
      <c r="F357" s="307"/>
      <c r="G357" s="307"/>
      <c r="H357" s="308"/>
      <c r="I357" s="280"/>
      <c r="J357" s="60"/>
      <c r="L357" s="62"/>
    </row>
    <row r="358" spans="1:12" s="21" customFormat="1" ht="19.5" thickBot="1">
      <c r="A358" s="4"/>
      <c r="B358" s="301"/>
      <c r="C358" s="302"/>
      <c r="D358" s="309"/>
      <c r="E358" s="310"/>
      <c r="F358" s="310"/>
      <c r="G358" s="310"/>
      <c r="H358" s="311"/>
      <c r="I358" s="281"/>
      <c r="J358" s="60"/>
      <c r="L358" s="62"/>
    </row>
    <row r="359" spans="1:12" s="21" customFormat="1" ht="18.75">
      <c r="A359" s="4"/>
      <c r="B359" s="297" t="s">
        <v>26</v>
      </c>
      <c r="C359" s="298"/>
      <c r="D359" s="334"/>
      <c r="E359" s="335"/>
      <c r="F359" s="335"/>
      <c r="G359" s="335"/>
      <c r="H359" s="335"/>
      <c r="I359" s="336"/>
      <c r="J359" s="60"/>
      <c r="L359" s="62"/>
    </row>
    <row r="360" spans="1:12" s="21" customFormat="1" ht="18.75" hidden="1">
      <c r="A360" s="4"/>
      <c r="B360" s="50"/>
      <c r="C360" s="51"/>
      <c r="D360" s="52"/>
      <c r="E360" s="337" t="str">
        <f>TEXT(D359,"00000")</f>
        <v>00000</v>
      </c>
      <c r="F360" s="337"/>
      <c r="G360" s="337"/>
      <c r="H360" s="337"/>
      <c r="I360" s="338"/>
      <c r="J360" s="60"/>
      <c r="L360" s="62"/>
    </row>
    <row r="361" spans="1:12" s="21" customFormat="1" ht="18.75">
      <c r="A361" s="4"/>
      <c r="B361" s="299" t="s">
        <v>29</v>
      </c>
      <c r="C361" s="300"/>
      <c r="D361" s="316"/>
      <c r="E361" s="341"/>
      <c r="F361" s="341"/>
      <c r="G361" s="341"/>
      <c r="H361" s="341"/>
      <c r="I361" s="342"/>
      <c r="J361" s="60"/>
      <c r="L361" s="62"/>
    </row>
    <row r="362" spans="1:12" s="21" customFormat="1" ht="18.75">
      <c r="A362" s="4"/>
      <c r="B362" s="339"/>
      <c r="C362" s="340"/>
      <c r="D362" s="321"/>
      <c r="E362" s="343"/>
      <c r="F362" s="343"/>
      <c r="G362" s="343"/>
      <c r="H362" s="343"/>
      <c r="I362" s="344"/>
      <c r="J362" s="60"/>
      <c r="L362" s="62"/>
    </row>
    <row r="363" spans="1:12" s="21" customFormat="1" ht="19.5" thickBot="1">
      <c r="A363" s="4"/>
      <c r="B363" s="345" t="s">
        <v>1318</v>
      </c>
      <c r="C363" s="346"/>
      <c r="D363" s="347"/>
      <c r="E363" s="348"/>
      <c r="F363" s="348"/>
      <c r="G363" s="348"/>
      <c r="H363" s="348"/>
      <c r="I363" s="349"/>
      <c r="J363" s="60"/>
      <c r="L363" s="62"/>
    </row>
    <row r="364" spans="1:12" s="21" customFormat="1" ht="18.75">
      <c r="A364" s="4"/>
      <c r="B364" s="323" t="s">
        <v>1319</v>
      </c>
      <c r="C364" s="324"/>
      <c r="D364" s="324"/>
      <c r="E364" s="324"/>
      <c r="F364" s="324"/>
      <c r="G364" s="324"/>
      <c r="H364" s="324"/>
      <c r="I364" s="325"/>
      <c r="J364" s="60"/>
      <c r="L364" s="62"/>
    </row>
    <row r="365" spans="1:12" s="21" customFormat="1" ht="19.5" thickBot="1">
      <c r="A365" s="4"/>
      <c r="B365" s="53" t="s">
        <v>1323</v>
      </c>
      <c r="C365" s="54" t="s">
        <v>18</v>
      </c>
      <c r="D365" s="54" t="s">
        <v>1324</v>
      </c>
      <c r="E365" s="326" t="s">
        <v>1320</v>
      </c>
      <c r="F365" s="327"/>
      <c r="G365" s="54" t="s">
        <v>1325</v>
      </c>
      <c r="H365" s="54" t="s">
        <v>48</v>
      </c>
      <c r="I365" s="55" t="s">
        <v>1321</v>
      </c>
      <c r="J365" s="60"/>
      <c r="L365" s="62"/>
    </row>
    <row r="366" spans="1:12" s="21" customFormat="1" ht="19.5" thickTop="1">
      <c r="A366" s="4"/>
      <c r="B366" s="328">
        <v>1</v>
      </c>
      <c r="C366" s="330"/>
      <c r="D366" s="330" t="str">
        <f>IF(C366&gt;0,VLOOKUP(C366,男子登録情報!$A$2:$H$1688,2,0),"")</f>
        <v/>
      </c>
      <c r="E366" s="331" t="str">
        <f>IF(C366&gt;0,VLOOKUP(C366,男子登録情報!$A$2:$H$1688,3,0),"")</f>
        <v/>
      </c>
      <c r="F366" s="332"/>
      <c r="G366" s="330" t="str">
        <f>IF(C366&gt;0,VLOOKUP(C366,男子登録情報!$A$2:$H$1688,4,0),"")</f>
        <v/>
      </c>
      <c r="H366" s="330" t="str">
        <f>IF(C366&gt;0,VLOOKUP(C366,男子登録情報!$A$2:$H$1688,8,0),"")</f>
        <v/>
      </c>
      <c r="I366" s="333" t="str">
        <f>IF(C366&gt;0,VLOOKUP(C366,男子登録情報!$A$2:$H$1688,5,0),"")</f>
        <v/>
      </c>
      <c r="J366" s="60"/>
      <c r="L366" s="62"/>
    </row>
    <row r="367" spans="1:12" s="21" customFormat="1" ht="18.75">
      <c r="A367" s="4"/>
      <c r="B367" s="329"/>
      <c r="C367" s="195"/>
      <c r="D367" s="195"/>
      <c r="E367" s="321"/>
      <c r="F367" s="322"/>
      <c r="G367" s="195"/>
      <c r="H367" s="195"/>
      <c r="I367" s="320"/>
      <c r="J367" s="60"/>
      <c r="L367" s="62"/>
    </row>
    <row r="368" spans="1:12" s="21" customFormat="1" ht="18.75">
      <c r="A368" s="4"/>
      <c r="B368" s="312">
        <v>2</v>
      </c>
      <c r="C368" s="314"/>
      <c r="D368" s="314" t="str">
        <f>IF(C368,VLOOKUP(C368,男子登録情報!$A$2:$H$1688,2,0),"")</f>
        <v/>
      </c>
      <c r="E368" s="316" t="str">
        <f>IF(C368&gt;0,VLOOKUP(C368,男子登録情報!$A$2:$H$1688,3,0),"")</f>
        <v/>
      </c>
      <c r="F368" s="317"/>
      <c r="G368" s="314" t="str">
        <f>IF(C368&gt;0,VLOOKUP(C368,男子登録情報!$A$2:$H$1688,4,0),"")</f>
        <v/>
      </c>
      <c r="H368" s="314" t="str">
        <f>IF(C368&gt;0,VLOOKUP(C368,男子登録情報!$A$2:$H$1688,8,0),"")</f>
        <v/>
      </c>
      <c r="I368" s="280" t="str">
        <f>IF(C368&gt;0,VLOOKUP(C368,男子登録情報!$A$2:$H$1688,5,0),"")</f>
        <v/>
      </c>
      <c r="J368" s="60"/>
      <c r="L368" s="62"/>
    </row>
    <row r="369" spans="1:12" s="21" customFormat="1" ht="18.75">
      <c r="A369" s="4"/>
      <c r="B369" s="329"/>
      <c r="C369" s="195"/>
      <c r="D369" s="195"/>
      <c r="E369" s="321"/>
      <c r="F369" s="322"/>
      <c r="G369" s="195"/>
      <c r="H369" s="195"/>
      <c r="I369" s="320"/>
      <c r="J369" s="60"/>
      <c r="L369" s="62"/>
    </row>
    <row r="370" spans="1:12" s="21" customFormat="1" ht="18.75">
      <c r="A370" s="4"/>
      <c r="B370" s="312">
        <v>3</v>
      </c>
      <c r="C370" s="314"/>
      <c r="D370" s="314" t="str">
        <f>IF(C370,VLOOKUP(C370,男子登録情報!$A$2:$H$1688,2,0),"")</f>
        <v/>
      </c>
      <c r="E370" s="316" t="str">
        <f>IF(C370&gt;0,VLOOKUP(C370,男子登録情報!$A$2:$H$1688,3,0),"")</f>
        <v/>
      </c>
      <c r="F370" s="317"/>
      <c r="G370" s="314" t="str">
        <f>IF(C370&gt;0,VLOOKUP(C370,男子登録情報!$A$2:$H$1688,4,0),"")</f>
        <v/>
      </c>
      <c r="H370" s="314" t="str">
        <f>IF(C370&gt;0,VLOOKUP(C370,男子登録情報!$A$2:$H$1688,8,0),"")</f>
        <v/>
      </c>
      <c r="I370" s="280" t="str">
        <f>IF(C370&gt;0,VLOOKUP(C370,男子登録情報!$A$2:$H$1688,5,0),"")</f>
        <v/>
      </c>
      <c r="J370" s="60"/>
      <c r="L370" s="62"/>
    </row>
    <row r="371" spans="1:12" s="21" customFormat="1" ht="18.75">
      <c r="A371" s="4"/>
      <c r="B371" s="329"/>
      <c r="C371" s="195"/>
      <c r="D371" s="195"/>
      <c r="E371" s="321"/>
      <c r="F371" s="322"/>
      <c r="G371" s="195"/>
      <c r="H371" s="195"/>
      <c r="I371" s="320"/>
      <c r="J371" s="60"/>
      <c r="L371" s="62"/>
    </row>
    <row r="372" spans="1:12" s="21" customFormat="1" ht="18.75">
      <c r="A372" s="4"/>
      <c r="B372" s="312">
        <v>4</v>
      </c>
      <c r="C372" s="314"/>
      <c r="D372" s="314" t="str">
        <f>IF(C372,VLOOKUP(C372,男子登録情報!$A$2:$H$1688,2,0),"")</f>
        <v/>
      </c>
      <c r="E372" s="316" t="str">
        <f>IF(C372&gt;0,VLOOKUP(C372,男子登録情報!$A$2:$H$1688,3,0),"")</f>
        <v/>
      </c>
      <c r="F372" s="317"/>
      <c r="G372" s="314" t="str">
        <f>IF(C372&gt;0,VLOOKUP(C372,男子登録情報!$A$2:$H$1688,4,0),"")</f>
        <v/>
      </c>
      <c r="H372" s="314" t="str">
        <f>IF(C372&gt;0,VLOOKUP(C372,男子登録情報!$A$2:$H$1688,8,0),"")</f>
        <v/>
      </c>
      <c r="I372" s="280" t="str">
        <f>IF(C372&gt;0,VLOOKUP(C372,男子登録情報!$A$2:$H$1688,5,0),"")</f>
        <v/>
      </c>
      <c r="J372" s="60"/>
      <c r="L372" s="62"/>
    </row>
    <row r="373" spans="1:12" s="21" customFormat="1" ht="18.75">
      <c r="A373" s="4"/>
      <c r="B373" s="329"/>
      <c r="C373" s="195"/>
      <c r="D373" s="195"/>
      <c r="E373" s="321"/>
      <c r="F373" s="322"/>
      <c r="G373" s="195"/>
      <c r="H373" s="195"/>
      <c r="I373" s="320"/>
      <c r="J373" s="60"/>
      <c r="L373" s="62"/>
    </row>
    <row r="374" spans="1:12" s="21" customFormat="1" ht="18.75">
      <c r="A374" s="4"/>
      <c r="B374" s="312">
        <v>5</v>
      </c>
      <c r="C374" s="314"/>
      <c r="D374" s="314" t="str">
        <f>IF(C374,VLOOKUP(C374,男子登録情報!$A$2:$H$1688,2,0),"")</f>
        <v/>
      </c>
      <c r="E374" s="316" t="str">
        <f>IF(C374&gt;0,VLOOKUP(C374,男子登録情報!$A$2:$H$1688,3,0),"")</f>
        <v/>
      </c>
      <c r="F374" s="317"/>
      <c r="G374" s="314" t="str">
        <f>IF(C374&gt;0,VLOOKUP(C374,男子登録情報!$A$2:$H$1688,4,0),"")</f>
        <v/>
      </c>
      <c r="H374" s="314" t="str">
        <f>IF(C374&gt;0,VLOOKUP(C374,男子登録情報!$A$2:$H$1688,8,0),"")</f>
        <v/>
      </c>
      <c r="I374" s="280" t="str">
        <f>IF(C374&gt;0,VLOOKUP(C374,男子登録情報!$A$2:$H$1688,5,0),"")</f>
        <v/>
      </c>
      <c r="J374" s="60"/>
      <c r="L374" s="62"/>
    </row>
    <row r="375" spans="1:12" s="21" customFormat="1" ht="18.75">
      <c r="A375" s="4"/>
      <c r="B375" s="329"/>
      <c r="C375" s="195"/>
      <c r="D375" s="195"/>
      <c r="E375" s="321"/>
      <c r="F375" s="322"/>
      <c r="G375" s="195"/>
      <c r="H375" s="195"/>
      <c r="I375" s="320"/>
      <c r="J375" s="60"/>
      <c r="L375" s="62"/>
    </row>
    <row r="376" spans="1:12" s="21" customFormat="1" ht="18.75">
      <c r="A376" s="4"/>
      <c r="B376" s="312">
        <v>6</v>
      </c>
      <c r="C376" s="314"/>
      <c r="D376" s="314" t="str">
        <f>IF(C376,VLOOKUP(C376,男子登録情報!$A$2:$H$1688,2,0),"")</f>
        <v/>
      </c>
      <c r="E376" s="316" t="str">
        <f>IF(C376&gt;0,VLOOKUP(C376,男子登録情報!$A$2:$H$1688,3,0),"")</f>
        <v/>
      </c>
      <c r="F376" s="317"/>
      <c r="G376" s="314" t="str">
        <f>IF(C376&gt;0,VLOOKUP(C376,男子登録情報!$A$2:$H$1688,4,0),"")</f>
        <v/>
      </c>
      <c r="H376" s="314" t="str">
        <f>IF(C376&gt;0,VLOOKUP(C376,男子登録情報!$A$2:$H$1688,8,0),"")</f>
        <v/>
      </c>
      <c r="I376" s="280" t="str">
        <f>IF(C376&gt;0,VLOOKUP(C376,男子登録情報!$A$2:$H$1688,5,0),"")</f>
        <v/>
      </c>
      <c r="J376" s="60"/>
      <c r="L376" s="62"/>
    </row>
    <row r="377" spans="1:12" s="21" customFormat="1" ht="19.5" thickBot="1">
      <c r="A377" s="4"/>
      <c r="B377" s="313"/>
      <c r="C377" s="315"/>
      <c r="D377" s="315"/>
      <c r="E377" s="318"/>
      <c r="F377" s="319"/>
      <c r="G377" s="315"/>
      <c r="H377" s="315"/>
      <c r="I377" s="281"/>
      <c r="J377" s="60"/>
      <c r="L377" s="62"/>
    </row>
    <row r="378" spans="1:12" s="21" customFormat="1" ht="18.75">
      <c r="A378" s="4"/>
      <c r="B378" s="282" t="s">
        <v>1322</v>
      </c>
      <c r="C378" s="283"/>
      <c r="D378" s="283"/>
      <c r="E378" s="283"/>
      <c r="F378" s="283"/>
      <c r="G378" s="283"/>
      <c r="H378" s="283"/>
      <c r="I378" s="284"/>
      <c r="J378" s="60"/>
      <c r="L378" s="62"/>
    </row>
    <row r="379" spans="1:12" s="21" customFormat="1" ht="18.75">
      <c r="A379" s="4"/>
      <c r="B379" s="285"/>
      <c r="C379" s="286"/>
      <c r="D379" s="286"/>
      <c r="E379" s="286"/>
      <c r="F379" s="286"/>
      <c r="G379" s="286"/>
      <c r="H379" s="286"/>
      <c r="I379" s="287"/>
      <c r="J379" s="60"/>
      <c r="L379" s="62"/>
    </row>
    <row r="380" spans="1:12" s="21" customFormat="1" ht="19.5" thickBot="1">
      <c r="A380" s="4"/>
      <c r="B380" s="288"/>
      <c r="C380" s="289"/>
      <c r="D380" s="289"/>
      <c r="E380" s="289"/>
      <c r="F380" s="289"/>
      <c r="G380" s="289"/>
      <c r="H380" s="289"/>
      <c r="I380" s="290"/>
      <c r="J380" s="60"/>
      <c r="L380" s="62"/>
    </row>
    <row r="381" spans="1:12" s="21" customFormat="1" ht="18.75">
      <c r="A381" s="61"/>
      <c r="B381" s="61"/>
      <c r="C381" s="61"/>
      <c r="D381" s="61"/>
      <c r="E381" s="61"/>
      <c r="F381" s="61"/>
      <c r="G381" s="61"/>
      <c r="H381" s="61"/>
      <c r="I381" s="61"/>
      <c r="J381" s="66"/>
      <c r="L381" s="62"/>
    </row>
    <row r="382" spans="1:12" s="21" customFormat="1" ht="19.5" thickBot="1">
      <c r="A382" s="4"/>
      <c r="B382" s="4"/>
      <c r="C382" s="4"/>
      <c r="D382" s="4"/>
      <c r="E382" s="4"/>
      <c r="F382" s="4"/>
      <c r="G382" s="4"/>
      <c r="H382" s="4"/>
      <c r="I382" s="4"/>
      <c r="J382" s="64" t="s">
        <v>1381</v>
      </c>
      <c r="L382" s="62"/>
    </row>
    <row r="383" spans="1:12" s="21" customFormat="1" ht="18.75">
      <c r="A383" s="4"/>
      <c r="B383" s="291" t="str">
        <f>CONCATENATE('加盟校情報&amp;大会設定'!$G$5,'加盟校情報&amp;大会設定'!$H$5,'加盟校情報&amp;大会設定'!$I$5,'加盟校情報&amp;大会設定'!$J$5,)&amp;"　男子4×400mR"</f>
        <v>第35回全日本大学女子駅伝東海地区選考会　男子4×400mR</v>
      </c>
      <c r="C383" s="292"/>
      <c r="D383" s="292"/>
      <c r="E383" s="292"/>
      <c r="F383" s="292"/>
      <c r="G383" s="292"/>
      <c r="H383" s="292"/>
      <c r="I383" s="293"/>
      <c r="J383" s="60"/>
      <c r="L383" s="62"/>
    </row>
    <row r="384" spans="1:12" s="21" customFormat="1" ht="19.5" thickBot="1">
      <c r="A384" s="4"/>
      <c r="B384" s="294"/>
      <c r="C384" s="295"/>
      <c r="D384" s="295"/>
      <c r="E384" s="295"/>
      <c r="F384" s="295"/>
      <c r="G384" s="295"/>
      <c r="H384" s="295"/>
      <c r="I384" s="296"/>
      <c r="J384" s="60"/>
      <c r="L384" s="62"/>
    </row>
    <row r="385" spans="1:12" s="21" customFormat="1" ht="18.75">
      <c r="A385" s="4"/>
      <c r="B385" s="297" t="s">
        <v>1326</v>
      </c>
      <c r="C385" s="298"/>
      <c r="D385" s="303" t="str">
        <f>IF(基本情報登録!$D$6&gt;0,基本情報登録!$D$6,"")</f>
        <v/>
      </c>
      <c r="E385" s="304"/>
      <c r="F385" s="304"/>
      <c r="G385" s="304"/>
      <c r="H385" s="305"/>
      <c r="I385" s="65" t="s">
        <v>1360</v>
      </c>
      <c r="J385" s="60"/>
      <c r="L385" s="62"/>
    </row>
    <row r="386" spans="1:12" s="21" customFormat="1" ht="18.75">
      <c r="A386" s="4"/>
      <c r="B386" s="299" t="s">
        <v>1</v>
      </c>
      <c r="C386" s="300"/>
      <c r="D386" s="306" t="str">
        <f>IF(基本情報登録!$D$8&gt;0,基本情報登録!$D$8,"")</f>
        <v/>
      </c>
      <c r="E386" s="307"/>
      <c r="F386" s="307"/>
      <c r="G386" s="307"/>
      <c r="H386" s="308"/>
      <c r="I386" s="280"/>
      <c r="J386" s="60"/>
      <c r="L386" s="62"/>
    </row>
    <row r="387" spans="1:12" s="21" customFormat="1" ht="19.5" thickBot="1">
      <c r="A387" s="4"/>
      <c r="B387" s="301"/>
      <c r="C387" s="302"/>
      <c r="D387" s="309"/>
      <c r="E387" s="310"/>
      <c r="F387" s="310"/>
      <c r="G387" s="310"/>
      <c r="H387" s="311"/>
      <c r="I387" s="281"/>
      <c r="J387" s="60"/>
      <c r="L387" s="62"/>
    </row>
    <row r="388" spans="1:12" s="21" customFormat="1" ht="18.75">
      <c r="A388" s="4"/>
      <c r="B388" s="297" t="s">
        <v>26</v>
      </c>
      <c r="C388" s="298"/>
      <c r="D388" s="334"/>
      <c r="E388" s="335"/>
      <c r="F388" s="335"/>
      <c r="G388" s="335"/>
      <c r="H388" s="335"/>
      <c r="I388" s="336"/>
      <c r="J388" s="60"/>
      <c r="L388" s="62"/>
    </row>
    <row r="389" spans="1:12" s="21" customFormat="1" ht="18.75" hidden="1">
      <c r="A389" s="4"/>
      <c r="B389" s="50"/>
      <c r="C389" s="51"/>
      <c r="D389" s="52"/>
      <c r="E389" s="337" t="str">
        <f>TEXT(D388,"00000")</f>
        <v>00000</v>
      </c>
      <c r="F389" s="337"/>
      <c r="G389" s="337"/>
      <c r="H389" s="337"/>
      <c r="I389" s="338"/>
      <c r="J389" s="60"/>
      <c r="L389" s="62"/>
    </row>
    <row r="390" spans="1:12" s="21" customFormat="1" ht="18.75">
      <c r="A390" s="4"/>
      <c r="B390" s="299" t="s">
        <v>29</v>
      </c>
      <c r="C390" s="300"/>
      <c r="D390" s="316"/>
      <c r="E390" s="341"/>
      <c r="F390" s="341"/>
      <c r="G390" s="341"/>
      <c r="H390" s="341"/>
      <c r="I390" s="342"/>
      <c r="J390" s="60"/>
      <c r="L390" s="62"/>
    </row>
    <row r="391" spans="1:12" s="21" customFormat="1" ht="18.75">
      <c r="A391" s="4"/>
      <c r="B391" s="339"/>
      <c r="C391" s="340"/>
      <c r="D391" s="321"/>
      <c r="E391" s="343"/>
      <c r="F391" s="343"/>
      <c r="G391" s="343"/>
      <c r="H391" s="343"/>
      <c r="I391" s="344"/>
      <c r="J391" s="60"/>
      <c r="L391" s="62"/>
    </row>
    <row r="392" spans="1:12" s="21" customFormat="1" ht="19.5" thickBot="1">
      <c r="A392" s="4"/>
      <c r="B392" s="345" t="s">
        <v>1318</v>
      </c>
      <c r="C392" s="346"/>
      <c r="D392" s="347"/>
      <c r="E392" s="348"/>
      <c r="F392" s="348"/>
      <c r="G392" s="348"/>
      <c r="H392" s="348"/>
      <c r="I392" s="349"/>
      <c r="J392" s="60"/>
      <c r="L392" s="62"/>
    </row>
    <row r="393" spans="1:12" s="21" customFormat="1" ht="18.75">
      <c r="A393" s="4"/>
      <c r="B393" s="323" t="s">
        <v>1319</v>
      </c>
      <c r="C393" s="324"/>
      <c r="D393" s="324"/>
      <c r="E393" s="324"/>
      <c r="F393" s="324"/>
      <c r="G393" s="324"/>
      <c r="H393" s="324"/>
      <c r="I393" s="325"/>
      <c r="J393" s="60"/>
      <c r="L393" s="62"/>
    </row>
    <row r="394" spans="1:12" s="21" customFormat="1" ht="19.5" thickBot="1">
      <c r="A394" s="4"/>
      <c r="B394" s="53" t="s">
        <v>1323</v>
      </c>
      <c r="C394" s="54" t="s">
        <v>18</v>
      </c>
      <c r="D394" s="54" t="s">
        <v>1324</v>
      </c>
      <c r="E394" s="326" t="s">
        <v>1320</v>
      </c>
      <c r="F394" s="327"/>
      <c r="G394" s="54" t="s">
        <v>1325</v>
      </c>
      <c r="H394" s="54" t="s">
        <v>48</v>
      </c>
      <c r="I394" s="55" t="s">
        <v>1321</v>
      </c>
      <c r="J394" s="60"/>
      <c r="L394" s="62"/>
    </row>
    <row r="395" spans="1:12" s="21" customFormat="1" ht="19.5" thickTop="1">
      <c r="A395" s="4"/>
      <c r="B395" s="328">
        <v>1</v>
      </c>
      <c r="C395" s="330"/>
      <c r="D395" s="330" t="str">
        <f>IF(C395&gt;0,VLOOKUP(C395,男子登録情報!$A$2:$H$1688,2,0),"")</f>
        <v/>
      </c>
      <c r="E395" s="331" t="str">
        <f>IF(C395&gt;0,VLOOKUP(C395,男子登録情報!$A$2:$H$1688,3,0),"")</f>
        <v/>
      </c>
      <c r="F395" s="332"/>
      <c r="G395" s="330" t="str">
        <f>IF(C395&gt;0,VLOOKUP(C395,男子登録情報!$A$2:$H$1688,4,0),"")</f>
        <v/>
      </c>
      <c r="H395" s="330" t="str">
        <f>IF(C395&gt;0,VLOOKUP(C395,男子登録情報!$A$2:$H$1688,8,0),"")</f>
        <v/>
      </c>
      <c r="I395" s="333" t="str">
        <f>IF(C395&gt;0,VLOOKUP(C395,男子登録情報!$A$2:$H$1688,5,0),"")</f>
        <v/>
      </c>
      <c r="J395" s="60"/>
      <c r="L395" s="62"/>
    </row>
    <row r="396" spans="1:12" s="21" customFormat="1" ht="18.75">
      <c r="A396" s="4"/>
      <c r="B396" s="329"/>
      <c r="C396" s="195"/>
      <c r="D396" s="195"/>
      <c r="E396" s="321"/>
      <c r="F396" s="322"/>
      <c r="G396" s="195"/>
      <c r="H396" s="195"/>
      <c r="I396" s="320"/>
      <c r="J396" s="60"/>
      <c r="L396" s="62"/>
    </row>
    <row r="397" spans="1:12" s="21" customFormat="1" ht="18.75">
      <c r="A397" s="4"/>
      <c r="B397" s="312">
        <v>2</v>
      </c>
      <c r="C397" s="314"/>
      <c r="D397" s="314" t="str">
        <f>IF(C397,VLOOKUP(C397,男子登録情報!$A$2:$H$1688,2,0),"")</f>
        <v/>
      </c>
      <c r="E397" s="316" t="str">
        <f>IF(C397&gt;0,VLOOKUP(C397,男子登録情報!$A$2:$H$1688,3,0),"")</f>
        <v/>
      </c>
      <c r="F397" s="317"/>
      <c r="G397" s="314" t="str">
        <f>IF(C397&gt;0,VLOOKUP(C397,男子登録情報!$A$2:$H$1688,4,0),"")</f>
        <v/>
      </c>
      <c r="H397" s="314" t="str">
        <f>IF(C397&gt;0,VLOOKUP(C397,男子登録情報!$A$2:$H$1688,8,0),"")</f>
        <v/>
      </c>
      <c r="I397" s="280" t="str">
        <f>IF(C397&gt;0,VLOOKUP(C397,男子登録情報!$A$2:$H$1688,5,0),"")</f>
        <v/>
      </c>
      <c r="J397" s="60"/>
      <c r="L397" s="62"/>
    </row>
    <row r="398" spans="1:12" s="21" customFormat="1" ht="18.75">
      <c r="A398" s="4"/>
      <c r="B398" s="329"/>
      <c r="C398" s="195"/>
      <c r="D398" s="195"/>
      <c r="E398" s="321"/>
      <c r="F398" s="322"/>
      <c r="G398" s="195"/>
      <c r="H398" s="195"/>
      <c r="I398" s="320"/>
      <c r="J398" s="60"/>
      <c r="L398" s="62"/>
    </row>
    <row r="399" spans="1:12" s="21" customFormat="1" ht="18.75">
      <c r="A399" s="4"/>
      <c r="B399" s="312">
        <v>3</v>
      </c>
      <c r="C399" s="314"/>
      <c r="D399" s="314" t="str">
        <f>IF(C399,VLOOKUP(C399,男子登録情報!$A$2:$H$1688,2,0),"")</f>
        <v/>
      </c>
      <c r="E399" s="316" t="str">
        <f>IF(C399&gt;0,VLOOKUP(C399,男子登録情報!$A$2:$H$1688,3,0),"")</f>
        <v/>
      </c>
      <c r="F399" s="317"/>
      <c r="G399" s="314" t="str">
        <f>IF(C399&gt;0,VLOOKUP(C399,男子登録情報!$A$2:$H$1688,4,0),"")</f>
        <v/>
      </c>
      <c r="H399" s="314" t="str">
        <f>IF(C399&gt;0,VLOOKUP(C399,男子登録情報!$A$2:$H$1688,8,0),"")</f>
        <v/>
      </c>
      <c r="I399" s="280" t="str">
        <f>IF(C399&gt;0,VLOOKUP(C399,男子登録情報!$A$2:$H$1688,5,0),"")</f>
        <v/>
      </c>
      <c r="J399" s="60"/>
      <c r="L399" s="62"/>
    </row>
    <row r="400" spans="1:12" s="21" customFormat="1" ht="18.75">
      <c r="A400" s="4"/>
      <c r="B400" s="329"/>
      <c r="C400" s="195"/>
      <c r="D400" s="195"/>
      <c r="E400" s="321"/>
      <c r="F400" s="322"/>
      <c r="G400" s="195"/>
      <c r="H400" s="195"/>
      <c r="I400" s="320"/>
      <c r="J400" s="60"/>
      <c r="L400" s="62"/>
    </row>
    <row r="401" spans="1:12" s="21" customFormat="1" ht="18.75">
      <c r="A401" s="4"/>
      <c r="B401" s="312">
        <v>4</v>
      </c>
      <c r="C401" s="314"/>
      <c r="D401" s="314" t="str">
        <f>IF(C401,VLOOKUP(C401,男子登録情報!$A$2:$H$1688,2,0),"")</f>
        <v/>
      </c>
      <c r="E401" s="316" t="str">
        <f>IF(C401&gt;0,VLOOKUP(C401,男子登録情報!$A$2:$H$1688,3,0),"")</f>
        <v/>
      </c>
      <c r="F401" s="317"/>
      <c r="G401" s="314" t="str">
        <f>IF(C401&gt;0,VLOOKUP(C401,男子登録情報!$A$2:$H$1688,4,0),"")</f>
        <v/>
      </c>
      <c r="H401" s="314" t="str">
        <f>IF(C401&gt;0,VLOOKUP(C401,男子登録情報!$A$2:$H$1688,8,0),"")</f>
        <v/>
      </c>
      <c r="I401" s="280" t="str">
        <f>IF(C401&gt;0,VLOOKUP(C401,男子登録情報!$A$2:$H$1688,5,0),"")</f>
        <v/>
      </c>
      <c r="J401" s="60"/>
      <c r="L401" s="62"/>
    </row>
    <row r="402" spans="1:12" s="21" customFormat="1" ht="18.75">
      <c r="A402" s="4"/>
      <c r="B402" s="329"/>
      <c r="C402" s="195"/>
      <c r="D402" s="195"/>
      <c r="E402" s="321"/>
      <c r="F402" s="322"/>
      <c r="G402" s="195"/>
      <c r="H402" s="195"/>
      <c r="I402" s="320"/>
      <c r="J402" s="60"/>
      <c r="L402" s="62"/>
    </row>
    <row r="403" spans="1:12" s="21" customFormat="1" ht="18.75">
      <c r="A403" s="4"/>
      <c r="B403" s="312">
        <v>5</v>
      </c>
      <c r="C403" s="314"/>
      <c r="D403" s="314" t="str">
        <f>IF(C403,VLOOKUP(C403,男子登録情報!$A$2:$H$1688,2,0),"")</f>
        <v/>
      </c>
      <c r="E403" s="316" t="str">
        <f>IF(C403&gt;0,VLOOKUP(C403,男子登録情報!$A$2:$H$1688,3,0),"")</f>
        <v/>
      </c>
      <c r="F403" s="317"/>
      <c r="G403" s="314" t="str">
        <f>IF(C403&gt;0,VLOOKUP(C403,男子登録情報!$A$2:$H$1688,4,0),"")</f>
        <v/>
      </c>
      <c r="H403" s="314" t="str">
        <f>IF(C403&gt;0,VLOOKUP(C403,男子登録情報!$A$2:$H$1688,8,0),"")</f>
        <v/>
      </c>
      <c r="I403" s="280" t="str">
        <f>IF(C403&gt;0,VLOOKUP(C403,男子登録情報!$A$2:$H$1688,5,0),"")</f>
        <v/>
      </c>
      <c r="J403" s="60"/>
      <c r="L403" s="62"/>
    </row>
    <row r="404" spans="1:12" s="21" customFormat="1" ht="18.75">
      <c r="A404" s="4"/>
      <c r="B404" s="329"/>
      <c r="C404" s="195"/>
      <c r="D404" s="195"/>
      <c r="E404" s="321"/>
      <c r="F404" s="322"/>
      <c r="G404" s="195"/>
      <c r="H404" s="195"/>
      <c r="I404" s="320"/>
      <c r="J404" s="60"/>
      <c r="L404" s="62"/>
    </row>
    <row r="405" spans="1:12" s="21" customFormat="1" ht="18.75">
      <c r="A405" s="4"/>
      <c r="B405" s="312">
        <v>6</v>
      </c>
      <c r="C405" s="314"/>
      <c r="D405" s="314" t="str">
        <f>IF(C405,VLOOKUP(C405,男子登録情報!$A$2:$H$1688,2,0),"")</f>
        <v/>
      </c>
      <c r="E405" s="316" t="str">
        <f>IF(C405&gt;0,VLOOKUP(C405,男子登録情報!$A$2:$H$1688,3,0),"")</f>
        <v/>
      </c>
      <c r="F405" s="317"/>
      <c r="G405" s="314" t="str">
        <f>IF(C405&gt;0,VLOOKUP(C405,男子登録情報!$A$2:$H$1688,4,0),"")</f>
        <v/>
      </c>
      <c r="H405" s="314" t="str">
        <f>IF(C405&gt;0,VLOOKUP(C405,男子登録情報!$A$2:$H$1688,8,0),"")</f>
        <v/>
      </c>
      <c r="I405" s="280" t="str">
        <f>IF(C405&gt;0,VLOOKUP(C405,男子登録情報!$A$2:$H$1688,5,0),"")</f>
        <v/>
      </c>
      <c r="J405" s="60"/>
      <c r="L405" s="62"/>
    </row>
    <row r="406" spans="1:12" s="21" customFormat="1" ht="19.5" thickBot="1">
      <c r="A406" s="4"/>
      <c r="B406" s="313"/>
      <c r="C406" s="315"/>
      <c r="D406" s="315"/>
      <c r="E406" s="318"/>
      <c r="F406" s="319"/>
      <c r="G406" s="315"/>
      <c r="H406" s="315"/>
      <c r="I406" s="281"/>
      <c r="J406" s="60"/>
      <c r="L406" s="62"/>
    </row>
    <row r="407" spans="1:12" s="21" customFormat="1" ht="18.75">
      <c r="A407" s="4"/>
      <c r="B407" s="282" t="s">
        <v>1322</v>
      </c>
      <c r="C407" s="283"/>
      <c r="D407" s="283"/>
      <c r="E407" s="283"/>
      <c r="F407" s="283"/>
      <c r="G407" s="283"/>
      <c r="H407" s="283"/>
      <c r="I407" s="284"/>
      <c r="J407" s="60"/>
      <c r="L407" s="62"/>
    </row>
    <row r="408" spans="1:12" s="21" customFormat="1" ht="18.75">
      <c r="A408" s="4"/>
      <c r="B408" s="285"/>
      <c r="C408" s="286"/>
      <c r="D408" s="286"/>
      <c r="E408" s="286"/>
      <c r="F408" s="286"/>
      <c r="G408" s="286"/>
      <c r="H408" s="286"/>
      <c r="I408" s="287"/>
      <c r="J408" s="60"/>
      <c r="L408" s="62"/>
    </row>
    <row r="409" spans="1:12" s="21" customFormat="1" ht="19.5" thickBot="1">
      <c r="A409" s="4"/>
      <c r="B409" s="288"/>
      <c r="C409" s="289"/>
      <c r="D409" s="289"/>
      <c r="E409" s="289"/>
      <c r="F409" s="289"/>
      <c r="G409" s="289"/>
      <c r="H409" s="289"/>
      <c r="I409" s="290"/>
      <c r="J409" s="60"/>
      <c r="L409" s="62"/>
    </row>
    <row r="410" spans="1:12" s="21" customFormat="1" ht="18.75">
      <c r="A410" s="61"/>
      <c r="B410" s="61"/>
      <c r="C410" s="61"/>
      <c r="D410" s="61"/>
      <c r="E410" s="61"/>
      <c r="F410" s="61"/>
      <c r="G410" s="61"/>
      <c r="H410" s="61"/>
      <c r="I410" s="61"/>
      <c r="J410" s="66"/>
      <c r="L410" s="62"/>
    </row>
    <row r="411" spans="1:12" s="21" customFormat="1" ht="19.5" thickBot="1">
      <c r="A411" s="4"/>
      <c r="B411" s="4"/>
      <c r="C411" s="4"/>
      <c r="D411" s="4"/>
      <c r="E411" s="4"/>
      <c r="F411" s="4"/>
      <c r="G411" s="4"/>
      <c r="H411" s="4"/>
      <c r="I411" s="4"/>
      <c r="J411" s="64" t="s">
        <v>1351</v>
      </c>
      <c r="L411" s="62"/>
    </row>
    <row r="412" spans="1:12" s="21" customFormat="1" ht="18.75">
      <c r="A412" s="4"/>
      <c r="B412" s="291" t="str">
        <f>CONCATENATE('加盟校情報&amp;大会設定'!$G$5,'加盟校情報&amp;大会設定'!$H$5,'加盟校情報&amp;大会設定'!$I$5,'加盟校情報&amp;大会設定'!$J$5,)&amp;"　男子4×400mR"</f>
        <v>第35回全日本大学女子駅伝東海地区選考会　男子4×400mR</v>
      </c>
      <c r="C412" s="292"/>
      <c r="D412" s="292"/>
      <c r="E412" s="292"/>
      <c r="F412" s="292"/>
      <c r="G412" s="292"/>
      <c r="H412" s="292"/>
      <c r="I412" s="293"/>
      <c r="J412" s="60"/>
      <c r="L412" s="62"/>
    </row>
    <row r="413" spans="1:12" s="21" customFormat="1" ht="19.5" thickBot="1">
      <c r="A413" s="4"/>
      <c r="B413" s="294"/>
      <c r="C413" s="295"/>
      <c r="D413" s="295"/>
      <c r="E413" s="295"/>
      <c r="F413" s="295"/>
      <c r="G413" s="295"/>
      <c r="H413" s="295"/>
      <c r="I413" s="296"/>
      <c r="J413" s="60"/>
      <c r="L413" s="62"/>
    </row>
    <row r="414" spans="1:12" s="21" customFormat="1" ht="18.75">
      <c r="A414" s="4"/>
      <c r="B414" s="297" t="s">
        <v>1326</v>
      </c>
      <c r="C414" s="298"/>
      <c r="D414" s="303" t="str">
        <f>IF(基本情報登録!$D$6&gt;0,基本情報登録!$D$6,"")</f>
        <v/>
      </c>
      <c r="E414" s="304"/>
      <c r="F414" s="304"/>
      <c r="G414" s="304"/>
      <c r="H414" s="305"/>
      <c r="I414" s="65" t="s">
        <v>1360</v>
      </c>
      <c r="J414" s="60"/>
      <c r="L414" s="62"/>
    </row>
    <row r="415" spans="1:12" s="21" customFormat="1" ht="18.75">
      <c r="A415" s="4"/>
      <c r="B415" s="299" t="s">
        <v>1</v>
      </c>
      <c r="C415" s="300"/>
      <c r="D415" s="306" t="str">
        <f>IF(基本情報登録!$D$8&gt;0,基本情報登録!$D$8,"")</f>
        <v/>
      </c>
      <c r="E415" s="307"/>
      <c r="F415" s="307"/>
      <c r="G415" s="307"/>
      <c r="H415" s="308"/>
      <c r="I415" s="280"/>
      <c r="J415" s="60"/>
      <c r="L415" s="62"/>
    </row>
    <row r="416" spans="1:12" s="21" customFormat="1" ht="19.5" thickBot="1">
      <c r="A416" s="4"/>
      <c r="B416" s="301"/>
      <c r="C416" s="302"/>
      <c r="D416" s="309"/>
      <c r="E416" s="310"/>
      <c r="F416" s="310"/>
      <c r="G416" s="310"/>
      <c r="H416" s="311"/>
      <c r="I416" s="281"/>
      <c r="J416" s="60"/>
      <c r="L416" s="62"/>
    </row>
    <row r="417" spans="1:12" s="21" customFormat="1" ht="18.75">
      <c r="A417" s="4"/>
      <c r="B417" s="297" t="s">
        <v>26</v>
      </c>
      <c r="C417" s="298"/>
      <c r="D417" s="334"/>
      <c r="E417" s="335"/>
      <c r="F417" s="335"/>
      <c r="G417" s="335"/>
      <c r="H417" s="335"/>
      <c r="I417" s="336"/>
      <c r="J417" s="60"/>
      <c r="L417" s="62"/>
    </row>
    <row r="418" spans="1:12" s="21" customFormat="1" ht="18.75" hidden="1">
      <c r="A418" s="4"/>
      <c r="B418" s="50"/>
      <c r="C418" s="51"/>
      <c r="D418" s="52"/>
      <c r="E418" s="337" t="str">
        <f>TEXT(D417,"00000")</f>
        <v>00000</v>
      </c>
      <c r="F418" s="337"/>
      <c r="G418" s="337"/>
      <c r="H418" s="337"/>
      <c r="I418" s="338"/>
      <c r="J418" s="60"/>
      <c r="L418" s="62"/>
    </row>
    <row r="419" spans="1:12" s="21" customFormat="1" ht="18.75">
      <c r="A419" s="4"/>
      <c r="B419" s="299" t="s">
        <v>29</v>
      </c>
      <c r="C419" s="300"/>
      <c r="D419" s="316"/>
      <c r="E419" s="341"/>
      <c r="F419" s="341"/>
      <c r="G419" s="341"/>
      <c r="H419" s="341"/>
      <c r="I419" s="342"/>
      <c r="J419" s="60"/>
      <c r="L419" s="62"/>
    </row>
    <row r="420" spans="1:12" s="21" customFormat="1" ht="18.75">
      <c r="A420" s="4"/>
      <c r="B420" s="339"/>
      <c r="C420" s="340"/>
      <c r="D420" s="321"/>
      <c r="E420" s="343"/>
      <c r="F420" s="343"/>
      <c r="G420" s="343"/>
      <c r="H420" s="343"/>
      <c r="I420" s="344"/>
      <c r="J420" s="60"/>
      <c r="L420" s="62"/>
    </row>
    <row r="421" spans="1:12" s="21" customFormat="1" ht="19.5" thickBot="1">
      <c r="A421" s="4"/>
      <c r="B421" s="345" t="s">
        <v>1318</v>
      </c>
      <c r="C421" s="346"/>
      <c r="D421" s="347"/>
      <c r="E421" s="348"/>
      <c r="F421" s="348"/>
      <c r="G421" s="348"/>
      <c r="H421" s="348"/>
      <c r="I421" s="349"/>
      <c r="J421" s="60"/>
      <c r="L421" s="62"/>
    </row>
    <row r="422" spans="1:12" s="21" customFormat="1" ht="18.75">
      <c r="A422" s="4"/>
      <c r="B422" s="323" t="s">
        <v>1319</v>
      </c>
      <c r="C422" s="324"/>
      <c r="D422" s="324"/>
      <c r="E422" s="324"/>
      <c r="F422" s="324"/>
      <c r="G422" s="324"/>
      <c r="H422" s="324"/>
      <c r="I422" s="325"/>
      <c r="J422" s="60"/>
      <c r="L422" s="62"/>
    </row>
    <row r="423" spans="1:12" s="21" customFormat="1" ht="19.5" thickBot="1">
      <c r="A423" s="4"/>
      <c r="B423" s="53" t="s">
        <v>1323</v>
      </c>
      <c r="C423" s="54" t="s">
        <v>18</v>
      </c>
      <c r="D423" s="54" t="s">
        <v>1324</v>
      </c>
      <c r="E423" s="326" t="s">
        <v>1320</v>
      </c>
      <c r="F423" s="327"/>
      <c r="G423" s="54" t="s">
        <v>1325</v>
      </c>
      <c r="H423" s="54" t="s">
        <v>48</v>
      </c>
      <c r="I423" s="55" t="s">
        <v>1321</v>
      </c>
      <c r="J423" s="60"/>
      <c r="L423" s="62"/>
    </row>
    <row r="424" spans="1:12" s="21" customFormat="1" ht="19.5" thickTop="1">
      <c r="A424" s="4"/>
      <c r="B424" s="328">
        <v>1</v>
      </c>
      <c r="C424" s="330"/>
      <c r="D424" s="330" t="str">
        <f>IF(C424&gt;0,VLOOKUP(C424,男子登録情報!$A$2:$H$1688,2,0),"")</f>
        <v/>
      </c>
      <c r="E424" s="331" t="str">
        <f>IF(C424&gt;0,VLOOKUP(C424,男子登録情報!$A$2:$H$1688,3,0),"")</f>
        <v/>
      </c>
      <c r="F424" s="332"/>
      <c r="G424" s="330" t="str">
        <f>IF(C424&gt;0,VLOOKUP(C424,男子登録情報!$A$2:$H$1688,4,0),"")</f>
        <v/>
      </c>
      <c r="H424" s="330" t="str">
        <f>IF(C424&gt;0,VLOOKUP(C424,男子登録情報!$A$2:$H$1688,8,0),"")</f>
        <v/>
      </c>
      <c r="I424" s="333" t="str">
        <f>IF(C424&gt;0,VLOOKUP(C424,男子登録情報!$A$2:$H$1688,5,0),"")</f>
        <v/>
      </c>
      <c r="J424" s="60"/>
      <c r="L424" s="62"/>
    </row>
    <row r="425" spans="1:12" s="21" customFormat="1" ht="18.75">
      <c r="A425" s="4"/>
      <c r="B425" s="329"/>
      <c r="C425" s="195"/>
      <c r="D425" s="195"/>
      <c r="E425" s="321"/>
      <c r="F425" s="322"/>
      <c r="G425" s="195"/>
      <c r="H425" s="195"/>
      <c r="I425" s="320"/>
      <c r="J425" s="60"/>
      <c r="L425" s="62"/>
    </row>
    <row r="426" spans="1:12" s="21" customFormat="1" ht="18.75">
      <c r="A426" s="4"/>
      <c r="B426" s="312">
        <v>2</v>
      </c>
      <c r="C426" s="314"/>
      <c r="D426" s="314" t="str">
        <f>IF(C426,VLOOKUP(C426,男子登録情報!$A$2:$H$1688,2,0),"")</f>
        <v/>
      </c>
      <c r="E426" s="316" t="str">
        <f>IF(C426&gt;0,VLOOKUP(C426,男子登録情報!$A$2:$H$1688,3,0),"")</f>
        <v/>
      </c>
      <c r="F426" s="317"/>
      <c r="G426" s="314" t="str">
        <f>IF(C426&gt;0,VLOOKUP(C426,男子登録情報!$A$2:$H$1688,4,0),"")</f>
        <v/>
      </c>
      <c r="H426" s="314" t="str">
        <f>IF(C426&gt;0,VLOOKUP(C426,男子登録情報!$A$2:$H$1688,8,0),"")</f>
        <v/>
      </c>
      <c r="I426" s="280" t="str">
        <f>IF(C426&gt;0,VLOOKUP(C426,男子登録情報!$A$2:$H$1688,5,0),"")</f>
        <v/>
      </c>
      <c r="J426" s="60"/>
      <c r="L426" s="62"/>
    </row>
    <row r="427" spans="1:12" s="21" customFormat="1" ht="18.75">
      <c r="A427" s="4"/>
      <c r="B427" s="329"/>
      <c r="C427" s="195"/>
      <c r="D427" s="195"/>
      <c r="E427" s="321"/>
      <c r="F427" s="322"/>
      <c r="G427" s="195"/>
      <c r="H427" s="195"/>
      <c r="I427" s="320"/>
      <c r="J427" s="60"/>
      <c r="L427" s="62"/>
    </row>
    <row r="428" spans="1:12" s="21" customFormat="1" ht="18.75">
      <c r="A428" s="4"/>
      <c r="B428" s="312">
        <v>3</v>
      </c>
      <c r="C428" s="314"/>
      <c r="D428" s="314" t="str">
        <f>IF(C428,VLOOKUP(C428,男子登録情報!$A$2:$H$1688,2,0),"")</f>
        <v/>
      </c>
      <c r="E428" s="316" t="str">
        <f>IF(C428&gt;0,VLOOKUP(C428,男子登録情報!$A$2:$H$1688,3,0),"")</f>
        <v/>
      </c>
      <c r="F428" s="317"/>
      <c r="G428" s="314" t="str">
        <f>IF(C428&gt;0,VLOOKUP(C428,男子登録情報!$A$2:$H$1688,4,0),"")</f>
        <v/>
      </c>
      <c r="H428" s="314" t="str">
        <f>IF(C428&gt;0,VLOOKUP(C428,男子登録情報!$A$2:$H$1688,8,0),"")</f>
        <v/>
      </c>
      <c r="I428" s="280" t="str">
        <f>IF(C428&gt;0,VLOOKUP(C428,男子登録情報!$A$2:$H$1688,5,0),"")</f>
        <v/>
      </c>
      <c r="J428" s="60"/>
      <c r="L428" s="62"/>
    </row>
    <row r="429" spans="1:12" s="21" customFormat="1" ht="18.75">
      <c r="A429" s="4"/>
      <c r="B429" s="329"/>
      <c r="C429" s="195"/>
      <c r="D429" s="195"/>
      <c r="E429" s="321"/>
      <c r="F429" s="322"/>
      <c r="G429" s="195"/>
      <c r="H429" s="195"/>
      <c r="I429" s="320"/>
      <c r="J429" s="60"/>
      <c r="L429" s="62"/>
    </row>
    <row r="430" spans="1:12" s="21" customFormat="1" ht="18.75">
      <c r="A430" s="4"/>
      <c r="B430" s="312">
        <v>4</v>
      </c>
      <c r="C430" s="314"/>
      <c r="D430" s="314" t="str">
        <f>IF(C430,VLOOKUP(C430,男子登録情報!$A$2:$H$1688,2,0),"")</f>
        <v/>
      </c>
      <c r="E430" s="316" t="str">
        <f>IF(C430&gt;0,VLOOKUP(C430,男子登録情報!$A$2:$H$1688,3,0),"")</f>
        <v/>
      </c>
      <c r="F430" s="317"/>
      <c r="G430" s="314" t="str">
        <f>IF(C430&gt;0,VLOOKUP(C430,男子登録情報!$A$2:$H$1688,4,0),"")</f>
        <v/>
      </c>
      <c r="H430" s="314" t="str">
        <f>IF(C430&gt;0,VLOOKUP(C430,男子登録情報!$A$2:$H$1688,8,0),"")</f>
        <v/>
      </c>
      <c r="I430" s="280" t="str">
        <f>IF(C430&gt;0,VLOOKUP(C430,男子登録情報!$A$2:$H$1688,5,0),"")</f>
        <v/>
      </c>
      <c r="J430" s="60"/>
      <c r="L430" s="62"/>
    </row>
    <row r="431" spans="1:12" s="21" customFormat="1" ht="18.75">
      <c r="A431" s="4"/>
      <c r="B431" s="329"/>
      <c r="C431" s="195"/>
      <c r="D431" s="195"/>
      <c r="E431" s="321"/>
      <c r="F431" s="322"/>
      <c r="G431" s="195"/>
      <c r="H431" s="195"/>
      <c r="I431" s="320"/>
      <c r="J431" s="60"/>
      <c r="L431" s="62"/>
    </row>
    <row r="432" spans="1:12" s="21" customFormat="1" ht="18.75">
      <c r="A432" s="4"/>
      <c r="B432" s="312">
        <v>5</v>
      </c>
      <c r="C432" s="314"/>
      <c r="D432" s="314" t="str">
        <f>IF(C432,VLOOKUP(C432,男子登録情報!$A$2:$H$1688,2,0),"")</f>
        <v/>
      </c>
      <c r="E432" s="316" t="str">
        <f>IF(C432&gt;0,VLOOKUP(C432,男子登録情報!$A$2:$H$1688,3,0),"")</f>
        <v/>
      </c>
      <c r="F432" s="317"/>
      <c r="G432" s="314" t="str">
        <f>IF(C432&gt;0,VLOOKUP(C432,男子登録情報!$A$2:$H$1688,4,0),"")</f>
        <v/>
      </c>
      <c r="H432" s="314" t="str">
        <f>IF(C432&gt;0,VLOOKUP(C432,男子登録情報!$A$2:$H$1688,8,0),"")</f>
        <v/>
      </c>
      <c r="I432" s="280" t="str">
        <f>IF(C432&gt;0,VLOOKUP(C432,男子登録情報!$A$2:$H$1688,5,0),"")</f>
        <v/>
      </c>
      <c r="J432" s="60"/>
      <c r="L432" s="62"/>
    </row>
    <row r="433" spans="1:12" s="21" customFormat="1" ht="18.75">
      <c r="A433" s="4"/>
      <c r="B433" s="329"/>
      <c r="C433" s="195"/>
      <c r="D433" s="195"/>
      <c r="E433" s="321"/>
      <c r="F433" s="322"/>
      <c r="G433" s="195"/>
      <c r="H433" s="195"/>
      <c r="I433" s="320"/>
      <c r="J433" s="60"/>
      <c r="L433" s="62"/>
    </row>
    <row r="434" spans="1:12" s="21" customFormat="1" ht="18.75">
      <c r="A434" s="4"/>
      <c r="B434" s="312">
        <v>6</v>
      </c>
      <c r="C434" s="314"/>
      <c r="D434" s="314" t="str">
        <f>IF(C434,VLOOKUP(C434,男子登録情報!$A$2:$H$1688,2,0),"")</f>
        <v/>
      </c>
      <c r="E434" s="316" t="str">
        <f>IF(C434&gt;0,VLOOKUP(C434,男子登録情報!$A$2:$H$1688,3,0),"")</f>
        <v/>
      </c>
      <c r="F434" s="317"/>
      <c r="G434" s="314" t="str">
        <f>IF(C434&gt;0,VLOOKUP(C434,男子登録情報!$A$2:$H$1688,4,0),"")</f>
        <v/>
      </c>
      <c r="H434" s="314" t="str">
        <f>IF(C434&gt;0,VLOOKUP(C434,男子登録情報!$A$2:$H$1688,8,0),"")</f>
        <v/>
      </c>
      <c r="I434" s="280" t="str">
        <f>IF(C434&gt;0,VLOOKUP(C434,男子登録情報!$A$2:$H$1688,5,0),"")</f>
        <v/>
      </c>
      <c r="J434" s="60"/>
      <c r="L434" s="62"/>
    </row>
    <row r="435" spans="1:12" s="21" customFormat="1" ht="19.5" thickBot="1">
      <c r="A435" s="4"/>
      <c r="B435" s="313"/>
      <c r="C435" s="315"/>
      <c r="D435" s="315"/>
      <c r="E435" s="318"/>
      <c r="F435" s="319"/>
      <c r="G435" s="315"/>
      <c r="H435" s="315"/>
      <c r="I435" s="281"/>
      <c r="J435" s="60"/>
      <c r="L435" s="62"/>
    </row>
    <row r="436" spans="1:12" s="21" customFormat="1" ht="18.75">
      <c r="A436" s="4"/>
      <c r="B436" s="282" t="s">
        <v>1322</v>
      </c>
      <c r="C436" s="283"/>
      <c r="D436" s="283"/>
      <c r="E436" s="283"/>
      <c r="F436" s="283"/>
      <c r="G436" s="283"/>
      <c r="H436" s="283"/>
      <c r="I436" s="284"/>
      <c r="J436" s="60"/>
      <c r="L436" s="62"/>
    </row>
    <row r="437" spans="1:12" s="21" customFormat="1" ht="18.75">
      <c r="A437" s="4"/>
      <c r="B437" s="285"/>
      <c r="C437" s="286"/>
      <c r="D437" s="286"/>
      <c r="E437" s="286"/>
      <c r="F437" s="286"/>
      <c r="G437" s="286"/>
      <c r="H437" s="286"/>
      <c r="I437" s="287"/>
      <c r="J437" s="60"/>
      <c r="L437" s="62"/>
    </row>
    <row r="438" spans="1:12" s="21" customFormat="1" ht="19.5" thickBot="1">
      <c r="A438" s="4"/>
      <c r="B438" s="288"/>
      <c r="C438" s="289"/>
      <c r="D438" s="289"/>
      <c r="E438" s="289"/>
      <c r="F438" s="289"/>
      <c r="G438" s="289"/>
      <c r="H438" s="289"/>
      <c r="I438" s="290"/>
      <c r="J438" s="60"/>
      <c r="L438" s="62"/>
    </row>
    <row r="439" spans="1:12" s="21" customFormat="1" ht="18.75">
      <c r="A439" s="61"/>
      <c r="B439" s="61"/>
      <c r="C439" s="61"/>
      <c r="D439" s="61"/>
      <c r="E439" s="61"/>
      <c r="F439" s="61"/>
      <c r="G439" s="61"/>
      <c r="H439" s="61"/>
      <c r="I439" s="61"/>
      <c r="J439" s="66"/>
      <c r="L439" s="62"/>
    </row>
    <row r="440" spans="1:12" s="21" customFormat="1" ht="19.5" thickBot="1">
      <c r="A440" s="4"/>
      <c r="B440" s="4"/>
      <c r="C440" s="4"/>
      <c r="D440" s="4"/>
      <c r="E440" s="4"/>
      <c r="F440" s="4"/>
      <c r="G440" s="4"/>
      <c r="H440" s="4"/>
      <c r="I440" s="4"/>
      <c r="J440" s="64" t="s">
        <v>1352</v>
      </c>
      <c r="L440" s="62"/>
    </row>
    <row r="441" spans="1:12" s="21" customFormat="1" ht="18.75">
      <c r="A441" s="4"/>
      <c r="B441" s="291" t="str">
        <f>CONCATENATE('加盟校情報&amp;大会設定'!$G$5,'加盟校情報&amp;大会設定'!$H$5,'加盟校情報&amp;大会設定'!$I$5,'加盟校情報&amp;大会設定'!$J$5,)&amp;"　男子4×400mR"</f>
        <v>第35回全日本大学女子駅伝東海地区選考会　男子4×400mR</v>
      </c>
      <c r="C441" s="292"/>
      <c r="D441" s="292"/>
      <c r="E441" s="292"/>
      <c r="F441" s="292"/>
      <c r="G441" s="292"/>
      <c r="H441" s="292"/>
      <c r="I441" s="293"/>
      <c r="J441" s="60"/>
      <c r="L441" s="62"/>
    </row>
    <row r="442" spans="1:12" s="21" customFormat="1" ht="19.5" thickBot="1">
      <c r="A442" s="4"/>
      <c r="B442" s="294"/>
      <c r="C442" s="295"/>
      <c r="D442" s="295"/>
      <c r="E442" s="295"/>
      <c r="F442" s="295"/>
      <c r="G442" s="295"/>
      <c r="H442" s="295"/>
      <c r="I442" s="296"/>
      <c r="J442" s="60"/>
      <c r="L442" s="62"/>
    </row>
    <row r="443" spans="1:12" s="21" customFormat="1" ht="18.75">
      <c r="A443" s="4"/>
      <c r="B443" s="297" t="s">
        <v>1326</v>
      </c>
      <c r="C443" s="298"/>
      <c r="D443" s="303" t="str">
        <f>IF(基本情報登録!$D$6&gt;0,基本情報登録!$D$6,"")</f>
        <v/>
      </c>
      <c r="E443" s="304"/>
      <c r="F443" s="304"/>
      <c r="G443" s="304"/>
      <c r="H443" s="305"/>
      <c r="I443" s="65" t="s">
        <v>1360</v>
      </c>
      <c r="J443" s="60"/>
      <c r="L443" s="62"/>
    </row>
    <row r="444" spans="1:12" s="21" customFormat="1" ht="18.75">
      <c r="A444" s="4"/>
      <c r="B444" s="299" t="s">
        <v>1</v>
      </c>
      <c r="C444" s="300"/>
      <c r="D444" s="306" t="str">
        <f>IF(基本情報登録!$D$8&gt;0,基本情報登録!$D$8,"")</f>
        <v/>
      </c>
      <c r="E444" s="307"/>
      <c r="F444" s="307"/>
      <c r="G444" s="307"/>
      <c r="H444" s="308"/>
      <c r="I444" s="280"/>
      <c r="J444" s="60"/>
      <c r="L444" s="62"/>
    </row>
    <row r="445" spans="1:12" s="21" customFormat="1" ht="19.5" thickBot="1">
      <c r="A445" s="4"/>
      <c r="B445" s="301"/>
      <c r="C445" s="302"/>
      <c r="D445" s="309"/>
      <c r="E445" s="310"/>
      <c r="F445" s="310"/>
      <c r="G445" s="310"/>
      <c r="H445" s="311"/>
      <c r="I445" s="281"/>
      <c r="J445" s="60"/>
      <c r="L445" s="62"/>
    </row>
    <row r="446" spans="1:12" s="21" customFormat="1" ht="18.75">
      <c r="A446" s="4"/>
      <c r="B446" s="297" t="s">
        <v>26</v>
      </c>
      <c r="C446" s="298"/>
      <c r="D446" s="334"/>
      <c r="E446" s="335"/>
      <c r="F446" s="335"/>
      <c r="G446" s="335"/>
      <c r="H446" s="335"/>
      <c r="I446" s="336"/>
      <c r="J446" s="60"/>
      <c r="L446" s="62"/>
    </row>
    <row r="447" spans="1:12" s="21" customFormat="1" ht="18.75" hidden="1">
      <c r="A447" s="4"/>
      <c r="B447" s="50"/>
      <c r="C447" s="51"/>
      <c r="D447" s="52"/>
      <c r="E447" s="337" t="str">
        <f>TEXT(D446,"00000")</f>
        <v>00000</v>
      </c>
      <c r="F447" s="337"/>
      <c r="G447" s="337"/>
      <c r="H447" s="337"/>
      <c r="I447" s="338"/>
      <c r="J447" s="60"/>
      <c r="L447" s="62"/>
    </row>
    <row r="448" spans="1:12" s="21" customFormat="1" ht="18.75">
      <c r="A448" s="4"/>
      <c r="B448" s="299" t="s">
        <v>29</v>
      </c>
      <c r="C448" s="300"/>
      <c r="D448" s="316"/>
      <c r="E448" s="341"/>
      <c r="F448" s="341"/>
      <c r="G448" s="341"/>
      <c r="H448" s="341"/>
      <c r="I448" s="342"/>
      <c r="J448" s="60"/>
      <c r="L448" s="62"/>
    </row>
    <row r="449" spans="1:12" s="21" customFormat="1" ht="18.75">
      <c r="A449" s="4"/>
      <c r="B449" s="339"/>
      <c r="C449" s="340"/>
      <c r="D449" s="321"/>
      <c r="E449" s="343"/>
      <c r="F449" s="343"/>
      <c r="G449" s="343"/>
      <c r="H449" s="343"/>
      <c r="I449" s="344"/>
      <c r="J449" s="60"/>
      <c r="L449" s="62"/>
    </row>
    <row r="450" spans="1:12" s="21" customFormat="1" ht="19.5" thickBot="1">
      <c r="A450" s="4"/>
      <c r="B450" s="345" t="s">
        <v>1318</v>
      </c>
      <c r="C450" s="346"/>
      <c r="D450" s="347"/>
      <c r="E450" s="348"/>
      <c r="F450" s="348"/>
      <c r="G450" s="348"/>
      <c r="H450" s="348"/>
      <c r="I450" s="349"/>
      <c r="J450" s="60"/>
      <c r="L450" s="62"/>
    </row>
    <row r="451" spans="1:12" s="21" customFormat="1" ht="18.75">
      <c r="A451" s="4"/>
      <c r="B451" s="323" t="s">
        <v>1319</v>
      </c>
      <c r="C451" s="324"/>
      <c r="D451" s="324"/>
      <c r="E451" s="324"/>
      <c r="F451" s="324"/>
      <c r="G451" s="324"/>
      <c r="H451" s="324"/>
      <c r="I451" s="325"/>
      <c r="J451" s="60"/>
      <c r="L451" s="62"/>
    </row>
    <row r="452" spans="1:12" s="21" customFormat="1" ht="19.5" thickBot="1">
      <c r="A452" s="4"/>
      <c r="B452" s="53" t="s">
        <v>1323</v>
      </c>
      <c r="C452" s="54" t="s">
        <v>18</v>
      </c>
      <c r="D452" s="54" t="s">
        <v>1324</v>
      </c>
      <c r="E452" s="326" t="s">
        <v>1320</v>
      </c>
      <c r="F452" s="327"/>
      <c r="G452" s="54" t="s">
        <v>1325</v>
      </c>
      <c r="H452" s="54" t="s">
        <v>48</v>
      </c>
      <c r="I452" s="55" t="s">
        <v>1321</v>
      </c>
      <c r="J452" s="60"/>
      <c r="L452" s="62"/>
    </row>
    <row r="453" spans="1:12" s="21" customFormat="1" ht="19.5" thickTop="1">
      <c r="A453" s="4"/>
      <c r="B453" s="328">
        <v>1</v>
      </c>
      <c r="C453" s="330"/>
      <c r="D453" s="330" t="str">
        <f>IF(C453&gt;0,VLOOKUP(C453,男子登録情報!$A$2:$H$1688,2,0),"")</f>
        <v/>
      </c>
      <c r="E453" s="331" t="str">
        <f>IF(C453&gt;0,VLOOKUP(C453,男子登録情報!$A$2:$H$1688,3,0),"")</f>
        <v/>
      </c>
      <c r="F453" s="332"/>
      <c r="G453" s="330" t="str">
        <f>IF(C453&gt;0,VLOOKUP(C453,男子登録情報!$A$2:$H$1688,4,0),"")</f>
        <v/>
      </c>
      <c r="H453" s="330" t="str">
        <f>IF(C453&gt;0,VLOOKUP(C453,男子登録情報!$A$2:$H$1688,8,0),"")</f>
        <v/>
      </c>
      <c r="I453" s="333" t="str">
        <f>IF(C453&gt;0,VLOOKUP(C453,男子登録情報!$A$2:$H$1688,5,0),"")</f>
        <v/>
      </c>
      <c r="J453" s="60"/>
      <c r="L453" s="62"/>
    </row>
    <row r="454" spans="1:12" s="21" customFormat="1" ht="18.75">
      <c r="A454" s="4"/>
      <c r="B454" s="329"/>
      <c r="C454" s="195"/>
      <c r="D454" s="195"/>
      <c r="E454" s="321"/>
      <c r="F454" s="322"/>
      <c r="G454" s="195"/>
      <c r="H454" s="195"/>
      <c r="I454" s="320"/>
      <c r="J454" s="60"/>
      <c r="L454" s="62"/>
    </row>
    <row r="455" spans="1:12" s="21" customFormat="1" ht="18.75">
      <c r="A455" s="4"/>
      <c r="B455" s="312">
        <v>2</v>
      </c>
      <c r="C455" s="314"/>
      <c r="D455" s="314" t="str">
        <f>IF(C455,VLOOKUP(C455,男子登録情報!$A$2:$H$1688,2,0),"")</f>
        <v/>
      </c>
      <c r="E455" s="316" t="str">
        <f>IF(C455&gt;0,VLOOKUP(C455,男子登録情報!$A$2:$H$1688,3,0),"")</f>
        <v/>
      </c>
      <c r="F455" s="317"/>
      <c r="G455" s="314" t="str">
        <f>IF(C455&gt;0,VLOOKUP(C455,男子登録情報!$A$2:$H$1688,4,0),"")</f>
        <v/>
      </c>
      <c r="H455" s="314" t="str">
        <f>IF(C455&gt;0,VLOOKUP(C455,男子登録情報!$A$2:$H$1688,8,0),"")</f>
        <v/>
      </c>
      <c r="I455" s="280" t="str">
        <f>IF(C455&gt;0,VLOOKUP(C455,男子登録情報!$A$2:$H$1688,5,0),"")</f>
        <v/>
      </c>
      <c r="J455" s="60"/>
      <c r="L455" s="62"/>
    </row>
    <row r="456" spans="1:12" s="21" customFormat="1" ht="18.75">
      <c r="A456" s="4"/>
      <c r="B456" s="329"/>
      <c r="C456" s="195"/>
      <c r="D456" s="195"/>
      <c r="E456" s="321"/>
      <c r="F456" s="322"/>
      <c r="G456" s="195"/>
      <c r="H456" s="195"/>
      <c r="I456" s="320"/>
      <c r="J456" s="60"/>
      <c r="L456" s="62"/>
    </row>
    <row r="457" spans="1:12" s="21" customFormat="1" ht="18.75">
      <c r="A457" s="4"/>
      <c r="B457" s="312">
        <v>3</v>
      </c>
      <c r="C457" s="314"/>
      <c r="D457" s="314" t="str">
        <f>IF(C457,VLOOKUP(C457,男子登録情報!$A$2:$H$1688,2,0),"")</f>
        <v/>
      </c>
      <c r="E457" s="316" t="str">
        <f>IF(C457&gt;0,VLOOKUP(C457,男子登録情報!$A$2:$H$1688,3,0),"")</f>
        <v/>
      </c>
      <c r="F457" s="317"/>
      <c r="G457" s="314" t="str">
        <f>IF(C457&gt;0,VLOOKUP(C457,男子登録情報!$A$2:$H$1688,4,0),"")</f>
        <v/>
      </c>
      <c r="H457" s="314" t="str">
        <f>IF(C457&gt;0,VLOOKUP(C457,男子登録情報!$A$2:$H$1688,8,0),"")</f>
        <v/>
      </c>
      <c r="I457" s="280" t="str">
        <f>IF(C457&gt;0,VLOOKUP(C457,男子登録情報!$A$2:$H$1688,5,0),"")</f>
        <v/>
      </c>
      <c r="J457" s="60"/>
      <c r="L457" s="62"/>
    </row>
    <row r="458" spans="1:12" s="21" customFormat="1" ht="18.75">
      <c r="A458" s="4"/>
      <c r="B458" s="329"/>
      <c r="C458" s="195"/>
      <c r="D458" s="195"/>
      <c r="E458" s="321"/>
      <c r="F458" s="322"/>
      <c r="G458" s="195"/>
      <c r="H458" s="195"/>
      <c r="I458" s="320"/>
      <c r="J458" s="60"/>
      <c r="L458" s="62"/>
    </row>
    <row r="459" spans="1:12" s="21" customFormat="1" ht="18.75">
      <c r="A459" s="4"/>
      <c r="B459" s="312">
        <v>4</v>
      </c>
      <c r="C459" s="314"/>
      <c r="D459" s="314" t="str">
        <f>IF(C459,VLOOKUP(C459,男子登録情報!$A$2:$H$1688,2,0),"")</f>
        <v/>
      </c>
      <c r="E459" s="316" t="str">
        <f>IF(C459&gt;0,VLOOKUP(C459,男子登録情報!$A$2:$H$1688,3,0),"")</f>
        <v/>
      </c>
      <c r="F459" s="317"/>
      <c r="G459" s="314" t="str">
        <f>IF(C459&gt;0,VLOOKUP(C459,男子登録情報!$A$2:$H$1688,4,0),"")</f>
        <v/>
      </c>
      <c r="H459" s="314" t="str">
        <f>IF(C459&gt;0,VLOOKUP(C459,男子登録情報!$A$2:$H$1688,8,0),"")</f>
        <v/>
      </c>
      <c r="I459" s="280" t="str">
        <f>IF(C459&gt;0,VLOOKUP(C459,男子登録情報!$A$2:$H$1688,5,0),"")</f>
        <v/>
      </c>
      <c r="J459" s="60"/>
      <c r="L459" s="62"/>
    </row>
    <row r="460" spans="1:12" s="21" customFormat="1" ht="18.75">
      <c r="A460" s="4"/>
      <c r="B460" s="329"/>
      <c r="C460" s="195"/>
      <c r="D460" s="195"/>
      <c r="E460" s="321"/>
      <c r="F460" s="322"/>
      <c r="G460" s="195"/>
      <c r="H460" s="195"/>
      <c r="I460" s="320"/>
      <c r="J460" s="60"/>
      <c r="L460" s="62"/>
    </row>
    <row r="461" spans="1:12" s="21" customFormat="1" ht="18.75">
      <c r="A461" s="4"/>
      <c r="B461" s="312">
        <v>5</v>
      </c>
      <c r="C461" s="314"/>
      <c r="D461" s="314" t="str">
        <f>IF(C461,VLOOKUP(C461,男子登録情報!$A$2:$H$1688,2,0),"")</f>
        <v/>
      </c>
      <c r="E461" s="316" t="str">
        <f>IF(C461&gt;0,VLOOKUP(C461,男子登録情報!$A$2:$H$1688,3,0),"")</f>
        <v/>
      </c>
      <c r="F461" s="317"/>
      <c r="G461" s="314" t="str">
        <f>IF(C461&gt;0,VLOOKUP(C461,男子登録情報!$A$2:$H$1688,4,0),"")</f>
        <v/>
      </c>
      <c r="H461" s="314" t="str">
        <f>IF(C461&gt;0,VLOOKUP(C461,男子登録情報!$A$2:$H$1688,8,0),"")</f>
        <v/>
      </c>
      <c r="I461" s="280" t="str">
        <f>IF(C461&gt;0,VLOOKUP(C461,男子登録情報!$A$2:$H$1688,5,0),"")</f>
        <v/>
      </c>
      <c r="J461" s="60"/>
      <c r="L461" s="62"/>
    </row>
    <row r="462" spans="1:12" s="21" customFormat="1" ht="18.75">
      <c r="A462" s="4"/>
      <c r="B462" s="329"/>
      <c r="C462" s="195"/>
      <c r="D462" s="195"/>
      <c r="E462" s="321"/>
      <c r="F462" s="322"/>
      <c r="G462" s="195"/>
      <c r="H462" s="195"/>
      <c r="I462" s="320"/>
      <c r="J462" s="60"/>
      <c r="L462" s="62"/>
    </row>
    <row r="463" spans="1:12" s="21" customFormat="1" ht="18.75">
      <c r="A463" s="4"/>
      <c r="B463" s="312">
        <v>6</v>
      </c>
      <c r="C463" s="314"/>
      <c r="D463" s="314" t="str">
        <f>IF(C463,VLOOKUP(C463,男子登録情報!$A$2:$H$1688,2,0),"")</f>
        <v/>
      </c>
      <c r="E463" s="316" t="str">
        <f>IF(C463&gt;0,VLOOKUP(C463,男子登録情報!$A$2:$H$1688,3,0),"")</f>
        <v/>
      </c>
      <c r="F463" s="317"/>
      <c r="G463" s="314" t="str">
        <f>IF(C463&gt;0,VLOOKUP(C463,男子登録情報!$A$2:$H$1688,4,0),"")</f>
        <v/>
      </c>
      <c r="H463" s="314" t="str">
        <f>IF(C463&gt;0,VLOOKUP(C463,男子登録情報!$A$2:$H$1688,8,0),"")</f>
        <v/>
      </c>
      <c r="I463" s="280" t="str">
        <f>IF(C463&gt;0,VLOOKUP(C463,男子登録情報!$A$2:$H$1688,5,0),"")</f>
        <v/>
      </c>
      <c r="J463" s="60"/>
      <c r="L463" s="62"/>
    </row>
    <row r="464" spans="1:12" s="21" customFormat="1" ht="19.5" thickBot="1">
      <c r="A464" s="4"/>
      <c r="B464" s="313"/>
      <c r="C464" s="315"/>
      <c r="D464" s="315"/>
      <c r="E464" s="318"/>
      <c r="F464" s="319"/>
      <c r="G464" s="315"/>
      <c r="H464" s="315"/>
      <c r="I464" s="281"/>
      <c r="J464" s="60"/>
      <c r="L464" s="62"/>
    </row>
    <row r="465" spans="1:12" s="21" customFormat="1" ht="18.75">
      <c r="A465" s="4"/>
      <c r="B465" s="282" t="s">
        <v>1322</v>
      </c>
      <c r="C465" s="283"/>
      <c r="D465" s="283"/>
      <c r="E465" s="283"/>
      <c r="F465" s="283"/>
      <c r="G465" s="283"/>
      <c r="H465" s="283"/>
      <c r="I465" s="284"/>
      <c r="J465" s="60"/>
      <c r="L465" s="62"/>
    </row>
    <row r="466" spans="1:12" s="21" customFormat="1" ht="18.75">
      <c r="A466" s="4"/>
      <c r="B466" s="285"/>
      <c r="C466" s="286"/>
      <c r="D466" s="286"/>
      <c r="E466" s="286"/>
      <c r="F466" s="286"/>
      <c r="G466" s="286"/>
      <c r="H466" s="286"/>
      <c r="I466" s="287"/>
      <c r="J466" s="60"/>
      <c r="L466" s="62"/>
    </row>
    <row r="467" spans="1:12" s="21" customFormat="1" ht="19.5" thickBot="1">
      <c r="A467" s="4"/>
      <c r="B467" s="288"/>
      <c r="C467" s="289"/>
      <c r="D467" s="289"/>
      <c r="E467" s="289"/>
      <c r="F467" s="289"/>
      <c r="G467" s="289"/>
      <c r="H467" s="289"/>
      <c r="I467" s="290"/>
      <c r="J467" s="60"/>
      <c r="L467" s="62"/>
    </row>
    <row r="468" spans="1:12" s="21" customFormat="1" ht="18.75">
      <c r="A468" s="61"/>
      <c r="B468" s="61"/>
      <c r="C468" s="61"/>
      <c r="D468" s="61"/>
      <c r="E468" s="61"/>
      <c r="F468" s="61"/>
      <c r="G468" s="61"/>
      <c r="H468" s="61"/>
      <c r="I468" s="61"/>
      <c r="J468" s="66"/>
      <c r="L468" s="62"/>
    </row>
    <row r="469" spans="1:12" s="21" customFormat="1" ht="19.5" thickBot="1">
      <c r="A469" s="4"/>
      <c r="B469" s="4"/>
      <c r="C469" s="4"/>
      <c r="D469" s="4"/>
      <c r="E469" s="4"/>
      <c r="F469" s="4"/>
      <c r="G469" s="4"/>
      <c r="H469" s="4"/>
      <c r="I469" s="4"/>
      <c r="J469" s="64" t="s">
        <v>1353</v>
      </c>
      <c r="L469" s="62"/>
    </row>
    <row r="470" spans="1:12" s="21" customFormat="1" ht="18.75">
      <c r="A470" s="4"/>
      <c r="B470" s="291" t="str">
        <f>CONCATENATE('加盟校情報&amp;大会設定'!$G$5,'加盟校情報&amp;大会設定'!$H$5,'加盟校情報&amp;大会設定'!$I$5,'加盟校情報&amp;大会設定'!$J$5,)&amp;"　男子4×400mR"</f>
        <v>第35回全日本大学女子駅伝東海地区選考会　男子4×400mR</v>
      </c>
      <c r="C470" s="292"/>
      <c r="D470" s="292"/>
      <c r="E470" s="292"/>
      <c r="F470" s="292"/>
      <c r="G470" s="292"/>
      <c r="H470" s="292"/>
      <c r="I470" s="293"/>
      <c r="J470" s="60"/>
      <c r="L470" s="62"/>
    </row>
    <row r="471" spans="1:12" s="21" customFormat="1" ht="19.5" thickBot="1">
      <c r="A471" s="4"/>
      <c r="B471" s="294"/>
      <c r="C471" s="295"/>
      <c r="D471" s="295"/>
      <c r="E471" s="295"/>
      <c r="F471" s="295"/>
      <c r="G471" s="295"/>
      <c r="H471" s="295"/>
      <c r="I471" s="296"/>
      <c r="J471" s="60"/>
      <c r="L471" s="62"/>
    </row>
    <row r="472" spans="1:12" s="21" customFormat="1" ht="18.75">
      <c r="A472" s="4"/>
      <c r="B472" s="297" t="s">
        <v>1326</v>
      </c>
      <c r="C472" s="298"/>
      <c r="D472" s="303" t="str">
        <f>IF(基本情報登録!$D$6&gt;0,基本情報登録!$D$6,"")</f>
        <v/>
      </c>
      <c r="E472" s="304"/>
      <c r="F472" s="304"/>
      <c r="G472" s="304"/>
      <c r="H472" s="305"/>
      <c r="I472" s="65" t="s">
        <v>1360</v>
      </c>
      <c r="J472" s="60"/>
      <c r="L472" s="62"/>
    </row>
    <row r="473" spans="1:12" s="21" customFormat="1" ht="18.75">
      <c r="A473" s="4"/>
      <c r="B473" s="299" t="s">
        <v>1</v>
      </c>
      <c r="C473" s="300"/>
      <c r="D473" s="306" t="str">
        <f>IF(基本情報登録!$D$8&gt;0,基本情報登録!$D$8,"")</f>
        <v/>
      </c>
      <c r="E473" s="307"/>
      <c r="F473" s="307"/>
      <c r="G473" s="307"/>
      <c r="H473" s="308"/>
      <c r="I473" s="280"/>
      <c r="J473" s="60"/>
      <c r="L473" s="62"/>
    </row>
    <row r="474" spans="1:12" s="21" customFormat="1" ht="19.5" thickBot="1">
      <c r="A474" s="4"/>
      <c r="B474" s="301"/>
      <c r="C474" s="302"/>
      <c r="D474" s="309"/>
      <c r="E474" s="310"/>
      <c r="F474" s="310"/>
      <c r="G474" s="310"/>
      <c r="H474" s="311"/>
      <c r="I474" s="281"/>
      <c r="J474" s="60"/>
      <c r="L474" s="62"/>
    </row>
    <row r="475" spans="1:12" s="21" customFormat="1" ht="18.75">
      <c r="A475" s="4"/>
      <c r="B475" s="297" t="s">
        <v>26</v>
      </c>
      <c r="C475" s="298"/>
      <c r="D475" s="334"/>
      <c r="E475" s="335"/>
      <c r="F475" s="335"/>
      <c r="G475" s="335"/>
      <c r="H475" s="335"/>
      <c r="I475" s="336"/>
      <c r="J475" s="60"/>
      <c r="L475" s="62"/>
    </row>
    <row r="476" spans="1:12" s="21" customFormat="1" ht="18.75" hidden="1">
      <c r="A476" s="4"/>
      <c r="B476" s="50"/>
      <c r="C476" s="51"/>
      <c r="D476" s="52"/>
      <c r="E476" s="337" t="str">
        <f>TEXT(D475,"00000")</f>
        <v>00000</v>
      </c>
      <c r="F476" s="337"/>
      <c r="G476" s="337"/>
      <c r="H476" s="337"/>
      <c r="I476" s="338"/>
      <c r="J476" s="60"/>
      <c r="L476" s="62"/>
    </row>
    <row r="477" spans="1:12" s="21" customFormat="1" ht="18.75">
      <c r="A477" s="4"/>
      <c r="B477" s="299" t="s">
        <v>29</v>
      </c>
      <c r="C477" s="300"/>
      <c r="D477" s="316"/>
      <c r="E477" s="341"/>
      <c r="F477" s="341"/>
      <c r="G477" s="341"/>
      <c r="H477" s="341"/>
      <c r="I477" s="342"/>
      <c r="J477" s="60"/>
      <c r="L477" s="62"/>
    </row>
    <row r="478" spans="1:12" s="21" customFormat="1" ht="18.75">
      <c r="A478" s="4"/>
      <c r="B478" s="339"/>
      <c r="C478" s="340"/>
      <c r="D478" s="321"/>
      <c r="E478" s="343"/>
      <c r="F478" s="343"/>
      <c r="G478" s="343"/>
      <c r="H478" s="343"/>
      <c r="I478" s="344"/>
      <c r="J478" s="60"/>
      <c r="L478" s="62"/>
    </row>
    <row r="479" spans="1:12" s="21" customFormat="1" ht="19.5" thickBot="1">
      <c r="A479" s="4"/>
      <c r="B479" s="345" t="s">
        <v>1318</v>
      </c>
      <c r="C479" s="346"/>
      <c r="D479" s="347"/>
      <c r="E479" s="348"/>
      <c r="F479" s="348"/>
      <c r="G479" s="348"/>
      <c r="H479" s="348"/>
      <c r="I479" s="349"/>
      <c r="J479" s="60"/>
      <c r="L479" s="62"/>
    </row>
    <row r="480" spans="1:12" s="21" customFormat="1" ht="18.75">
      <c r="A480" s="4"/>
      <c r="B480" s="323" t="s">
        <v>1319</v>
      </c>
      <c r="C480" s="324"/>
      <c r="D480" s="324"/>
      <c r="E480" s="324"/>
      <c r="F480" s="324"/>
      <c r="G480" s="324"/>
      <c r="H480" s="324"/>
      <c r="I480" s="325"/>
      <c r="J480" s="60"/>
      <c r="L480" s="62"/>
    </row>
    <row r="481" spans="1:12" s="21" customFormat="1" ht="19.5" thickBot="1">
      <c r="A481" s="4"/>
      <c r="B481" s="53" t="s">
        <v>1323</v>
      </c>
      <c r="C481" s="54" t="s">
        <v>18</v>
      </c>
      <c r="D481" s="54" t="s">
        <v>1324</v>
      </c>
      <c r="E481" s="326" t="s">
        <v>1320</v>
      </c>
      <c r="F481" s="327"/>
      <c r="G481" s="54" t="s">
        <v>1325</v>
      </c>
      <c r="H481" s="54" t="s">
        <v>48</v>
      </c>
      <c r="I481" s="55" t="s">
        <v>1321</v>
      </c>
      <c r="J481" s="60"/>
      <c r="L481" s="62"/>
    </row>
    <row r="482" spans="1:12" s="21" customFormat="1" ht="19.5" thickTop="1">
      <c r="A482" s="4"/>
      <c r="B482" s="328">
        <v>1</v>
      </c>
      <c r="C482" s="330"/>
      <c r="D482" s="330" t="str">
        <f>IF(C482&gt;0,VLOOKUP(C482,男子登録情報!$A$2:$H$1688,2,0),"")</f>
        <v/>
      </c>
      <c r="E482" s="331" t="str">
        <f>IF(C482&gt;0,VLOOKUP(C482,男子登録情報!$A$2:$H$1688,3,0),"")</f>
        <v/>
      </c>
      <c r="F482" s="332"/>
      <c r="G482" s="330" t="str">
        <f>IF(C482&gt;0,VLOOKUP(C482,男子登録情報!$A$2:$H$1688,4,0),"")</f>
        <v/>
      </c>
      <c r="H482" s="330" t="str">
        <f>IF(C482&gt;0,VLOOKUP(C482,男子登録情報!$A$2:$H$1688,8,0),"")</f>
        <v/>
      </c>
      <c r="I482" s="333" t="str">
        <f>IF(C482&gt;0,VLOOKUP(C482,男子登録情報!$A$2:$H$1688,5,0),"")</f>
        <v/>
      </c>
      <c r="J482" s="60"/>
      <c r="L482" s="62"/>
    </row>
    <row r="483" spans="1:12" s="21" customFormat="1" ht="18.75">
      <c r="A483" s="4"/>
      <c r="B483" s="329"/>
      <c r="C483" s="195"/>
      <c r="D483" s="195"/>
      <c r="E483" s="321"/>
      <c r="F483" s="322"/>
      <c r="G483" s="195"/>
      <c r="H483" s="195"/>
      <c r="I483" s="320"/>
      <c r="J483" s="60"/>
      <c r="L483" s="62"/>
    </row>
    <row r="484" spans="1:12" s="21" customFormat="1" ht="18.75">
      <c r="A484" s="4"/>
      <c r="B484" s="312">
        <v>2</v>
      </c>
      <c r="C484" s="314"/>
      <c r="D484" s="314" t="str">
        <f>IF(C484,VLOOKUP(C484,男子登録情報!$A$2:$H$1688,2,0),"")</f>
        <v/>
      </c>
      <c r="E484" s="316" t="str">
        <f>IF(C484&gt;0,VLOOKUP(C484,男子登録情報!$A$2:$H$1688,3,0),"")</f>
        <v/>
      </c>
      <c r="F484" s="317"/>
      <c r="G484" s="314" t="str">
        <f>IF(C484&gt;0,VLOOKUP(C484,男子登録情報!$A$2:$H$1688,4,0),"")</f>
        <v/>
      </c>
      <c r="H484" s="314" t="str">
        <f>IF(C484&gt;0,VLOOKUP(C484,男子登録情報!$A$2:$H$1688,8,0),"")</f>
        <v/>
      </c>
      <c r="I484" s="280" t="str">
        <f>IF(C484&gt;0,VLOOKUP(C484,男子登録情報!$A$2:$H$1688,5,0),"")</f>
        <v/>
      </c>
      <c r="J484" s="60"/>
      <c r="L484" s="62"/>
    </row>
    <row r="485" spans="1:12" s="21" customFormat="1" ht="18.75">
      <c r="A485" s="4"/>
      <c r="B485" s="329"/>
      <c r="C485" s="195"/>
      <c r="D485" s="195"/>
      <c r="E485" s="321"/>
      <c r="F485" s="322"/>
      <c r="G485" s="195"/>
      <c r="H485" s="195"/>
      <c r="I485" s="320"/>
      <c r="J485" s="60"/>
      <c r="L485" s="62"/>
    </row>
    <row r="486" spans="1:12" s="21" customFormat="1" ht="18.75">
      <c r="A486" s="4"/>
      <c r="B486" s="312">
        <v>3</v>
      </c>
      <c r="C486" s="314"/>
      <c r="D486" s="314" t="str">
        <f>IF(C486,VLOOKUP(C486,男子登録情報!$A$2:$H$1688,2,0),"")</f>
        <v/>
      </c>
      <c r="E486" s="316" t="str">
        <f>IF(C486&gt;0,VLOOKUP(C486,男子登録情報!$A$2:$H$1688,3,0),"")</f>
        <v/>
      </c>
      <c r="F486" s="317"/>
      <c r="G486" s="314" t="str">
        <f>IF(C486&gt;0,VLOOKUP(C486,男子登録情報!$A$2:$H$1688,4,0),"")</f>
        <v/>
      </c>
      <c r="H486" s="314" t="str">
        <f>IF(C486&gt;0,VLOOKUP(C486,男子登録情報!$A$2:$H$1688,8,0),"")</f>
        <v/>
      </c>
      <c r="I486" s="280" t="str">
        <f>IF(C486&gt;0,VLOOKUP(C486,男子登録情報!$A$2:$H$1688,5,0),"")</f>
        <v/>
      </c>
      <c r="J486" s="60"/>
      <c r="L486" s="62"/>
    </row>
    <row r="487" spans="1:12" s="21" customFormat="1" ht="18.75">
      <c r="A487" s="4"/>
      <c r="B487" s="329"/>
      <c r="C487" s="195"/>
      <c r="D487" s="195"/>
      <c r="E487" s="321"/>
      <c r="F487" s="322"/>
      <c r="G487" s="195"/>
      <c r="H487" s="195"/>
      <c r="I487" s="320"/>
      <c r="J487" s="60"/>
      <c r="L487" s="62"/>
    </row>
    <row r="488" spans="1:12" s="21" customFormat="1" ht="18.75">
      <c r="A488" s="4"/>
      <c r="B488" s="312">
        <v>4</v>
      </c>
      <c r="C488" s="314"/>
      <c r="D488" s="314" t="str">
        <f>IF(C488,VLOOKUP(C488,男子登録情報!$A$2:$H$1688,2,0),"")</f>
        <v/>
      </c>
      <c r="E488" s="316" t="str">
        <f>IF(C488&gt;0,VLOOKUP(C488,男子登録情報!$A$2:$H$1688,3,0),"")</f>
        <v/>
      </c>
      <c r="F488" s="317"/>
      <c r="G488" s="314" t="str">
        <f>IF(C488&gt;0,VLOOKUP(C488,男子登録情報!$A$2:$H$1688,4,0),"")</f>
        <v/>
      </c>
      <c r="H488" s="314" t="str">
        <f>IF(C488&gt;0,VLOOKUP(C488,男子登録情報!$A$2:$H$1688,8,0),"")</f>
        <v/>
      </c>
      <c r="I488" s="280" t="str">
        <f>IF(C488&gt;0,VLOOKUP(C488,男子登録情報!$A$2:$H$1688,5,0),"")</f>
        <v/>
      </c>
      <c r="J488" s="60"/>
      <c r="L488" s="62"/>
    </row>
    <row r="489" spans="1:12" s="21" customFormat="1" ht="18.75">
      <c r="A489" s="4"/>
      <c r="B489" s="329"/>
      <c r="C489" s="195"/>
      <c r="D489" s="195"/>
      <c r="E489" s="321"/>
      <c r="F489" s="322"/>
      <c r="G489" s="195"/>
      <c r="H489" s="195"/>
      <c r="I489" s="320"/>
      <c r="J489" s="60"/>
      <c r="L489" s="62"/>
    </row>
    <row r="490" spans="1:12" s="21" customFormat="1" ht="18.75">
      <c r="A490" s="4"/>
      <c r="B490" s="312">
        <v>5</v>
      </c>
      <c r="C490" s="314"/>
      <c r="D490" s="314" t="str">
        <f>IF(C490,VLOOKUP(C490,男子登録情報!$A$2:$H$1688,2,0),"")</f>
        <v/>
      </c>
      <c r="E490" s="316" t="str">
        <f>IF(C490&gt;0,VLOOKUP(C490,男子登録情報!$A$2:$H$1688,3,0),"")</f>
        <v/>
      </c>
      <c r="F490" s="317"/>
      <c r="G490" s="314" t="str">
        <f>IF(C490&gt;0,VLOOKUP(C490,男子登録情報!$A$2:$H$1688,4,0),"")</f>
        <v/>
      </c>
      <c r="H490" s="314" t="str">
        <f>IF(C490&gt;0,VLOOKUP(C490,男子登録情報!$A$2:$H$1688,8,0),"")</f>
        <v/>
      </c>
      <c r="I490" s="280" t="str">
        <f>IF(C490&gt;0,VLOOKUP(C490,男子登録情報!$A$2:$H$1688,5,0),"")</f>
        <v/>
      </c>
      <c r="J490" s="60"/>
      <c r="L490" s="62"/>
    </row>
    <row r="491" spans="1:12" s="21" customFormat="1" ht="18.75">
      <c r="A491" s="4"/>
      <c r="B491" s="329"/>
      <c r="C491" s="195"/>
      <c r="D491" s="195"/>
      <c r="E491" s="321"/>
      <c r="F491" s="322"/>
      <c r="G491" s="195"/>
      <c r="H491" s="195"/>
      <c r="I491" s="320"/>
      <c r="J491" s="60"/>
      <c r="L491" s="62"/>
    </row>
    <row r="492" spans="1:12" s="21" customFormat="1" ht="18.75">
      <c r="A492" s="4"/>
      <c r="B492" s="312">
        <v>6</v>
      </c>
      <c r="C492" s="314"/>
      <c r="D492" s="314" t="str">
        <f>IF(C492,VLOOKUP(C492,男子登録情報!$A$2:$H$1688,2,0),"")</f>
        <v/>
      </c>
      <c r="E492" s="316" t="str">
        <f>IF(C492&gt;0,VLOOKUP(C492,男子登録情報!$A$2:$H$1688,3,0),"")</f>
        <v/>
      </c>
      <c r="F492" s="317"/>
      <c r="G492" s="314" t="str">
        <f>IF(C492&gt;0,VLOOKUP(C492,男子登録情報!$A$2:$H$1688,4,0),"")</f>
        <v/>
      </c>
      <c r="H492" s="314" t="str">
        <f>IF(C492&gt;0,VLOOKUP(C492,男子登録情報!$A$2:$H$1688,8,0),"")</f>
        <v/>
      </c>
      <c r="I492" s="280" t="str">
        <f>IF(C492&gt;0,VLOOKUP(C492,男子登録情報!$A$2:$H$1688,5,0),"")</f>
        <v/>
      </c>
      <c r="J492" s="60"/>
      <c r="L492" s="62"/>
    </row>
    <row r="493" spans="1:12" s="21" customFormat="1" ht="19.5" thickBot="1">
      <c r="A493" s="4"/>
      <c r="B493" s="313"/>
      <c r="C493" s="315"/>
      <c r="D493" s="315"/>
      <c r="E493" s="318"/>
      <c r="F493" s="319"/>
      <c r="G493" s="315"/>
      <c r="H493" s="315"/>
      <c r="I493" s="281"/>
      <c r="J493" s="60"/>
      <c r="L493" s="62"/>
    </row>
    <row r="494" spans="1:12" s="21" customFormat="1" ht="18.75">
      <c r="A494" s="4"/>
      <c r="B494" s="282" t="s">
        <v>1322</v>
      </c>
      <c r="C494" s="283"/>
      <c r="D494" s="283"/>
      <c r="E494" s="283"/>
      <c r="F494" s="283"/>
      <c r="G494" s="283"/>
      <c r="H494" s="283"/>
      <c r="I494" s="284"/>
      <c r="J494" s="60"/>
      <c r="L494" s="62"/>
    </row>
    <row r="495" spans="1:12" s="21" customFormat="1" ht="18.75">
      <c r="A495" s="4"/>
      <c r="B495" s="285"/>
      <c r="C495" s="286"/>
      <c r="D495" s="286"/>
      <c r="E495" s="286"/>
      <c r="F495" s="286"/>
      <c r="G495" s="286"/>
      <c r="H495" s="286"/>
      <c r="I495" s="287"/>
      <c r="J495" s="60"/>
      <c r="L495" s="62"/>
    </row>
    <row r="496" spans="1:12" s="21" customFormat="1" ht="19.5" thickBot="1">
      <c r="A496" s="4"/>
      <c r="B496" s="288"/>
      <c r="C496" s="289"/>
      <c r="D496" s="289"/>
      <c r="E496" s="289"/>
      <c r="F496" s="289"/>
      <c r="G496" s="289"/>
      <c r="H496" s="289"/>
      <c r="I496" s="290"/>
      <c r="J496" s="60"/>
      <c r="L496" s="62"/>
    </row>
    <row r="497" spans="1:12" s="21" customFormat="1" ht="18.75">
      <c r="A497" s="61"/>
      <c r="B497" s="61"/>
      <c r="C497" s="61"/>
      <c r="D497" s="61"/>
      <c r="E497" s="61"/>
      <c r="F497" s="61"/>
      <c r="G497" s="61"/>
      <c r="H497" s="61"/>
      <c r="I497" s="61"/>
      <c r="J497" s="66"/>
      <c r="L497" s="62"/>
    </row>
    <row r="498" spans="1:12" s="21" customFormat="1" ht="19.5" thickBot="1">
      <c r="A498" s="4"/>
      <c r="B498" s="4"/>
      <c r="C498" s="4"/>
      <c r="D498" s="4"/>
      <c r="E498" s="4"/>
      <c r="F498" s="4"/>
      <c r="G498" s="4"/>
      <c r="H498" s="4"/>
      <c r="I498" s="4"/>
      <c r="J498" s="64" t="s">
        <v>1354</v>
      </c>
      <c r="L498" s="62"/>
    </row>
    <row r="499" spans="1:12" s="21" customFormat="1" ht="18.75">
      <c r="A499" s="4"/>
      <c r="B499" s="291" t="str">
        <f>CONCATENATE('加盟校情報&amp;大会設定'!$G$5,'加盟校情報&amp;大会設定'!$H$5,'加盟校情報&amp;大会設定'!$I$5,'加盟校情報&amp;大会設定'!$J$5,)&amp;"　男子4×400mR"</f>
        <v>第35回全日本大学女子駅伝東海地区選考会　男子4×400mR</v>
      </c>
      <c r="C499" s="292"/>
      <c r="D499" s="292"/>
      <c r="E499" s="292"/>
      <c r="F499" s="292"/>
      <c r="G499" s="292"/>
      <c r="H499" s="292"/>
      <c r="I499" s="293"/>
      <c r="J499" s="60"/>
      <c r="L499" s="62"/>
    </row>
    <row r="500" spans="1:12" s="21" customFormat="1" ht="19.5" thickBot="1">
      <c r="A500" s="4"/>
      <c r="B500" s="294"/>
      <c r="C500" s="295"/>
      <c r="D500" s="295"/>
      <c r="E500" s="295"/>
      <c r="F500" s="295"/>
      <c r="G500" s="295"/>
      <c r="H500" s="295"/>
      <c r="I500" s="296"/>
      <c r="J500" s="60"/>
      <c r="L500" s="62"/>
    </row>
    <row r="501" spans="1:12" s="21" customFormat="1" ht="18.75">
      <c r="A501" s="4"/>
      <c r="B501" s="297" t="s">
        <v>1326</v>
      </c>
      <c r="C501" s="298"/>
      <c r="D501" s="303" t="str">
        <f>IF(基本情報登録!$D$6&gt;0,基本情報登録!$D$6,"")</f>
        <v/>
      </c>
      <c r="E501" s="304"/>
      <c r="F501" s="304"/>
      <c r="G501" s="304"/>
      <c r="H501" s="305"/>
      <c r="I501" s="65" t="s">
        <v>1360</v>
      </c>
      <c r="J501" s="60"/>
      <c r="L501" s="62"/>
    </row>
    <row r="502" spans="1:12" s="21" customFormat="1" ht="18.75">
      <c r="A502" s="4"/>
      <c r="B502" s="299" t="s">
        <v>1</v>
      </c>
      <c r="C502" s="300"/>
      <c r="D502" s="306" t="str">
        <f>IF(基本情報登録!$D$8&gt;0,基本情報登録!$D$8,"")</f>
        <v/>
      </c>
      <c r="E502" s="307"/>
      <c r="F502" s="307"/>
      <c r="G502" s="307"/>
      <c r="H502" s="308"/>
      <c r="I502" s="280"/>
      <c r="J502" s="60"/>
      <c r="L502" s="62"/>
    </row>
    <row r="503" spans="1:12" s="21" customFormat="1" ht="19.5" thickBot="1">
      <c r="A503" s="4"/>
      <c r="B503" s="301"/>
      <c r="C503" s="302"/>
      <c r="D503" s="309"/>
      <c r="E503" s="310"/>
      <c r="F503" s="310"/>
      <c r="G503" s="310"/>
      <c r="H503" s="311"/>
      <c r="I503" s="281"/>
      <c r="J503" s="60"/>
      <c r="L503" s="62"/>
    </row>
    <row r="504" spans="1:12" s="21" customFormat="1" ht="18.75">
      <c r="A504" s="4"/>
      <c r="B504" s="297" t="s">
        <v>26</v>
      </c>
      <c r="C504" s="298"/>
      <c r="D504" s="334"/>
      <c r="E504" s="335"/>
      <c r="F504" s="335"/>
      <c r="G504" s="335"/>
      <c r="H504" s="335"/>
      <c r="I504" s="336"/>
      <c r="J504" s="60"/>
      <c r="L504" s="62"/>
    </row>
    <row r="505" spans="1:12" s="21" customFormat="1" ht="18.75" hidden="1">
      <c r="A505" s="4"/>
      <c r="B505" s="50"/>
      <c r="C505" s="51"/>
      <c r="D505" s="52"/>
      <c r="E505" s="337" t="str">
        <f>TEXT(D504,"00000")</f>
        <v>00000</v>
      </c>
      <c r="F505" s="337"/>
      <c r="G505" s="337"/>
      <c r="H505" s="337"/>
      <c r="I505" s="338"/>
      <c r="J505" s="60"/>
      <c r="L505" s="62"/>
    </row>
    <row r="506" spans="1:12" s="21" customFormat="1" ht="18.75">
      <c r="A506" s="4"/>
      <c r="B506" s="299" t="s">
        <v>29</v>
      </c>
      <c r="C506" s="300"/>
      <c r="D506" s="316"/>
      <c r="E506" s="341"/>
      <c r="F506" s="341"/>
      <c r="G506" s="341"/>
      <c r="H506" s="341"/>
      <c r="I506" s="342"/>
      <c r="J506" s="60"/>
      <c r="L506" s="62"/>
    </row>
    <row r="507" spans="1:12" s="21" customFormat="1" ht="18.75">
      <c r="A507" s="4"/>
      <c r="B507" s="339"/>
      <c r="C507" s="340"/>
      <c r="D507" s="321"/>
      <c r="E507" s="343"/>
      <c r="F507" s="343"/>
      <c r="G507" s="343"/>
      <c r="H507" s="343"/>
      <c r="I507" s="344"/>
      <c r="J507" s="60"/>
      <c r="L507" s="62"/>
    </row>
    <row r="508" spans="1:12" s="21" customFormat="1" ht="19.5" thickBot="1">
      <c r="A508" s="4"/>
      <c r="B508" s="345" t="s">
        <v>1318</v>
      </c>
      <c r="C508" s="346"/>
      <c r="D508" s="347"/>
      <c r="E508" s="348"/>
      <c r="F508" s="348"/>
      <c r="G508" s="348"/>
      <c r="H508" s="348"/>
      <c r="I508" s="349"/>
      <c r="J508" s="60"/>
      <c r="L508" s="62"/>
    </row>
    <row r="509" spans="1:12" s="21" customFormat="1" ht="18.75">
      <c r="A509" s="4"/>
      <c r="B509" s="323" t="s">
        <v>1319</v>
      </c>
      <c r="C509" s="324"/>
      <c r="D509" s="324"/>
      <c r="E509" s="324"/>
      <c r="F509" s="324"/>
      <c r="G509" s="324"/>
      <c r="H509" s="324"/>
      <c r="I509" s="325"/>
      <c r="J509" s="60"/>
      <c r="L509" s="62"/>
    </row>
    <row r="510" spans="1:12" s="21" customFormat="1" ht="19.5" thickBot="1">
      <c r="A510" s="4"/>
      <c r="B510" s="53" t="s">
        <v>1323</v>
      </c>
      <c r="C510" s="54" t="s">
        <v>18</v>
      </c>
      <c r="D510" s="54" t="s">
        <v>1324</v>
      </c>
      <c r="E510" s="326" t="s">
        <v>1320</v>
      </c>
      <c r="F510" s="327"/>
      <c r="G510" s="54" t="s">
        <v>1325</v>
      </c>
      <c r="H510" s="54" t="s">
        <v>48</v>
      </c>
      <c r="I510" s="55" t="s">
        <v>1321</v>
      </c>
      <c r="J510" s="60"/>
      <c r="L510" s="62"/>
    </row>
    <row r="511" spans="1:12" s="21" customFormat="1" ht="19.5" thickTop="1">
      <c r="A511" s="4"/>
      <c r="B511" s="328">
        <v>1</v>
      </c>
      <c r="C511" s="330"/>
      <c r="D511" s="330" t="str">
        <f>IF(C511&gt;0,VLOOKUP(C511,男子登録情報!$A$2:$H$1688,2,0),"")</f>
        <v/>
      </c>
      <c r="E511" s="331" t="str">
        <f>IF(C511&gt;0,VLOOKUP(C511,男子登録情報!$A$2:$H$1688,3,0),"")</f>
        <v/>
      </c>
      <c r="F511" s="332"/>
      <c r="G511" s="330" t="str">
        <f>IF(C511&gt;0,VLOOKUP(C511,男子登録情報!$A$2:$H$1688,4,0),"")</f>
        <v/>
      </c>
      <c r="H511" s="330" t="str">
        <f>IF(C511&gt;0,VLOOKUP(C511,男子登録情報!$A$2:$H$1688,8,0),"")</f>
        <v/>
      </c>
      <c r="I511" s="333" t="str">
        <f>IF(C511&gt;0,VLOOKUP(C511,男子登録情報!$A$2:$H$1688,5,0),"")</f>
        <v/>
      </c>
      <c r="J511" s="60"/>
      <c r="L511" s="62"/>
    </row>
    <row r="512" spans="1:12" s="21" customFormat="1" ht="18.75">
      <c r="A512" s="4"/>
      <c r="B512" s="329"/>
      <c r="C512" s="195"/>
      <c r="D512" s="195"/>
      <c r="E512" s="321"/>
      <c r="F512" s="322"/>
      <c r="G512" s="195"/>
      <c r="H512" s="195"/>
      <c r="I512" s="320"/>
      <c r="J512" s="60"/>
      <c r="L512" s="62"/>
    </row>
    <row r="513" spans="1:12" s="21" customFormat="1" ht="18.75">
      <c r="A513" s="4"/>
      <c r="B513" s="312">
        <v>2</v>
      </c>
      <c r="C513" s="314"/>
      <c r="D513" s="314" t="str">
        <f>IF(C513,VLOOKUP(C513,男子登録情報!$A$2:$H$1688,2,0),"")</f>
        <v/>
      </c>
      <c r="E513" s="316" t="str">
        <f>IF(C513&gt;0,VLOOKUP(C513,男子登録情報!$A$2:$H$1688,3,0),"")</f>
        <v/>
      </c>
      <c r="F513" s="317"/>
      <c r="G513" s="314" t="str">
        <f>IF(C513&gt;0,VLOOKUP(C513,男子登録情報!$A$2:$H$1688,4,0),"")</f>
        <v/>
      </c>
      <c r="H513" s="314" t="str">
        <f>IF(C513&gt;0,VLOOKUP(C513,男子登録情報!$A$2:$H$1688,8,0),"")</f>
        <v/>
      </c>
      <c r="I513" s="280" t="str">
        <f>IF(C513&gt;0,VLOOKUP(C513,男子登録情報!$A$2:$H$1688,5,0),"")</f>
        <v/>
      </c>
      <c r="J513" s="60"/>
      <c r="L513" s="62"/>
    </row>
    <row r="514" spans="1:12" s="21" customFormat="1" ht="18.75">
      <c r="A514" s="4"/>
      <c r="B514" s="329"/>
      <c r="C514" s="195"/>
      <c r="D514" s="195"/>
      <c r="E514" s="321"/>
      <c r="F514" s="322"/>
      <c r="G514" s="195"/>
      <c r="H514" s="195"/>
      <c r="I514" s="320"/>
      <c r="J514" s="60"/>
      <c r="L514" s="62"/>
    </row>
    <row r="515" spans="1:12" s="21" customFormat="1" ht="18.75">
      <c r="A515" s="4"/>
      <c r="B515" s="312">
        <v>3</v>
      </c>
      <c r="C515" s="314"/>
      <c r="D515" s="314" t="str">
        <f>IF(C515,VLOOKUP(C515,男子登録情報!$A$2:$H$1688,2,0),"")</f>
        <v/>
      </c>
      <c r="E515" s="316" t="str">
        <f>IF(C515&gt;0,VLOOKUP(C515,男子登録情報!$A$2:$H$1688,3,0),"")</f>
        <v/>
      </c>
      <c r="F515" s="317"/>
      <c r="G515" s="314" t="str">
        <f>IF(C515&gt;0,VLOOKUP(C515,男子登録情報!$A$2:$H$1688,4,0),"")</f>
        <v/>
      </c>
      <c r="H515" s="314" t="str">
        <f>IF(C515&gt;0,VLOOKUP(C515,男子登録情報!$A$2:$H$1688,8,0),"")</f>
        <v/>
      </c>
      <c r="I515" s="280" t="str">
        <f>IF(C515&gt;0,VLOOKUP(C515,男子登録情報!$A$2:$H$1688,5,0),"")</f>
        <v/>
      </c>
      <c r="J515" s="60"/>
      <c r="L515" s="62"/>
    </row>
    <row r="516" spans="1:12" s="21" customFormat="1" ht="18.75">
      <c r="A516" s="4"/>
      <c r="B516" s="329"/>
      <c r="C516" s="195"/>
      <c r="D516" s="195"/>
      <c r="E516" s="321"/>
      <c r="F516" s="322"/>
      <c r="G516" s="195"/>
      <c r="H516" s="195"/>
      <c r="I516" s="320"/>
      <c r="J516" s="60"/>
      <c r="L516" s="62"/>
    </row>
    <row r="517" spans="1:12" s="21" customFormat="1" ht="18.75">
      <c r="A517" s="4"/>
      <c r="B517" s="312">
        <v>4</v>
      </c>
      <c r="C517" s="314"/>
      <c r="D517" s="314" t="str">
        <f>IF(C517,VLOOKUP(C517,男子登録情報!$A$2:$H$1688,2,0),"")</f>
        <v/>
      </c>
      <c r="E517" s="316" t="str">
        <f>IF(C517&gt;0,VLOOKUP(C517,男子登録情報!$A$2:$H$1688,3,0),"")</f>
        <v/>
      </c>
      <c r="F517" s="317"/>
      <c r="G517" s="314" t="str">
        <f>IF(C517&gt;0,VLOOKUP(C517,男子登録情報!$A$2:$H$1688,4,0),"")</f>
        <v/>
      </c>
      <c r="H517" s="314" t="str">
        <f>IF(C517&gt;0,VLOOKUP(C517,男子登録情報!$A$2:$H$1688,8,0),"")</f>
        <v/>
      </c>
      <c r="I517" s="280" t="str">
        <f>IF(C517&gt;0,VLOOKUP(C517,男子登録情報!$A$2:$H$1688,5,0),"")</f>
        <v/>
      </c>
      <c r="J517" s="60"/>
      <c r="L517" s="62"/>
    </row>
    <row r="518" spans="1:12" s="21" customFormat="1" ht="18.75">
      <c r="A518" s="4"/>
      <c r="B518" s="329"/>
      <c r="C518" s="195"/>
      <c r="D518" s="195"/>
      <c r="E518" s="321"/>
      <c r="F518" s="322"/>
      <c r="G518" s="195"/>
      <c r="H518" s="195"/>
      <c r="I518" s="320"/>
      <c r="J518" s="60"/>
      <c r="L518" s="62"/>
    </row>
    <row r="519" spans="1:12" s="21" customFormat="1" ht="18.75">
      <c r="A519" s="4"/>
      <c r="B519" s="312">
        <v>5</v>
      </c>
      <c r="C519" s="314"/>
      <c r="D519" s="314" t="str">
        <f>IF(C519,VLOOKUP(C519,男子登録情報!$A$2:$H$1688,2,0),"")</f>
        <v/>
      </c>
      <c r="E519" s="316" t="str">
        <f>IF(C519&gt;0,VLOOKUP(C519,男子登録情報!$A$2:$H$1688,3,0),"")</f>
        <v/>
      </c>
      <c r="F519" s="317"/>
      <c r="G519" s="314" t="str">
        <f>IF(C519&gt;0,VLOOKUP(C519,男子登録情報!$A$2:$H$1688,4,0),"")</f>
        <v/>
      </c>
      <c r="H519" s="314" t="str">
        <f>IF(C519&gt;0,VLOOKUP(C519,男子登録情報!$A$2:$H$1688,8,0),"")</f>
        <v/>
      </c>
      <c r="I519" s="280" t="str">
        <f>IF(C519&gt;0,VLOOKUP(C519,男子登録情報!$A$2:$H$1688,5,0),"")</f>
        <v/>
      </c>
      <c r="J519" s="60"/>
      <c r="L519" s="62"/>
    </row>
    <row r="520" spans="1:12" s="21" customFormat="1" ht="18.75">
      <c r="A520" s="4"/>
      <c r="B520" s="329"/>
      <c r="C520" s="195"/>
      <c r="D520" s="195"/>
      <c r="E520" s="321"/>
      <c r="F520" s="322"/>
      <c r="G520" s="195"/>
      <c r="H520" s="195"/>
      <c r="I520" s="320"/>
      <c r="J520" s="60"/>
      <c r="L520" s="62"/>
    </row>
    <row r="521" spans="1:12" s="21" customFormat="1" ht="18.75">
      <c r="A521" s="4"/>
      <c r="B521" s="312">
        <v>6</v>
      </c>
      <c r="C521" s="314"/>
      <c r="D521" s="314" t="str">
        <f>IF(C521,VLOOKUP(C521,男子登録情報!$A$2:$H$1688,2,0),"")</f>
        <v/>
      </c>
      <c r="E521" s="316" t="str">
        <f>IF(C521&gt;0,VLOOKUP(C521,男子登録情報!$A$2:$H$1688,3,0),"")</f>
        <v/>
      </c>
      <c r="F521" s="317"/>
      <c r="G521" s="314" t="str">
        <f>IF(C521&gt;0,VLOOKUP(C521,男子登録情報!$A$2:$H$1688,4,0),"")</f>
        <v/>
      </c>
      <c r="H521" s="314" t="str">
        <f>IF(C521&gt;0,VLOOKUP(C521,男子登録情報!$A$2:$H$1688,8,0),"")</f>
        <v/>
      </c>
      <c r="I521" s="280" t="str">
        <f>IF(C521&gt;0,VLOOKUP(C521,男子登録情報!$A$2:$H$1688,5,0),"")</f>
        <v/>
      </c>
      <c r="J521" s="60"/>
      <c r="L521" s="62"/>
    </row>
    <row r="522" spans="1:12" s="21" customFormat="1" ht="19.5" thickBot="1">
      <c r="A522" s="4"/>
      <c r="B522" s="313"/>
      <c r="C522" s="315"/>
      <c r="D522" s="315"/>
      <c r="E522" s="318"/>
      <c r="F522" s="319"/>
      <c r="G522" s="315"/>
      <c r="H522" s="315"/>
      <c r="I522" s="281"/>
      <c r="J522" s="60"/>
      <c r="L522" s="62"/>
    </row>
    <row r="523" spans="1:12" s="21" customFormat="1" ht="18.75">
      <c r="A523" s="4"/>
      <c r="B523" s="282" t="s">
        <v>1322</v>
      </c>
      <c r="C523" s="283"/>
      <c r="D523" s="283"/>
      <c r="E523" s="283"/>
      <c r="F523" s="283"/>
      <c r="G523" s="283"/>
      <c r="H523" s="283"/>
      <c r="I523" s="284"/>
      <c r="J523" s="60"/>
      <c r="L523" s="62"/>
    </row>
    <row r="524" spans="1:12" s="21" customFormat="1" ht="18.75">
      <c r="A524" s="4"/>
      <c r="B524" s="285"/>
      <c r="C524" s="286"/>
      <c r="D524" s="286"/>
      <c r="E524" s="286"/>
      <c r="F524" s="286"/>
      <c r="G524" s="286"/>
      <c r="H524" s="286"/>
      <c r="I524" s="287"/>
      <c r="J524" s="60"/>
      <c r="L524" s="62"/>
    </row>
    <row r="525" spans="1:12" s="21" customFormat="1" ht="19.5" thickBot="1">
      <c r="A525" s="4"/>
      <c r="B525" s="288"/>
      <c r="C525" s="289"/>
      <c r="D525" s="289"/>
      <c r="E525" s="289"/>
      <c r="F525" s="289"/>
      <c r="G525" s="289"/>
      <c r="H525" s="289"/>
      <c r="I525" s="290"/>
      <c r="J525" s="60"/>
      <c r="L525" s="62"/>
    </row>
    <row r="526" spans="1:12" s="21" customFormat="1" ht="18.75">
      <c r="A526" s="61"/>
      <c r="B526" s="61"/>
      <c r="C526" s="61"/>
      <c r="D526" s="61"/>
      <c r="E526" s="61"/>
      <c r="F526" s="61"/>
      <c r="G526" s="61"/>
      <c r="H526" s="61"/>
      <c r="I526" s="61"/>
      <c r="J526" s="66"/>
      <c r="L526" s="62"/>
    </row>
    <row r="527" spans="1:12" s="21" customFormat="1" ht="19.5" thickBot="1">
      <c r="A527" s="4"/>
      <c r="B527" s="4"/>
      <c r="C527" s="4"/>
      <c r="D527" s="4"/>
      <c r="E527" s="4"/>
      <c r="F527" s="4"/>
      <c r="G527" s="4"/>
      <c r="H527" s="4"/>
      <c r="I527" s="4"/>
      <c r="J527" s="64" t="s">
        <v>1355</v>
      </c>
      <c r="L527" s="62"/>
    </row>
    <row r="528" spans="1:12" s="21" customFormat="1" ht="18.75">
      <c r="A528" s="4"/>
      <c r="B528" s="291" t="str">
        <f>CONCATENATE('加盟校情報&amp;大会設定'!$G$5,'加盟校情報&amp;大会設定'!$H$5,'加盟校情報&amp;大会設定'!$I$5,'加盟校情報&amp;大会設定'!$J$5,)&amp;"　男子4×400mR"</f>
        <v>第35回全日本大学女子駅伝東海地区選考会　男子4×400mR</v>
      </c>
      <c r="C528" s="292"/>
      <c r="D528" s="292"/>
      <c r="E528" s="292"/>
      <c r="F528" s="292"/>
      <c r="G528" s="292"/>
      <c r="H528" s="292"/>
      <c r="I528" s="293"/>
      <c r="J528" s="60"/>
      <c r="L528" s="62"/>
    </row>
    <row r="529" spans="1:12" s="21" customFormat="1" ht="19.5" thickBot="1">
      <c r="A529" s="4"/>
      <c r="B529" s="294"/>
      <c r="C529" s="295"/>
      <c r="D529" s="295"/>
      <c r="E529" s="295"/>
      <c r="F529" s="295"/>
      <c r="G529" s="295"/>
      <c r="H529" s="295"/>
      <c r="I529" s="296"/>
      <c r="J529" s="60"/>
      <c r="L529" s="62"/>
    </row>
    <row r="530" spans="1:12" s="21" customFormat="1" ht="18.75">
      <c r="A530" s="4"/>
      <c r="B530" s="297" t="s">
        <v>1326</v>
      </c>
      <c r="C530" s="298"/>
      <c r="D530" s="303" t="str">
        <f>IF(基本情報登録!$D$6&gt;0,基本情報登録!$D$6,"")</f>
        <v/>
      </c>
      <c r="E530" s="304"/>
      <c r="F530" s="304"/>
      <c r="G530" s="304"/>
      <c r="H530" s="305"/>
      <c r="I530" s="65" t="s">
        <v>1360</v>
      </c>
      <c r="J530" s="60"/>
      <c r="L530" s="62"/>
    </row>
    <row r="531" spans="1:12" s="21" customFormat="1" ht="18.75">
      <c r="A531" s="4"/>
      <c r="B531" s="299" t="s">
        <v>1</v>
      </c>
      <c r="C531" s="300"/>
      <c r="D531" s="306" t="str">
        <f>IF(基本情報登録!$D$8&gt;0,基本情報登録!$D$8,"")</f>
        <v/>
      </c>
      <c r="E531" s="307"/>
      <c r="F531" s="307"/>
      <c r="G531" s="307"/>
      <c r="H531" s="308"/>
      <c r="I531" s="280"/>
      <c r="J531" s="60"/>
      <c r="L531" s="62"/>
    </row>
    <row r="532" spans="1:12" s="21" customFormat="1" ht="19.5" thickBot="1">
      <c r="A532" s="4"/>
      <c r="B532" s="301"/>
      <c r="C532" s="302"/>
      <c r="D532" s="309"/>
      <c r="E532" s="310"/>
      <c r="F532" s="310"/>
      <c r="G532" s="310"/>
      <c r="H532" s="311"/>
      <c r="I532" s="281"/>
      <c r="J532" s="60"/>
      <c r="L532" s="62"/>
    </row>
    <row r="533" spans="1:12" s="21" customFormat="1" ht="18.75">
      <c r="A533" s="4"/>
      <c r="B533" s="297" t="s">
        <v>26</v>
      </c>
      <c r="C533" s="298"/>
      <c r="D533" s="334"/>
      <c r="E533" s="335"/>
      <c r="F533" s="335"/>
      <c r="G533" s="335"/>
      <c r="H533" s="335"/>
      <c r="I533" s="336"/>
      <c r="J533" s="60"/>
      <c r="L533" s="62"/>
    </row>
    <row r="534" spans="1:12" s="21" customFormat="1" ht="18.75" hidden="1">
      <c r="A534" s="4"/>
      <c r="B534" s="50"/>
      <c r="C534" s="51"/>
      <c r="D534" s="52"/>
      <c r="E534" s="337" t="str">
        <f>TEXT(D533,"00000")</f>
        <v>00000</v>
      </c>
      <c r="F534" s="337"/>
      <c r="G534" s="337"/>
      <c r="H534" s="337"/>
      <c r="I534" s="338"/>
      <c r="J534" s="60"/>
      <c r="L534" s="62"/>
    </row>
    <row r="535" spans="1:12" s="21" customFormat="1" ht="18.75">
      <c r="A535" s="4"/>
      <c r="B535" s="299" t="s">
        <v>29</v>
      </c>
      <c r="C535" s="300"/>
      <c r="D535" s="316"/>
      <c r="E535" s="341"/>
      <c r="F535" s="341"/>
      <c r="G535" s="341"/>
      <c r="H535" s="341"/>
      <c r="I535" s="342"/>
      <c r="J535" s="60"/>
      <c r="L535" s="62"/>
    </row>
    <row r="536" spans="1:12" s="21" customFormat="1" ht="18.75">
      <c r="A536" s="4"/>
      <c r="B536" s="339"/>
      <c r="C536" s="340"/>
      <c r="D536" s="321"/>
      <c r="E536" s="343"/>
      <c r="F536" s="343"/>
      <c r="G536" s="343"/>
      <c r="H536" s="343"/>
      <c r="I536" s="344"/>
      <c r="J536" s="60"/>
      <c r="L536" s="62"/>
    </row>
    <row r="537" spans="1:12" s="21" customFormat="1" ht="19.5" thickBot="1">
      <c r="A537" s="4"/>
      <c r="B537" s="345" t="s">
        <v>1318</v>
      </c>
      <c r="C537" s="346"/>
      <c r="D537" s="347"/>
      <c r="E537" s="348"/>
      <c r="F537" s="348"/>
      <c r="G537" s="348"/>
      <c r="H537" s="348"/>
      <c r="I537" s="349"/>
      <c r="J537" s="60"/>
      <c r="L537" s="62"/>
    </row>
    <row r="538" spans="1:12" s="21" customFormat="1" ht="18.75">
      <c r="A538" s="4"/>
      <c r="B538" s="323" t="s">
        <v>1319</v>
      </c>
      <c r="C538" s="324"/>
      <c r="D538" s="324"/>
      <c r="E538" s="324"/>
      <c r="F538" s="324"/>
      <c r="G538" s="324"/>
      <c r="H538" s="324"/>
      <c r="I538" s="325"/>
      <c r="J538" s="60"/>
      <c r="L538" s="62"/>
    </row>
    <row r="539" spans="1:12" s="21" customFormat="1" ht="19.5" thickBot="1">
      <c r="A539" s="4"/>
      <c r="B539" s="53" t="s">
        <v>1323</v>
      </c>
      <c r="C539" s="54" t="s">
        <v>18</v>
      </c>
      <c r="D539" s="54" t="s">
        <v>1324</v>
      </c>
      <c r="E539" s="326" t="s">
        <v>1320</v>
      </c>
      <c r="F539" s="327"/>
      <c r="G539" s="54" t="s">
        <v>1325</v>
      </c>
      <c r="H539" s="54" t="s">
        <v>48</v>
      </c>
      <c r="I539" s="55" t="s">
        <v>1321</v>
      </c>
      <c r="J539" s="60"/>
      <c r="L539" s="62"/>
    </row>
    <row r="540" spans="1:12" s="21" customFormat="1" ht="19.5" thickTop="1">
      <c r="A540" s="4"/>
      <c r="B540" s="328">
        <v>1</v>
      </c>
      <c r="C540" s="330"/>
      <c r="D540" s="330" t="str">
        <f>IF(C540&gt;0,VLOOKUP(C540,男子登録情報!$A$2:$H$1688,2,0),"")</f>
        <v/>
      </c>
      <c r="E540" s="331" t="str">
        <f>IF(C540&gt;0,VLOOKUP(C540,男子登録情報!$A$2:$H$1688,3,0),"")</f>
        <v/>
      </c>
      <c r="F540" s="332"/>
      <c r="G540" s="330" t="str">
        <f>IF(C540&gt;0,VLOOKUP(C540,男子登録情報!$A$2:$H$1688,4,0),"")</f>
        <v/>
      </c>
      <c r="H540" s="330" t="str">
        <f>IF(C540&gt;0,VLOOKUP(C540,男子登録情報!$A$2:$H$1688,8,0),"")</f>
        <v/>
      </c>
      <c r="I540" s="333" t="str">
        <f>IF(C540&gt;0,VLOOKUP(C540,男子登録情報!$A$2:$H$1688,5,0),"")</f>
        <v/>
      </c>
      <c r="J540" s="60"/>
      <c r="L540" s="62"/>
    </row>
    <row r="541" spans="1:12" s="21" customFormat="1" ht="18.75">
      <c r="A541" s="4"/>
      <c r="B541" s="329"/>
      <c r="C541" s="195"/>
      <c r="D541" s="195"/>
      <c r="E541" s="321"/>
      <c r="F541" s="322"/>
      <c r="G541" s="195"/>
      <c r="H541" s="195"/>
      <c r="I541" s="320"/>
      <c r="J541" s="60"/>
      <c r="L541" s="62"/>
    </row>
    <row r="542" spans="1:12" s="21" customFormat="1" ht="18.75">
      <c r="A542" s="4"/>
      <c r="B542" s="312">
        <v>2</v>
      </c>
      <c r="C542" s="314"/>
      <c r="D542" s="314" t="str">
        <f>IF(C542,VLOOKUP(C542,男子登録情報!$A$2:$H$1688,2,0),"")</f>
        <v/>
      </c>
      <c r="E542" s="316" t="str">
        <f>IF(C542&gt;0,VLOOKUP(C542,男子登録情報!$A$2:$H$1688,3,0),"")</f>
        <v/>
      </c>
      <c r="F542" s="317"/>
      <c r="G542" s="314" t="str">
        <f>IF(C542&gt;0,VLOOKUP(C542,男子登録情報!$A$2:$H$1688,4,0),"")</f>
        <v/>
      </c>
      <c r="H542" s="314" t="str">
        <f>IF(C542&gt;0,VLOOKUP(C542,男子登録情報!$A$2:$H$1688,8,0),"")</f>
        <v/>
      </c>
      <c r="I542" s="280" t="str">
        <f>IF(C542&gt;0,VLOOKUP(C542,男子登録情報!$A$2:$H$1688,5,0),"")</f>
        <v/>
      </c>
      <c r="J542" s="60"/>
      <c r="L542" s="62"/>
    </row>
    <row r="543" spans="1:12" s="21" customFormat="1" ht="18.75">
      <c r="A543" s="4"/>
      <c r="B543" s="329"/>
      <c r="C543" s="195"/>
      <c r="D543" s="195"/>
      <c r="E543" s="321"/>
      <c r="F543" s="322"/>
      <c r="G543" s="195"/>
      <c r="H543" s="195"/>
      <c r="I543" s="320"/>
      <c r="J543" s="60"/>
      <c r="L543" s="62"/>
    </row>
    <row r="544" spans="1:12" s="21" customFormat="1" ht="18.75">
      <c r="A544" s="4"/>
      <c r="B544" s="312">
        <v>3</v>
      </c>
      <c r="C544" s="314"/>
      <c r="D544" s="314" t="str">
        <f>IF(C544,VLOOKUP(C544,男子登録情報!$A$2:$H$1688,2,0),"")</f>
        <v/>
      </c>
      <c r="E544" s="316" t="str">
        <f>IF(C544&gt;0,VLOOKUP(C544,男子登録情報!$A$2:$H$1688,3,0),"")</f>
        <v/>
      </c>
      <c r="F544" s="317"/>
      <c r="G544" s="314" t="str">
        <f>IF(C544&gt;0,VLOOKUP(C544,男子登録情報!$A$2:$H$1688,4,0),"")</f>
        <v/>
      </c>
      <c r="H544" s="314" t="str">
        <f>IF(C544&gt;0,VLOOKUP(C544,男子登録情報!$A$2:$H$1688,8,0),"")</f>
        <v/>
      </c>
      <c r="I544" s="280" t="str">
        <f>IF(C544&gt;0,VLOOKUP(C544,男子登録情報!$A$2:$H$1688,5,0),"")</f>
        <v/>
      </c>
      <c r="J544" s="60"/>
      <c r="L544" s="62"/>
    </row>
    <row r="545" spans="1:12" s="21" customFormat="1" ht="18.75">
      <c r="A545" s="4"/>
      <c r="B545" s="329"/>
      <c r="C545" s="195"/>
      <c r="D545" s="195"/>
      <c r="E545" s="321"/>
      <c r="F545" s="322"/>
      <c r="G545" s="195"/>
      <c r="H545" s="195"/>
      <c r="I545" s="320"/>
      <c r="J545" s="60"/>
      <c r="L545" s="62"/>
    </row>
    <row r="546" spans="1:12" s="21" customFormat="1" ht="18.75">
      <c r="A546" s="4"/>
      <c r="B546" s="312">
        <v>4</v>
      </c>
      <c r="C546" s="314"/>
      <c r="D546" s="314" t="str">
        <f>IF(C546,VLOOKUP(C546,男子登録情報!$A$2:$H$1688,2,0),"")</f>
        <v/>
      </c>
      <c r="E546" s="316" t="str">
        <f>IF(C546&gt;0,VLOOKUP(C546,男子登録情報!$A$2:$H$1688,3,0),"")</f>
        <v/>
      </c>
      <c r="F546" s="317"/>
      <c r="G546" s="314" t="str">
        <f>IF(C546&gt;0,VLOOKUP(C546,男子登録情報!$A$2:$H$1688,4,0),"")</f>
        <v/>
      </c>
      <c r="H546" s="314" t="str">
        <f>IF(C546&gt;0,VLOOKUP(C546,男子登録情報!$A$2:$H$1688,8,0),"")</f>
        <v/>
      </c>
      <c r="I546" s="280" t="str">
        <f>IF(C546&gt;0,VLOOKUP(C546,男子登録情報!$A$2:$H$1688,5,0),"")</f>
        <v/>
      </c>
      <c r="J546" s="60"/>
      <c r="L546" s="62"/>
    </row>
    <row r="547" spans="1:12" s="21" customFormat="1" ht="18.75">
      <c r="A547" s="4"/>
      <c r="B547" s="329"/>
      <c r="C547" s="195"/>
      <c r="D547" s="195"/>
      <c r="E547" s="321"/>
      <c r="F547" s="322"/>
      <c r="G547" s="195"/>
      <c r="H547" s="195"/>
      <c r="I547" s="320"/>
      <c r="J547" s="60"/>
      <c r="L547" s="62"/>
    </row>
    <row r="548" spans="1:12" s="21" customFormat="1" ht="18.75">
      <c r="A548" s="4"/>
      <c r="B548" s="312">
        <v>5</v>
      </c>
      <c r="C548" s="314"/>
      <c r="D548" s="314" t="str">
        <f>IF(C548,VLOOKUP(C548,男子登録情報!$A$2:$H$1688,2,0),"")</f>
        <v/>
      </c>
      <c r="E548" s="316" t="str">
        <f>IF(C548&gt;0,VLOOKUP(C548,男子登録情報!$A$2:$H$1688,3,0),"")</f>
        <v/>
      </c>
      <c r="F548" s="317"/>
      <c r="G548" s="314" t="str">
        <f>IF(C548&gt;0,VLOOKUP(C548,男子登録情報!$A$2:$H$1688,4,0),"")</f>
        <v/>
      </c>
      <c r="H548" s="314" t="str">
        <f>IF(C548&gt;0,VLOOKUP(C548,男子登録情報!$A$2:$H$1688,8,0),"")</f>
        <v/>
      </c>
      <c r="I548" s="280" t="str">
        <f>IF(C548&gt;0,VLOOKUP(C548,男子登録情報!$A$2:$H$1688,5,0),"")</f>
        <v/>
      </c>
      <c r="J548" s="60"/>
      <c r="L548" s="62"/>
    </row>
    <row r="549" spans="1:12" s="21" customFormat="1" ht="18.75">
      <c r="A549" s="4"/>
      <c r="B549" s="329"/>
      <c r="C549" s="195"/>
      <c r="D549" s="195"/>
      <c r="E549" s="321"/>
      <c r="F549" s="322"/>
      <c r="G549" s="195"/>
      <c r="H549" s="195"/>
      <c r="I549" s="320"/>
      <c r="J549" s="60"/>
      <c r="L549" s="62"/>
    </row>
    <row r="550" spans="1:12" s="21" customFormat="1" ht="18.75">
      <c r="A550" s="4"/>
      <c r="B550" s="312">
        <v>6</v>
      </c>
      <c r="C550" s="314"/>
      <c r="D550" s="314" t="str">
        <f>IF(C550,VLOOKUP(C550,男子登録情報!$A$2:$H$1688,2,0),"")</f>
        <v/>
      </c>
      <c r="E550" s="316" t="str">
        <f>IF(C550&gt;0,VLOOKUP(C550,男子登録情報!$A$2:$H$1688,3,0),"")</f>
        <v/>
      </c>
      <c r="F550" s="317"/>
      <c r="G550" s="314" t="str">
        <f>IF(C550&gt;0,VLOOKUP(C550,男子登録情報!$A$2:$H$1688,4,0),"")</f>
        <v/>
      </c>
      <c r="H550" s="314" t="str">
        <f>IF(C550&gt;0,VLOOKUP(C550,男子登録情報!$A$2:$H$1688,8,0),"")</f>
        <v/>
      </c>
      <c r="I550" s="280" t="str">
        <f>IF(C550&gt;0,VLOOKUP(C550,男子登録情報!$A$2:$H$1688,5,0),"")</f>
        <v/>
      </c>
      <c r="J550" s="60"/>
      <c r="L550" s="62"/>
    </row>
    <row r="551" spans="1:12" s="21" customFormat="1" ht="19.5" thickBot="1">
      <c r="A551" s="4"/>
      <c r="B551" s="313"/>
      <c r="C551" s="315"/>
      <c r="D551" s="315"/>
      <c r="E551" s="318"/>
      <c r="F551" s="319"/>
      <c r="G551" s="315"/>
      <c r="H551" s="315"/>
      <c r="I551" s="281"/>
      <c r="J551" s="60"/>
      <c r="L551" s="62"/>
    </row>
    <row r="552" spans="1:12" s="21" customFormat="1" ht="18.75">
      <c r="A552" s="4"/>
      <c r="B552" s="282" t="s">
        <v>1322</v>
      </c>
      <c r="C552" s="283"/>
      <c r="D552" s="283"/>
      <c r="E552" s="283"/>
      <c r="F552" s="283"/>
      <c r="G552" s="283"/>
      <c r="H552" s="283"/>
      <c r="I552" s="284"/>
      <c r="J552" s="60"/>
      <c r="L552" s="62"/>
    </row>
    <row r="553" spans="1:12" s="21" customFormat="1" ht="18.75">
      <c r="A553" s="4"/>
      <c r="B553" s="285"/>
      <c r="C553" s="286"/>
      <c r="D553" s="286"/>
      <c r="E553" s="286"/>
      <c r="F553" s="286"/>
      <c r="G553" s="286"/>
      <c r="H553" s="286"/>
      <c r="I553" s="287"/>
      <c r="J553" s="60"/>
      <c r="L553" s="62"/>
    </row>
    <row r="554" spans="1:12" s="21" customFormat="1" ht="19.5" thickBot="1">
      <c r="A554" s="4"/>
      <c r="B554" s="288"/>
      <c r="C554" s="289"/>
      <c r="D554" s="289"/>
      <c r="E554" s="289"/>
      <c r="F554" s="289"/>
      <c r="G554" s="289"/>
      <c r="H554" s="289"/>
      <c r="I554" s="290"/>
      <c r="J554" s="60"/>
      <c r="L554" s="62"/>
    </row>
    <row r="555" spans="1:12" s="21" customFormat="1" ht="18.75">
      <c r="A555" s="61"/>
      <c r="B555" s="61"/>
      <c r="C555" s="61"/>
      <c r="D555" s="61"/>
      <c r="E555" s="61"/>
      <c r="F555" s="61"/>
      <c r="G555" s="61"/>
      <c r="H555" s="61"/>
      <c r="I555" s="61"/>
      <c r="J555" s="66"/>
      <c r="L555" s="62"/>
    </row>
    <row r="556" spans="1:12" s="21" customFormat="1" ht="19.5" thickBot="1">
      <c r="A556" s="4"/>
      <c r="B556" s="4"/>
      <c r="C556" s="4"/>
      <c r="D556" s="4"/>
      <c r="E556" s="4"/>
      <c r="F556" s="4"/>
      <c r="G556" s="4"/>
      <c r="H556" s="4"/>
      <c r="I556" s="4"/>
      <c r="J556" s="64" t="s">
        <v>1356</v>
      </c>
      <c r="L556" s="62"/>
    </row>
    <row r="557" spans="1:12" s="21" customFormat="1" ht="18.75">
      <c r="A557" s="4"/>
      <c r="B557" s="291" t="str">
        <f>CONCATENATE('加盟校情報&amp;大会設定'!$G$5,'加盟校情報&amp;大会設定'!$H$5,'加盟校情報&amp;大会設定'!$I$5,'加盟校情報&amp;大会設定'!$J$5,)&amp;"　男子4×400mR"</f>
        <v>第35回全日本大学女子駅伝東海地区選考会　男子4×400mR</v>
      </c>
      <c r="C557" s="292"/>
      <c r="D557" s="292"/>
      <c r="E557" s="292"/>
      <c r="F557" s="292"/>
      <c r="G557" s="292"/>
      <c r="H557" s="292"/>
      <c r="I557" s="293"/>
      <c r="J557" s="60"/>
      <c r="L557" s="62"/>
    </row>
    <row r="558" spans="1:12" s="21" customFormat="1" ht="19.5" thickBot="1">
      <c r="A558" s="4"/>
      <c r="B558" s="294"/>
      <c r="C558" s="295"/>
      <c r="D558" s="295"/>
      <c r="E558" s="295"/>
      <c r="F558" s="295"/>
      <c r="G558" s="295"/>
      <c r="H558" s="295"/>
      <c r="I558" s="296"/>
      <c r="J558" s="60"/>
      <c r="L558" s="62"/>
    </row>
    <row r="559" spans="1:12" s="21" customFormat="1" ht="18.75">
      <c r="A559" s="4"/>
      <c r="B559" s="297" t="s">
        <v>1326</v>
      </c>
      <c r="C559" s="298"/>
      <c r="D559" s="303" t="str">
        <f>IF(基本情報登録!$D$6&gt;0,基本情報登録!$D$6,"")</f>
        <v/>
      </c>
      <c r="E559" s="304"/>
      <c r="F559" s="304"/>
      <c r="G559" s="304"/>
      <c r="H559" s="305"/>
      <c r="I559" s="65" t="s">
        <v>1360</v>
      </c>
      <c r="J559" s="60"/>
      <c r="L559" s="62"/>
    </row>
    <row r="560" spans="1:12" s="21" customFormat="1" ht="18.75">
      <c r="A560" s="4"/>
      <c r="B560" s="299" t="s">
        <v>1</v>
      </c>
      <c r="C560" s="300"/>
      <c r="D560" s="306" t="str">
        <f>IF(基本情報登録!$D$8&gt;0,基本情報登録!$D$8,"")</f>
        <v/>
      </c>
      <c r="E560" s="307"/>
      <c r="F560" s="307"/>
      <c r="G560" s="307"/>
      <c r="H560" s="308"/>
      <c r="I560" s="280"/>
      <c r="J560" s="60"/>
      <c r="L560" s="62"/>
    </row>
    <row r="561" spans="1:12" s="21" customFormat="1" ht="19.5" thickBot="1">
      <c r="A561" s="4"/>
      <c r="B561" s="301"/>
      <c r="C561" s="302"/>
      <c r="D561" s="309"/>
      <c r="E561" s="310"/>
      <c r="F561" s="310"/>
      <c r="G561" s="310"/>
      <c r="H561" s="311"/>
      <c r="I561" s="281"/>
      <c r="J561" s="60"/>
      <c r="L561" s="62"/>
    </row>
    <row r="562" spans="1:12" s="21" customFormat="1" ht="18.75">
      <c r="A562" s="4"/>
      <c r="B562" s="297" t="s">
        <v>26</v>
      </c>
      <c r="C562" s="298"/>
      <c r="D562" s="334"/>
      <c r="E562" s="335"/>
      <c r="F562" s="335"/>
      <c r="G562" s="335"/>
      <c r="H562" s="335"/>
      <c r="I562" s="336"/>
      <c r="J562" s="60"/>
      <c r="L562" s="62"/>
    </row>
    <row r="563" spans="1:12" s="21" customFormat="1" ht="18.75" hidden="1">
      <c r="A563" s="4"/>
      <c r="B563" s="50"/>
      <c r="C563" s="51"/>
      <c r="D563" s="52"/>
      <c r="E563" s="337" t="str">
        <f>TEXT(D562,"00000")</f>
        <v>00000</v>
      </c>
      <c r="F563" s="337"/>
      <c r="G563" s="337"/>
      <c r="H563" s="337"/>
      <c r="I563" s="338"/>
      <c r="J563" s="60"/>
      <c r="L563" s="62"/>
    </row>
    <row r="564" spans="1:12" s="21" customFormat="1" ht="18.75">
      <c r="A564" s="4"/>
      <c r="B564" s="299" t="s">
        <v>29</v>
      </c>
      <c r="C564" s="300"/>
      <c r="D564" s="316"/>
      <c r="E564" s="341"/>
      <c r="F564" s="341"/>
      <c r="G564" s="341"/>
      <c r="H564" s="341"/>
      <c r="I564" s="342"/>
      <c r="J564" s="60"/>
      <c r="L564" s="62"/>
    </row>
    <row r="565" spans="1:12" s="21" customFormat="1" ht="18.75">
      <c r="A565" s="4"/>
      <c r="B565" s="339"/>
      <c r="C565" s="340"/>
      <c r="D565" s="321"/>
      <c r="E565" s="343"/>
      <c r="F565" s="343"/>
      <c r="G565" s="343"/>
      <c r="H565" s="343"/>
      <c r="I565" s="344"/>
      <c r="J565" s="60"/>
      <c r="L565" s="62"/>
    </row>
    <row r="566" spans="1:12" s="21" customFormat="1" ht="19.5" thickBot="1">
      <c r="A566" s="4"/>
      <c r="B566" s="345" t="s">
        <v>1318</v>
      </c>
      <c r="C566" s="346"/>
      <c r="D566" s="347"/>
      <c r="E566" s="348"/>
      <c r="F566" s="348"/>
      <c r="G566" s="348"/>
      <c r="H566" s="348"/>
      <c r="I566" s="349"/>
      <c r="J566" s="60"/>
      <c r="L566" s="62"/>
    </row>
    <row r="567" spans="1:12" s="21" customFormat="1" ht="18.75">
      <c r="A567" s="4"/>
      <c r="B567" s="323" t="s">
        <v>1319</v>
      </c>
      <c r="C567" s="324"/>
      <c r="D567" s="324"/>
      <c r="E567" s="324"/>
      <c r="F567" s="324"/>
      <c r="G567" s="324"/>
      <c r="H567" s="324"/>
      <c r="I567" s="325"/>
      <c r="J567" s="60"/>
      <c r="L567" s="62"/>
    </row>
    <row r="568" spans="1:12" s="21" customFormat="1" ht="19.5" thickBot="1">
      <c r="A568" s="4"/>
      <c r="B568" s="53" t="s">
        <v>1323</v>
      </c>
      <c r="C568" s="54" t="s">
        <v>18</v>
      </c>
      <c r="D568" s="54" t="s">
        <v>1324</v>
      </c>
      <c r="E568" s="326" t="s">
        <v>1320</v>
      </c>
      <c r="F568" s="327"/>
      <c r="G568" s="54" t="s">
        <v>1325</v>
      </c>
      <c r="H568" s="54" t="s">
        <v>48</v>
      </c>
      <c r="I568" s="55" t="s">
        <v>1321</v>
      </c>
      <c r="J568" s="60"/>
      <c r="L568" s="62"/>
    </row>
    <row r="569" spans="1:12" s="21" customFormat="1" ht="19.5" thickTop="1">
      <c r="A569" s="4"/>
      <c r="B569" s="328">
        <v>1</v>
      </c>
      <c r="C569" s="330"/>
      <c r="D569" s="330" t="str">
        <f>IF(C569&gt;0,VLOOKUP(C569,男子登録情報!$A$2:$H$1688,2,0),"")</f>
        <v/>
      </c>
      <c r="E569" s="331" t="str">
        <f>IF(C569&gt;0,VLOOKUP(C569,男子登録情報!$A$2:$H$1688,3,0),"")</f>
        <v/>
      </c>
      <c r="F569" s="332"/>
      <c r="G569" s="330" t="str">
        <f>IF(C569&gt;0,VLOOKUP(C569,男子登録情報!$A$2:$H$1688,4,0),"")</f>
        <v/>
      </c>
      <c r="H569" s="330" t="str">
        <f>IF(C569&gt;0,VLOOKUP(C569,男子登録情報!$A$2:$H$1688,8,0),"")</f>
        <v/>
      </c>
      <c r="I569" s="333" t="str">
        <f>IF(C569&gt;0,VLOOKUP(C569,男子登録情報!$A$2:$H$1688,5,0),"")</f>
        <v/>
      </c>
      <c r="J569" s="60"/>
      <c r="L569" s="62"/>
    </row>
    <row r="570" spans="1:12" s="21" customFormat="1" ht="18.75">
      <c r="A570" s="4"/>
      <c r="B570" s="329"/>
      <c r="C570" s="195"/>
      <c r="D570" s="195"/>
      <c r="E570" s="321"/>
      <c r="F570" s="322"/>
      <c r="G570" s="195"/>
      <c r="H570" s="195"/>
      <c r="I570" s="320"/>
      <c r="J570" s="60"/>
      <c r="L570" s="62"/>
    </row>
    <row r="571" spans="1:12" s="21" customFormat="1" ht="18.75">
      <c r="A571" s="4"/>
      <c r="B571" s="312">
        <v>2</v>
      </c>
      <c r="C571" s="314"/>
      <c r="D571" s="314" t="str">
        <f>IF(C571,VLOOKUP(C571,男子登録情報!$A$2:$H$1688,2,0),"")</f>
        <v/>
      </c>
      <c r="E571" s="316" t="str">
        <f>IF(C571&gt;0,VLOOKUP(C571,男子登録情報!$A$2:$H$1688,3,0),"")</f>
        <v/>
      </c>
      <c r="F571" s="317"/>
      <c r="G571" s="314" t="str">
        <f>IF(C571&gt;0,VLOOKUP(C571,男子登録情報!$A$2:$H$1688,4,0),"")</f>
        <v/>
      </c>
      <c r="H571" s="314" t="str">
        <f>IF(C571&gt;0,VLOOKUP(C571,男子登録情報!$A$2:$H$1688,8,0),"")</f>
        <v/>
      </c>
      <c r="I571" s="280" t="str">
        <f>IF(C571&gt;0,VLOOKUP(C571,男子登録情報!$A$2:$H$1688,5,0),"")</f>
        <v/>
      </c>
      <c r="J571" s="60"/>
      <c r="L571" s="62"/>
    </row>
    <row r="572" spans="1:12" s="21" customFormat="1" ht="18.75">
      <c r="A572" s="4"/>
      <c r="B572" s="329"/>
      <c r="C572" s="195"/>
      <c r="D572" s="195"/>
      <c r="E572" s="321"/>
      <c r="F572" s="322"/>
      <c r="G572" s="195"/>
      <c r="H572" s="195"/>
      <c r="I572" s="320"/>
      <c r="J572" s="60"/>
      <c r="L572" s="62"/>
    </row>
    <row r="573" spans="1:12" s="21" customFormat="1" ht="18.75">
      <c r="A573" s="4"/>
      <c r="B573" s="312">
        <v>3</v>
      </c>
      <c r="C573" s="314"/>
      <c r="D573" s="314" t="str">
        <f>IF(C573,VLOOKUP(C573,男子登録情報!$A$2:$H$1688,2,0),"")</f>
        <v/>
      </c>
      <c r="E573" s="316" t="str">
        <f>IF(C573&gt;0,VLOOKUP(C573,男子登録情報!$A$2:$H$1688,3,0),"")</f>
        <v/>
      </c>
      <c r="F573" s="317"/>
      <c r="G573" s="314" t="str">
        <f>IF(C573&gt;0,VLOOKUP(C573,男子登録情報!$A$2:$H$1688,4,0),"")</f>
        <v/>
      </c>
      <c r="H573" s="314" t="str">
        <f>IF(C573&gt;0,VLOOKUP(C573,男子登録情報!$A$2:$H$1688,8,0),"")</f>
        <v/>
      </c>
      <c r="I573" s="280" t="str">
        <f>IF(C573&gt;0,VLOOKUP(C573,男子登録情報!$A$2:$H$1688,5,0),"")</f>
        <v/>
      </c>
      <c r="J573" s="60"/>
      <c r="L573" s="62"/>
    </row>
    <row r="574" spans="1:12" s="21" customFormat="1" ht="18.75">
      <c r="A574" s="4"/>
      <c r="B574" s="329"/>
      <c r="C574" s="195"/>
      <c r="D574" s="195"/>
      <c r="E574" s="321"/>
      <c r="F574" s="322"/>
      <c r="G574" s="195"/>
      <c r="H574" s="195"/>
      <c r="I574" s="320"/>
      <c r="J574" s="60"/>
      <c r="L574" s="62"/>
    </row>
    <row r="575" spans="1:12" s="21" customFormat="1" ht="18.75">
      <c r="A575" s="4"/>
      <c r="B575" s="312">
        <v>4</v>
      </c>
      <c r="C575" s="314"/>
      <c r="D575" s="314" t="str">
        <f>IF(C575,VLOOKUP(C575,男子登録情報!$A$2:$H$1688,2,0),"")</f>
        <v/>
      </c>
      <c r="E575" s="316" t="str">
        <f>IF(C575&gt;0,VLOOKUP(C575,男子登録情報!$A$2:$H$1688,3,0),"")</f>
        <v/>
      </c>
      <c r="F575" s="317"/>
      <c r="G575" s="314" t="str">
        <f>IF(C575&gt;0,VLOOKUP(C575,男子登録情報!$A$2:$H$1688,4,0),"")</f>
        <v/>
      </c>
      <c r="H575" s="314" t="str">
        <f>IF(C575&gt;0,VLOOKUP(C575,男子登録情報!$A$2:$H$1688,8,0),"")</f>
        <v/>
      </c>
      <c r="I575" s="280" t="str">
        <f>IF(C575&gt;0,VLOOKUP(C575,男子登録情報!$A$2:$H$1688,5,0),"")</f>
        <v/>
      </c>
      <c r="J575" s="60"/>
      <c r="L575" s="62"/>
    </row>
    <row r="576" spans="1:12" s="21" customFormat="1" ht="18.75">
      <c r="A576" s="4"/>
      <c r="B576" s="329"/>
      <c r="C576" s="195"/>
      <c r="D576" s="195"/>
      <c r="E576" s="321"/>
      <c r="F576" s="322"/>
      <c r="G576" s="195"/>
      <c r="H576" s="195"/>
      <c r="I576" s="320"/>
      <c r="J576" s="60"/>
      <c r="L576" s="62"/>
    </row>
    <row r="577" spans="1:12" s="21" customFormat="1" ht="18.75">
      <c r="A577" s="4"/>
      <c r="B577" s="312">
        <v>5</v>
      </c>
      <c r="C577" s="314"/>
      <c r="D577" s="314" t="str">
        <f>IF(C577,VLOOKUP(C577,男子登録情報!$A$2:$H$1688,2,0),"")</f>
        <v/>
      </c>
      <c r="E577" s="316" t="str">
        <f>IF(C577&gt;0,VLOOKUP(C577,男子登録情報!$A$2:$H$1688,3,0),"")</f>
        <v/>
      </c>
      <c r="F577" s="317"/>
      <c r="G577" s="314" t="str">
        <f>IF(C577&gt;0,VLOOKUP(C577,男子登録情報!$A$2:$H$1688,4,0),"")</f>
        <v/>
      </c>
      <c r="H577" s="314" t="str">
        <f>IF(C577&gt;0,VLOOKUP(C577,男子登録情報!$A$2:$H$1688,8,0),"")</f>
        <v/>
      </c>
      <c r="I577" s="280" t="str">
        <f>IF(C577&gt;0,VLOOKUP(C577,男子登録情報!$A$2:$H$1688,5,0),"")</f>
        <v/>
      </c>
      <c r="J577" s="60"/>
      <c r="L577" s="62"/>
    </row>
    <row r="578" spans="1:12" s="21" customFormat="1" ht="18.75">
      <c r="A578" s="4"/>
      <c r="B578" s="329"/>
      <c r="C578" s="195"/>
      <c r="D578" s="195"/>
      <c r="E578" s="321"/>
      <c r="F578" s="322"/>
      <c r="G578" s="195"/>
      <c r="H578" s="195"/>
      <c r="I578" s="320"/>
      <c r="J578" s="60"/>
      <c r="L578" s="62"/>
    </row>
    <row r="579" spans="1:12" s="21" customFormat="1" ht="18.75">
      <c r="A579" s="4"/>
      <c r="B579" s="312">
        <v>6</v>
      </c>
      <c r="C579" s="314"/>
      <c r="D579" s="314" t="str">
        <f>IF(C579,VLOOKUP(C579,男子登録情報!$A$2:$H$1688,2,0),"")</f>
        <v/>
      </c>
      <c r="E579" s="316" t="str">
        <f>IF(C579&gt;0,VLOOKUP(C579,男子登録情報!$A$2:$H$1688,3,0),"")</f>
        <v/>
      </c>
      <c r="F579" s="317"/>
      <c r="G579" s="314" t="str">
        <f>IF(C579&gt;0,VLOOKUP(C579,男子登録情報!$A$2:$H$1688,4,0),"")</f>
        <v/>
      </c>
      <c r="H579" s="314" t="str">
        <f>IF(C579&gt;0,VLOOKUP(C579,男子登録情報!$A$2:$H$1688,8,0),"")</f>
        <v/>
      </c>
      <c r="I579" s="280" t="str">
        <f>IF(C579&gt;0,VLOOKUP(C579,男子登録情報!$A$2:$H$1688,5,0),"")</f>
        <v/>
      </c>
      <c r="J579" s="60"/>
      <c r="L579" s="62"/>
    </row>
    <row r="580" spans="1:12" s="21" customFormat="1" ht="19.5" thickBot="1">
      <c r="A580" s="4"/>
      <c r="B580" s="313"/>
      <c r="C580" s="315"/>
      <c r="D580" s="315"/>
      <c r="E580" s="318"/>
      <c r="F580" s="319"/>
      <c r="G580" s="315"/>
      <c r="H580" s="315"/>
      <c r="I580" s="281"/>
      <c r="J580" s="60"/>
      <c r="L580" s="62"/>
    </row>
    <row r="581" spans="1:12" s="21" customFormat="1" ht="18.75">
      <c r="A581" s="4"/>
      <c r="B581" s="282" t="s">
        <v>1322</v>
      </c>
      <c r="C581" s="283"/>
      <c r="D581" s="283"/>
      <c r="E581" s="283"/>
      <c r="F581" s="283"/>
      <c r="G581" s="283"/>
      <c r="H581" s="283"/>
      <c r="I581" s="284"/>
      <c r="J581" s="60"/>
      <c r="L581" s="62"/>
    </row>
    <row r="582" spans="1:12" s="21" customFormat="1" ht="18.75">
      <c r="A582" s="4"/>
      <c r="B582" s="285"/>
      <c r="C582" s="286"/>
      <c r="D582" s="286"/>
      <c r="E582" s="286"/>
      <c r="F582" s="286"/>
      <c r="G582" s="286"/>
      <c r="H582" s="286"/>
      <c r="I582" s="287"/>
      <c r="J582" s="60"/>
      <c r="L582" s="62"/>
    </row>
    <row r="583" spans="1:12" s="21" customFormat="1" ht="19.5" thickBot="1">
      <c r="A583" s="4"/>
      <c r="B583" s="288"/>
      <c r="C583" s="289"/>
      <c r="D583" s="289"/>
      <c r="E583" s="289"/>
      <c r="F583" s="289"/>
      <c r="G583" s="289"/>
      <c r="H583" s="289"/>
      <c r="I583" s="290"/>
      <c r="J583" s="60"/>
      <c r="L583" s="62"/>
    </row>
    <row r="584" spans="1:12" s="21" customFormat="1" ht="18.75">
      <c r="A584" s="61"/>
      <c r="B584" s="61"/>
      <c r="C584" s="61"/>
      <c r="D584" s="61"/>
      <c r="E584" s="61"/>
      <c r="F584" s="61"/>
      <c r="G584" s="61"/>
      <c r="H584" s="61"/>
      <c r="I584" s="61"/>
      <c r="J584" s="66"/>
      <c r="L584" s="62"/>
    </row>
    <row r="585" spans="1:12" s="21" customFormat="1">
      <c r="A585" s="62"/>
      <c r="B585" s="62"/>
      <c r="C585" s="62"/>
      <c r="D585" s="62"/>
      <c r="E585" s="62"/>
      <c r="F585" s="62"/>
      <c r="G585" s="62"/>
      <c r="H585" s="62"/>
      <c r="I585" s="62"/>
      <c r="J585" s="67"/>
      <c r="L585" s="62"/>
    </row>
  </sheetData>
  <mergeCells count="1161">
    <mergeCell ref="B16:I16"/>
    <mergeCell ref="E17:F17"/>
    <mergeCell ref="B18:B19"/>
    <mergeCell ref="C18:C19"/>
    <mergeCell ref="D18:D19"/>
    <mergeCell ref="E18:F19"/>
    <mergeCell ref="G18:G19"/>
    <mergeCell ref="H18:H19"/>
    <mergeCell ref="I18:I19"/>
    <mergeCell ref="B11:C11"/>
    <mergeCell ref="D11:I11"/>
    <mergeCell ref="E12:I12"/>
    <mergeCell ref="B13:C14"/>
    <mergeCell ref="D13:I14"/>
    <mergeCell ref="B15:C15"/>
    <mergeCell ref="D15:I15"/>
    <mergeCell ref="A1:J3"/>
    <mergeCell ref="B6:I7"/>
    <mergeCell ref="B8:C8"/>
    <mergeCell ref="D8:H8"/>
    <mergeCell ref="B9:C10"/>
    <mergeCell ref="D9:H10"/>
    <mergeCell ref="I9:I10"/>
    <mergeCell ref="I24:I25"/>
    <mergeCell ref="B26:B27"/>
    <mergeCell ref="C26:C27"/>
    <mergeCell ref="D26:D27"/>
    <mergeCell ref="E26:F27"/>
    <mergeCell ref="G26:G27"/>
    <mergeCell ref="H26:H27"/>
    <mergeCell ref="I26:I27"/>
    <mergeCell ref="B24:B25"/>
    <mergeCell ref="C24:C25"/>
    <mergeCell ref="D24:D25"/>
    <mergeCell ref="E24:F25"/>
    <mergeCell ref="G24:G25"/>
    <mergeCell ref="H24:H25"/>
    <mergeCell ref="I20:I21"/>
    <mergeCell ref="B22:B23"/>
    <mergeCell ref="C22:C23"/>
    <mergeCell ref="D22:D23"/>
    <mergeCell ref="E22:F23"/>
    <mergeCell ref="G22:G23"/>
    <mergeCell ref="H22:H23"/>
    <mergeCell ref="I22:I23"/>
    <mergeCell ref="B20:B21"/>
    <mergeCell ref="C20:C21"/>
    <mergeCell ref="D20:D21"/>
    <mergeCell ref="E20:F21"/>
    <mergeCell ref="G20:G21"/>
    <mergeCell ref="H20:H21"/>
    <mergeCell ref="B45:I45"/>
    <mergeCell ref="E46:F46"/>
    <mergeCell ref="B47:B48"/>
    <mergeCell ref="C47:C48"/>
    <mergeCell ref="D47:D48"/>
    <mergeCell ref="E47:F48"/>
    <mergeCell ref="G47:G48"/>
    <mergeCell ref="H47:H48"/>
    <mergeCell ref="I47:I48"/>
    <mergeCell ref="B40:C40"/>
    <mergeCell ref="D40:I40"/>
    <mergeCell ref="E41:I41"/>
    <mergeCell ref="B42:C43"/>
    <mergeCell ref="D42:I43"/>
    <mergeCell ref="B44:C44"/>
    <mergeCell ref="D44:I44"/>
    <mergeCell ref="I28:I29"/>
    <mergeCell ref="B30:I32"/>
    <mergeCell ref="B35:I36"/>
    <mergeCell ref="B37:C37"/>
    <mergeCell ref="D37:H37"/>
    <mergeCell ref="B38:C39"/>
    <mergeCell ref="D38:H39"/>
    <mergeCell ref="I38:I39"/>
    <mergeCell ref="B28:B29"/>
    <mergeCell ref="C28:C29"/>
    <mergeCell ref="D28:D29"/>
    <mergeCell ref="E28:F29"/>
    <mergeCell ref="G28:G29"/>
    <mergeCell ref="H28:H29"/>
    <mergeCell ref="I53:I54"/>
    <mergeCell ref="B55:B56"/>
    <mergeCell ref="C55:C56"/>
    <mergeCell ref="D55:D56"/>
    <mergeCell ref="E55:F56"/>
    <mergeCell ref="G55:G56"/>
    <mergeCell ref="H55:H56"/>
    <mergeCell ref="I55:I56"/>
    <mergeCell ref="B53:B54"/>
    <mergeCell ref="C53:C54"/>
    <mergeCell ref="D53:D54"/>
    <mergeCell ref="E53:F54"/>
    <mergeCell ref="G53:G54"/>
    <mergeCell ref="H53:H54"/>
    <mergeCell ref="I49:I50"/>
    <mergeCell ref="B51:B52"/>
    <mergeCell ref="C51:C52"/>
    <mergeCell ref="D51:D52"/>
    <mergeCell ref="E51:F52"/>
    <mergeCell ref="G51:G52"/>
    <mergeCell ref="H51:H52"/>
    <mergeCell ref="I51:I52"/>
    <mergeCell ref="B49:B50"/>
    <mergeCell ref="C49:C50"/>
    <mergeCell ref="D49:D50"/>
    <mergeCell ref="E49:F50"/>
    <mergeCell ref="G49:G50"/>
    <mergeCell ref="H49:H50"/>
    <mergeCell ref="B74:I74"/>
    <mergeCell ref="E75:F75"/>
    <mergeCell ref="B76:B77"/>
    <mergeCell ref="C76:C77"/>
    <mergeCell ref="D76:D77"/>
    <mergeCell ref="E76:F77"/>
    <mergeCell ref="G76:G77"/>
    <mergeCell ref="H76:H77"/>
    <mergeCell ref="I76:I77"/>
    <mergeCell ref="B69:C69"/>
    <mergeCell ref="D69:I69"/>
    <mergeCell ref="E70:I70"/>
    <mergeCell ref="B71:C72"/>
    <mergeCell ref="D71:I72"/>
    <mergeCell ref="B73:C73"/>
    <mergeCell ref="D73:I73"/>
    <mergeCell ref="I57:I58"/>
    <mergeCell ref="B59:I61"/>
    <mergeCell ref="B64:I65"/>
    <mergeCell ref="B66:C66"/>
    <mergeCell ref="D66:H66"/>
    <mergeCell ref="B67:C68"/>
    <mergeCell ref="D67:H68"/>
    <mergeCell ref="I67:I68"/>
    <mergeCell ref="B57:B58"/>
    <mergeCell ref="C57:C58"/>
    <mergeCell ref="D57:D58"/>
    <mergeCell ref="E57:F58"/>
    <mergeCell ref="G57:G58"/>
    <mergeCell ref="H57:H58"/>
    <mergeCell ref="I82:I83"/>
    <mergeCell ref="B84:B85"/>
    <mergeCell ref="C84:C85"/>
    <mergeCell ref="D84:D85"/>
    <mergeCell ref="E84:F85"/>
    <mergeCell ref="G84:G85"/>
    <mergeCell ref="H84:H85"/>
    <mergeCell ref="I84:I85"/>
    <mergeCell ref="B82:B83"/>
    <mergeCell ref="C82:C83"/>
    <mergeCell ref="D82:D83"/>
    <mergeCell ref="E82:F83"/>
    <mergeCell ref="G82:G83"/>
    <mergeCell ref="H82:H83"/>
    <mergeCell ref="I78:I79"/>
    <mergeCell ref="B80:B81"/>
    <mergeCell ref="C80:C81"/>
    <mergeCell ref="D80:D81"/>
    <mergeCell ref="E80:F81"/>
    <mergeCell ref="G80:G81"/>
    <mergeCell ref="H80:H81"/>
    <mergeCell ref="I80:I81"/>
    <mergeCell ref="B78:B79"/>
    <mergeCell ref="C78:C79"/>
    <mergeCell ref="D78:D79"/>
    <mergeCell ref="E78:F79"/>
    <mergeCell ref="G78:G79"/>
    <mergeCell ref="H78:H79"/>
    <mergeCell ref="B103:I103"/>
    <mergeCell ref="E104:F104"/>
    <mergeCell ref="B105:B106"/>
    <mergeCell ref="C105:C106"/>
    <mergeCell ref="D105:D106"/>
    <mergeCell ref="E105:F106"/>
    <mergeCell ref="G105:G106"/>
    <mergeCell ref="H105:H106"/>
    <mergeCell ref="I105:I106"/>
    <mergeCell ref="B98:C98"/>
    <mergeCell ref="D98:I98"/>
    <mergeCell ref="E99:I99"/>
    <mergeCell ref="B100:C101"/>
    <mergeCell ref="D100:I101"/>
    <mergeCell ref="B102:C102"/>
    <mergeCell ref="D102:I102"/>
    <mergeCell ref="I86:I87"/>
    <mergeCell ref="B88:I90"/>
    <mergeCell ref="B93:I94"/>
    <mergeCell ref="B95:C95"/>
    <mergeCell ref="D95:H95"/>
    <mergeCell ref="B96:C97"/>
    <mergeCell ref="D96:H97"/>
    <mergeCell ref="I96:I97"/>
    <mergeCell ref="B86:B87"/>
    <mergeCell ref="C86:C87"/>
    <mergeCell ref="D86:D87"/>
    <mergeCell ref="E86:F87"/>
    <mergeCell ref="G86:G87"/>
    <mergeCell ref="H86:H87"/>
    <mergeCell ref="I111:I112"/>
    <mergeCell ref="B113:B114"/>
    <mergeCell ref="C113:C114"/>
    <mergeCell ref="D113:D114"/>
    <mergeCell ref="E113:F114"/>
    <mergeCell ref="G113:G114"/>
    <mergeCell ref="H113:H114"/>
    <mergeCell ref="I113:I114"/>
    <mergeCell ref="B111:B112"/>
    <mergeCell ref="C111:C112"/>
    <mergeCell ref="D111:D112"/>
    <mergeCell ref="E111:F112"/>
    <mergeCell ref="G111:G112"/>
    <mergeCell ref="H111:H112"/>
    <mergeCell ref="I107:I108"/>
    <mergeCell ref="B109:B110"/>
    <mergeCell ref="C109:C110"/>
    <mergeCell ref="D109:D110"/>
    <mergeCell ref="E109:F110"/>
    <mergeCell ref="G109:G110"/>
    <mergeCell ref="H109:H110"/>
    <mergeCell ref="I109:I110"/>
    <mergeCell ref="B107:B108"/>
    <mergeCell ref="C107:C108"/>
    <mergeCell ref="D107:D108"/>
    <mergeCell ref="E107:F108"/>
    <mergeCell ref="G107:G108"/>
    <mergeCell ref="H107:H108"/>
    <mergeCell ref="B132:I132"/>
    <mergeCell ref="E133:F133"/>
    <mergeCell ref="B134:B135"/>
    <mergeCell ref="C134:C135"/>
    <mergeCell ref="D134:D135"/>
    <mergeCell ref="E134:F135"/>
    <mergeCell ref="G134:G135"/>
    <mergeCell ref="H134:H135"/>
    <mergeCell ref="I134:I135"/>
    <mergeCell ref="B127:C127"/>
    <mergeCell ref="D127:I127"/>
    <mergeCell ref="E128:I128"/>
    <mergeCell ref="B129:C130"/>
    <mergeCell ref="D129:I130"/>
    <mergeCell ref="B131:C131"/>
    <mergeCell ref="D131:I131"/>
    <mergeCell ref="I115:I116"/>
    <mergeCell ref="B117:I119"/>
    <mergeCell ref="B122:I123"/>
    <mergeCell ref="B124:C124"/>
    <mergeCell ref="D124:H124"/>
    <mergeCell ref="B125:C126"/>
    <mergeCell ref="D125:H126"/>
    <mergeCell ref="I125:I126"/>
    <mergeCell ref="B115:B116"/>
    <mergeCell ref="C115:C116"/>
    <mergeCell ref="D115:D116"/>
    <mergeCell ref="E115:F116"/>
    <mergeCell ref="G115:G116"/>
    <mergeCell ref="H115:H116"/>
    <mergeCell ref="I140:I141"/>
    <mergeCell ref="B142:B143"/>
    <mergeCell ref="C142:C143"/>
    <mergeCell ref="D142:D143"/>
    <mergeCell ref="E142:F143"/>
    <mergeCell ref="G142:G143"/>
    <mergeCell ref="H142:H143"/>
    <mergeCell ref="I142:I143"/>
    <mergeCell ref="B140:B141"/>
    <mergeCell ref="C140:C141"/>
    <mergeCell ref="D140:D141"/>
    <mergeCell ref="E140:F141"/>
    <mergeCell ref="G140:G141"/>
    <mergeCell ref="H140:H141"/>
    <mergeCell ref="I136:I137"/>
    <mergeCell ref="B138:B139"/>
    <mergeCell ref="C138:C139"/>
    <mergeCell ref="D138:D139"/>
    <mergeCell ref="E138:F139"/>
    <mergeCell ref="G138:G139"/>
    <mergeCell ref="H138:H139"/>
    <mergeCell ref="I138:I139"/>
    <mergeCell ref="B136:B137"/>
    <mergeCell ref="C136:C137"/>
    <mergeCell ref="D136:D137"/>
    <mergeCell ref="E136:F137"/>
    <mergeCell ref="G136:G137"/>
    <mergeCell ref="H136:H137"/>
    <mergeCell ref="B161:I161"/>
    <mergeCell ref="E162:F162"/>
    <mergeCell ref="B163:B164"/>
    <mergeCell ref="C163:C164"/>
    <mergeCell ref="D163:D164"/>
    <mergeCell ref="E163:F164"/>
    <mergeCell ref="G163:G164"/>
    <mergeCell ref="H163:H164"/>
    <mergeCell ref="I163:I164"/>
    <mergeCell ref="B156:C156"/>
    <mergeCell ref="D156:I156"/>
    <mergeCell ref="E157:I157"/>
    <mergeCell ref="B158:C159"/>
    <mergeCell ref="D158:I159"/>
    <mergeCell ref="B160:C160"/>
    <mergeCell ref="D160:I160"/>
    <mergeCell ref="I144:I145"/>
    <mergeCell ref="B146:I148"/>
    <mergeCell ref="B151:I152"/>
    <mergeCell ref="B153:C153"/>
    <mergeCell ref="D153:H153"/>
    <mergeCell ref="B154:C155"/>
    <mergeCell ref="D154:H155"/>
    <mergeCell ref="I154:I155"/>
    <mergeCell ref="B144:B145"/>
    <mergeCell ref="C144:C145"/>
    <mergeCell ref="D144:D145"/>
    <mergeCell ref="E144:F145"/>
    <mergeCell ref="G144:G145"/>
    <mergeCell ref="H144:H145"/>
    <mergeCell ref="I169:I170"/>
    <mergeCell ref="B171:B172"/>
    <mergeCell ref="C171:C172"/>
    <mergeCell ref="D171:D172"/>
    <mergeCell ref="E171:F172"/>
    <mergeCell ref="G171:G172"/>
    <mergeCell ref="H171:H172"/>
    <mergeCell ref="I171:I172"/>
    <mergeCell ref="B169:B170"/>
    <mergeCell ref="C169:C170"/>
    <mergeCell ref="D169:D170"/>
    <mergeCell ref="E169:F170"/>
    <mergeCell ref="G169:G170"/>
    <mergeCell ref="H169:H170"/>
    <mergeCell ref="I165:I166"/>
    <mergeCell ref="B167:B168"/>
    <mergeCell ref="C167:C168"/>
    <mergeCell ref="D167:D168"/>
    <mergeCell ref="E167:F168"/>
    <mergeCell ref="G167:G168"/>
    <mergeCell ref="H167:H168"/>
    <mergeCell ref="I167:I168"/>
    <mergeCell ref="B165:B166"/>
    <mergeCell ref="C165:C166"/>
    <mergeCell ref="D165:D166"/>
    <mergeCell ref="E165:F166"/>
    <mergeCell ref="G165:G166"/>
    <mergeCell ref="H165:H166"/>
    <mergeCell ref="B190:I190"/>
    <mergeCell ref="E191:F191"/>
    <mergeCell ref="B192:B193"/>
    <mergeCell ref="C192:C193"/>
    <mergeCell ref="D192:D193"/>
    <mergeCell ref="E192:F193"/>
    <mergeCell ref="G192:G193"/>
    <mergeCell ref="H192:H193"/>
    <mergeCell ref="I192:I193"/>
    <mergeCell ref="B185:C185"/>
    <mergeCell ref="D185:I185"/>
    <mergeCell ref="E186:I186"/>
    <mergeCell ref="B187:C188"/>
    <mergeCell ref="D187:I188"/>
    <mergeCell ref="B189:C189"/>
    <mergeCell ref="D189:I189"/>
    <mergeCell ref="I173:I174"/>
    <mergeCell ref="B175:I177"/>
    <mergeCell ref="B180:I181"/>
    <mergeCell ref="B182:C182"/>
    <mergeCell ref="D182:H182"/>
    <mergeCell ref="B183:C184"/>
    <mergeCell ref="D183:H184"/>
    <mergeCell ref="I183:I184"/>
    <mergeCell ref="B173:B174"/>
    <mergeCell ref="C173:C174"/>
    <mergeCell ref="D173:D174"/>
    <mergeCell ref="E173:F174"/>
    <mergeCell ref="G173:G174"/>
    <mergeCell ref="H173:H174"/>
    <mergeCell ref="I198:I199"/>
    <mergeCell ref="B200:B201"/>
    <mergeCell ref="C200:C201"/>
    <mergeCell ref="D200:D201"/>
    <mergeCell ref="E200:F201"/>
    <mergeCell ref="G200:G201"/>
    <mergeCell ref="H200:H201"/>
    <mergeCell ref="I200:I201"/>
    <mergeCell ref="B198:B199"/>
    <mergeCell ref="C198:C199"/>
    <mergeCell ref="D198:D199"/>
    <mergeCell ref="E198:F199"/>
    <mergeCell ref="G198:G199"/>
    <mergeCell ref="H198:H199"/>
    <mergeCell ref="I194:I195"/>
    <mergeCell ref="B196:B197"/>
    <mergeCell ref="C196:C197"/>
    <mergeCell ref="D196:D197"/>
    <mergeCell ref="E196:F197"/>
    <mergeCell ref="G196:G197"/>
    <mergeCell ref="H196:H197"/>
    <mergeCell ref="I196:I197"/>
    <mergeCell ref="B194:B195"/>
    <mergeCell ref="C194:C195"/>
    <mergeCell ref="D194:D195"/>
    <mergeCell ref="E194:F195"/>
    <mergeCell ref="G194:G195"/>
    <mergeCell ref="H194:H195"/>
    <mergeCell ref="B219:I219"/>
    <mergeCell ref="E220:F220"/>
    <mergeCell ref="B221:B222"/>
    <mergeCell ref="C221:C222"/>
    <mergeCell ref="D221:D222"/>
    <mergeCell ref="E221:F222"/>
    <mergeCell ref="G221:G222"/>
    <mergeCell ref="H221:H222"/>
    <mergeCell ref="I221:I222"/>
    <mergeCell ref="B214:C214"/>
    <mergeCell ref="D214:I214"/>
    <mergeCell ref="E215:I215"/>
    <mergeCell ref="B216:C217"/>
    <mergeCell ref="D216:I217"/>
    <mergeCell ref="B218:C218"/>
    <mergeCell ref="D218:I218"/>
    <mergeCell ref="I202:I203"/>
    <mergeCell ref="B204:I206"/>
    <mergeCell ref="B209:I210"/>
    <mergeCell ref="B211:C211"/>
    <mergeCell ref="D211:H211"/>
    <mergeCell ref="B212:C213"/>
    <mergeCell ref="D212:H213"/>
    <mergeCell ref="I212:I213"/>
    <mergeCell ref="B202:B203"/>
    <mergeCell ref="C202:C203"/>
    <mergeCell ref="D202:D203"/>
    <mergeCell ref="E202:F203"/>
    <mergeCell ref="G202:G203"/>
    <mergeCell ref="H202:H203"/>
    <mergeCell ref="I227:I228"/>
    <mergeCell ref="B229:B230"/>
    <mergeCell ref="C229:C230"/>
    <mergeCell ref="D229:D230"/>
    <mergeCell ref="E229:F230"/>
    <mergeCell ref="G229:G230"/>
    <mergeCell ref="H229:H230"/>
    <mergeCell ref="I229:I230"/>
    <mergeCell ref="B227:B228"/>
    <mergeCell ref="C227:C228"/>
    <mergeCell ref="D227:D228"/>
    <mergeCell ref="E227:F228"/>
    <mergeCell ref="G227:G228"/>
    <mergeCell ref="H227:H228"/>
    <mergeCell ref="I223:I224"/>
    <mergeCell ref="B225:B226"/>
    <mergeCell ref="C225:C226"/>
    <mergeCell ref="D225:D226"/>
    <mergeCell ref="E225:F226"/>
    <mergeCell ref="G225:G226"/>
    <mergeCell ref="H225:H226"/>
    <mergeCell ref="I225:I226"/>
    <mergeCell ref="B223:B224"/>
    <mergeCell ref="C223:C224"/>
    <mergeCell ref="D223:D224"/>
    <mergeCell ref="E223:F224"/>
    <mergeCell ref="G223:G224"/>
    <mergeCell ref="H223:H224"/>
    <mergeCell ref="B248:I248"/>
    <mergeCell ref="E249:F249"/>
    <mergeCell ref="B250:B251"/>
    <mergeCell ref="C250:C251"/>
    <mergeCell ref="D250:D251"/>
    <mergeCell ref="E250:F251"/>
    <mergeCell ref="G250:G251"/>
    <mergeCell ref="H250:H251"/>
    <mergeCell ref="I250:I251"/>
    <mergeCell ref="B243:C243"/>
    <mergeCell ref="D243:I243"/>
    <mergeCell ref="E244:I244"/>
    <mergeCell ref="B245:C246"/>
    <mergeCell ref="D245:I246"/>
    <mergeCell ref="B247:C247"/>
    <mergeCell ref="D247:I247"/>
    <mergeCell ref="I231:I232"/>
    <mergeCell ref="B233:I235"/>
    <mergeCell ref="B238:I239"/>
    <mergeCell ref="B240:C240"/>
    <mergeCell ref="D240:H240"/>
    <mergeCell ref="B241:C242"/>
    <mergeCell ref="D241:H242"/>
    <mergeCell ref="I241:I242"/>
    <mergeCell ref="B231:B232"/>
    <mergeCell ref="C231:C232"/>
    <mergeCell ref="D231:D232"/>
    <mergeCell ref="E231:F232"/>
    <mergeCell ref="G231:G232"/>
    <mergeCell ref="H231:H232"/>
    <mergeCell ref="I256:I257"/>
    <mergeCell ref="B258:B259"/>
    <mergeCell ref="C258:C259"/>
    <mergeCell ref="D258:D259"/>
    <mergeCell ref="E258:F259"/>
    <mergeCell ref="G258:G259"/>
    <mergeCell ref="H258:H259"/>
    <mergeCell ref="I258:I259"/>
    <mergeCell ref="B256:B257"/>
    <mergeCell ref="C256:C257"/>
    <mergeCell ref="D256:D257"/>
    <mergeCell ref="E256:F257"/>
    <mergeCell ref="G256:G257"/>
    <mergeCell ref="H256:H257"/>
    <mergeCell ref="I252:I253"/>
    <mergeCell ref="B254:B255"/>
    <mergeCell ref="C254:C255"/>
    <mergeCell ref="D254:D255"/>
    <mergeCell ref="E254:F255"/>
    <mergeCell ref="G254:G255"/>
    <mergeCell ref="H254:H255"/>
    <mergeCell ref="I254:I255"/>
    <mergeCell ref="B252:B253"/>
    <mergeCell ref="C252:C253"/>
    <mergeCell ref="D252:D253"/>
    <mergeCell ref="E252:F253"/>
    <mergeCell ref="G252:G253"/>
    <mergeCell ref="H252:H253"/>
    <mergeCell ref="B277:I277"/>
    <mergeCell ref="E278:F278"/>
    <mergeCell ref="B279:B280"/>
    <mergeCell ref="C279:C280"/>
    <mergeCell ref="D279:D280"/>
    <mergeCell ref="E279:F280"/>
    <mergeCell ref="G279:G280"/>
    <mergeCell ref="H279:H280"/>
    <mergeCell ref="I279:I280"/>
    <mergeCell ref="B272:C272"/>
    <mergeCell ref="D272:I272"/>
    <mergeCell ref="E273:I273"/>
    <mergeCell ref="B274:C275"/>
    <mergeCell ref="D274:I275"/>
    <mergeCell ref="B276:C276"/>
    <mergeCell ref="D276:I276"/>
    <mergeCell ref="I260:I261"/>
    <mergeCell ref="B262:I264"/>
    <mergeCell ref="B267:I268"/>
    <mergeCell ref="B269:C269"/>
    <mergeCell ref="D269:H269"/>
    <mergeCell ref="B270:C271"/>
    <mergeCell ref="D270:H271"/>
    <mergeCell ref="I270:I271"/>
    <mergeCell ref="B260:B261"/>
    <mergeCell ref="C260:C261"/>
    <mergeCell ref="D260:D261"/>
    <mergeCell ref="E260:F261"/>
    <mergeCell ref="G260:G261"/>
    <mergeCell ref="H260:H261"/>
    <mergeCell ref="I285:I286"/>
    <mergeCell ref="B287:B288"/>
    <mergeCell ref="C287:C288"/>
    <mergeCell ref="D287:D288"/>
    <mergeCell ref="E287:F288"/>
    <mergeCell ref="G287:G288"/>
    <mergeCell ref="H287:H288"/>
    <mergeCell ref="I287:I288"/>
    <mergeCell ref="B285:B286"/>
    <mergeCell ref="C285:C286"/>
    <mergeCell ref="D285:D286"/>
    <mergeCell ref="E285:F286"/>
    <mergeCell ref="G285:G286"/>
    <mergeCell ref="H285:H286"/>
    <mergeCell ref="I281:I282"/>
    <mergeCell ref="B283:B284"/>
    <mergeCell ref="C283:C284"/>
    <mergeCell ref="D283:D284"/>
    <mergeCell ref="E283:F284"/>
    <mergeCell ref="G283:G284"/>
    <mergeCell ref="H283:H284"/>
    <mergeCell ref="I283:I284"/>
    <mergeCell ref="B281:B282"/>
    <mergeCell ref="C281:C282"/>
    <mergeCell ref="D281:D282"/>
    <mergeCell ref="E281:F282"/>
    <mergeCell ref="G281:G282"/>
    <mergeCell ref="H281:H282"/>
    <mergeCell ref="B306:I306"/>
    <mergeCell ref="E307:F307"/>
    <mergeCell ref="B308:B309"/>
    <mergeCell ref="C308:C309"/>
    <mergeCell ref="D308:D309"/>
    <mergeCell ref="E308:F309"/>
    <mergeCell ref="G308:G309"/>
    <mergeCell ref="H308:H309"/>
    <mergeCell ref="I308:I309"/>
    <mergeCell ref="B301:C301"/>
    <mergeCell ref="D301:I301"/>
    <mergeCell ref="E302:I302"/>
    <mergeCell ref="B303:C304"/>
    <mergeCell ref="D303:I304"/>
    <mergeCell ref="B305:C305"/>
    <mergeCell ref="D305:I305"/>
    <mergeCell ref="I289:I290"/>
    <mergeCell ref="B291:I293"/>
    <mergeCell ref="B296:I297"/>
    <mergeCell ref="B298:C298"/>
    <mergeCell ref="D298:H298"/>
    <mergeCell ref="B299:C300"/>
    <mergeCell ref="D299:H300"/>
    <mergeCell ref="I299:I300"/>
    <mergeCell ref="B289:B290"/>
    <mergeCell ref="C289:C290"/>
    <mergeCell ref="D289:D290"/>
    <mergeCell ref="E289:F290"/>
    <mergeCell ref="G289:G290"/>
    <mergeCell ref="H289:H290"/>
    <mergeCell ref="I314:I315"/>
    <mergeCell ref="B316:B317"/>
    <mergeCell ref="C316:C317"/>
    <mergeCell ref="D316:D317"/>
    <mergeCell ref="E316:F317"/>
    <mergeCell ref="G316:G317"/>
    <mergeCell ref="H316:H317"/>
    <mergeCell ref="I316:I317"/>
    <mergeCell ref="B314:B315"/>
    <mergeCell ref="C314:C315"/>
    <mergeCell ref="D314:D315"/>
    <mergeCell ref="E314:F315"/>
    <mergeCell ref="G314:G315"/>
    <mergeCell ref="H314:H315"/>
    <mergeCell ref="I310:I311"/>
    <mergeCell ref="B312:B313"/>
    <mergeCell ref="C312:C313"/>
    <mergeCell ref="D312:D313"/>
    <mergeCell ref="E312:F313"/>
    <mergeCell ref="G312:G313"/>
    <mergeCell ref="H312:H313"/>
    <mergeCell ref="I312:I313"/>
    <mergeCell ref="B310:B311"/>
    <mergeCell ref="C310:C311"/>
    <mergeCell ref="D310:D311"/>
    <mergeCell ref="E310:F311"/>
    <mergeCell ref="G310:G311"/>
    <mergeCell ref="H310:H311"/>
    <mergeCell ref="B335:I335"/>
    <mergeCell ref="E336:F336"/>
    <mergeCell ref="B337:B338"/>
    <mergeCell ref="C337:C338"/>
    <mergeCell ref="D337:D338"/>
    <mergeCell ref="E337:F338"/>
    <mergeCell ref="G337:G338"/>
    <mergeCell ref="H337:H338"/>
    <mergeCell ref="I337:I338"/>
    <mergeCell ref="B330:C330"/>
    <mergeCell ref="D330:I330"/>
    <mergeCell ref="E331:I331"/>
    <mergeCell ref="B332:C333"/>
    <mergeCell ref="D332:I333"/>
    <mergeCell ref="B334:C334"/>
    <mergeCell ref="D334:I334"/>
    <mergeCell ref="I318:I319"/>
    <mergeCell ref="B320:I322"/>
    <mergeCell ref="B325:I326"/>
    <mergeCell ref="B327:C327"/>
    <mergeCell ref="D327:H327"/>
    <mergeCell ref="B328:C329"/>
    <mergeCell ref="D328:H329"/>
    <mergeCell ref="I328:I329"/>
    <mergeCell ref="B318:B319"/>
    <mergeCell ref="C318:C319"/>
    <mergeCell ref="D318:D319"/>
    <mergeCell ref="E318:F319"/>
    <mergeCell ref="G318:G319"/>
    <mergeCell ref="H318:H319"/>
    <mergeCell ref="I343:I344"/>
    <mergeCell ref="B345:B346"/>
    <mergeCell ref="C345:C346"/>
    <mergeCell ref="D345:D346"/>
    <mergeCell ref="E345:F346"/>
    <mergeCell ref="G345:G346"/>
    <mergeCell ref="H345:H346"/>
    <mergeCell ref="I345:I346"/>
    <mergeCell ref="B343:B344"/>
    <mergeCell ref="C343:C344"/>
    <mergeCell ref="D343:D344"/>
    <mergeCell ref="E343:F344"/>
    <mergeCell ref="G343:G344"/>
    <mergeCell ref="H343:H344"/>
    <mergeCell ref="I339:I340"/>
    <mergeCell ref="B341:B342"/>
    <mergeCell ref="C341:C342"/>
    <mergeCell ref="D341:D342"/>
    <mergeCell ref="E341:F342"/>
    <mergeCell ref="G341:G342"/>
    <mergeCell ref="H341:H342"/>
    <mergeCell ref="I341:I342"/>
    <mergeCell ref="B339:B340"/>
    <mergeCell ref="C339:C340"/>
    <mergeCell ref="D339:D340"/>
    <mergeCell ref="E339:F340"/>
    <mergeCell ref="G339:G340"/>
    <mergeCell ref="H339:H340"/>
    <mergeCell ref="B364:I364"/>
    <mergeCell ref="E365:F365"/>
    <mergeCell ref="B366:B367"/>
    <mergeCell ref="C366:C367"/>
    <mergeCell ref="D366:D367"/>
    <mergeCell ref="E366:F367"/>
    <mergeCell ref="G366:G367"/>
    <mergeCell ref="H366:H367"/>
    <mergeCell ref="I366:I367"/>
    <mergeCell ref="B359:C359"/>
    <mergeCell ref="D359:I359"/>
    <mergeCell ref="E360:I360"/>
    <mergeCell ref="B361:C362"/>
    <mergeCell ref="D361:I362"/>
    <mergeCell ref="B363:C363"/>
    <mergeCell ref="D363:I363"/>
    <mergeCell ref="I347:I348"/>
    <mergeCell ref="B349:I351"/>
    <mergeCell ref="B354:I355"/>
    <mergeCell ref="B356:C356"/>
    <mergeCell ref="D356:H356"/>
    <mergeCell ref="B357:C358"/>
    <mergeCell ref="D357:H358"/>
    <mergeCell ref="I357:I358"/>
    <mergeCell ref="B347:B348"/>
    <mergeCell ref="C347:C348"/>
    <mergeCell ref="D347:D348"/>
    <mergeCell ref="E347:F348"/>
    <mergeCell ref="G347:G348"/>
    <mergeCell ref="H347:H348"/>
    <mergeCell ref="I372:I373"/>
    <mergeCell ref="B374:B375"/>
    <mergeCell ref="C374:C375"/>
    <mergeCell ref="D374:D375"/>
    <mergeCell ref="E374:F375"/>
    <mergeCell ref="G374:G375"/>
    <mergeCell ref="H374:H375"/>
    <mergeCell ref="I374:I375"/>
    <mergeCell ref="B372:B373"/>
    <mergeCell ref="C372:C373"/>
    <mergeCell ref="D372:D373"/>
    <mergeCell ref="E372:F373"/>
    <mergeCell ref="G372:G373"/>
    <mergeCell ref="H372:H373"/>
    <mergeCell ref="I368:I369"/>
    <mergeCell ref="B370:B371"/>
    <mergeCell ref="C370:C371"/>
    <mergeCell ref="D370:D371"/>
    <mergeCell ref="E370:F371"/>
    <mergeCell ref="G370:G371"/>
    <mergeCell ref="H370:H371"/>
    <mergeCell ref="I370:I371"/>
    <mergeCell ref="B368:B369"/>
    <mergeCell ref="C368:C369"/>
    <mergeCell ref="D368:D369"/>
    <mergeCell ref="E368:F369"/>
    <mergeCell ref="G368:G369"/>
    <mergeCell ref="H368:H369"/>
    <mergeCell ref="B393:I393"/>
    <mergeCell ref="E394:F394"/>
    <mergeCell ref="B395:B396"/>
    <mergeCell ref="C395:C396"/>
    <mergeCell ref="D395:D396"/>
    <mergeCell ref="E395:F396"/>
    <mergeCell ref="G395:G396"/>
    <mergeCell ref="H395:H396"/>
    <mergeCell ref="I395:I396"/>
    <mergeCell ref="B388:C388"/>
    <mergeCell ref="D388:I388"/>
    <mergeCell ref="E389:I389"/>
    <mergeCell ref="B390:C391"/>
    <mergeCell ref="D390:I391"/>
    <mergeCell ref="B392:C392"/>
    <mergeCell ref="D392:I392"/>
    <mergeCell ref="I376:I377"/>
    <mergeCell ref="B378:I380"/>
    <mergeCell ref="B383:I384"/>
    <mergeCell ref="B385:C385"/>
    <mergeCell ref="D385:H385"/>
    <mergeCell ref="B386:C387"/>
    <mergeCell ref="D386:H387"/>
    <mergeCell ref="I386:I387"/>
    <mergeCell ref="B376:B377"/>
    <mergeCell ref="C376:C377"/>
    <mergeCell ref="D376:D377"/>
    <mergeCell ref="E376:F377"/>
    <mergeCell ref="G376:G377"/>
    <mergeCell ref="H376:H377"/>
    <mergeCell ref="I401:I402"/>
    <mergeCell ref="B403:B404"/>
    <mergeCell ref="C403:C404"/>
    <mergeCell ref="D403:D404"/>
    <mergeCell ref="E403:F404"/>
    <mergeCell ref="G403:G404"/>
    <mergeCell ref="H403:H404"/>
    <mergeCell ref="I403:I404"/>
    <mergeCell ref="B401:B402"/>
    <mergeCell ref="C401:C402"/>
    <mergeCell ref="D401:D402"/>
    <mergeCell ref="E401:F402"/>
    <mergeCell ref="G401:G402"/>
    <mergeCell ref="H401:H402"/>
    <mergeCell ref="I397:I398"/>
    <mergeCell ref="B399:B400"/>
    <mergeCell ref="C399:C400"/>
    <mergeCell ref="D399:D400"/>
    <mergeCell ref="E399:F400"/>
    <mergeCell ref="G399:G400"/>
    <mergeCell ref="H399:H400"/>
    <mergeCell ref="I399:I400"/>
    <mergeCell ref="B397:B398"/>
    <mergeCell ref="C397:C398"/>
    <mergeCell ref="D397:D398"/>
    <mergeCell ref="E397:F398"/>
    <mergeCell ref="G397:G398"/>
    <mergeCell ref="H397:H398"/>
    <mergeCell ref="B422:I422"/>
    <mergeCell ref="E423:F423"/>
    <mergeCell ref="B424:B425"/>
    <mergeCell ref="C424:C425"/>
    <mergeCell ref="D424:D425"/>
    <mergeCell ref="E424:F425"/>
    <mergeCell ref="G424:G425"/>
    <mergeCell ref="H424:H425"/>
    <mergeCell ref="I424:I425"/>
    <mergeCell ref="B417:C417"/>
    <mergeCell ref="D417:I417"/>
    <mergeCell ref="E418:I418"/>
    <mergeCell ref="B419:C420"/>
    <mergeCell ref="D419:I420"/>
    <mergeCell ref="B421:C421"/>
    <mergeCell ref="D421:I421"/>
    <mergeCell ref="I405:I406"/>
    <mergeCell ref="B407:I409"/>
    <mergeCell ref="B412:I413"/>
    <mergeCell ref="B414:C414"/>
    <mergeCell ref="D414:H414"/>
    <mergeCell ref="B415:C416"/>
    <mergeCell ref="D415:H416"/>
    <mergeCell ref="I415:I416"/>
    <mergeCell ref="B405:B406"/>
    <mergeCell ref="C405:C406"/>
    <mergeCell ref="D405:D406"/>
    <mergeCell ref="E405:F406"/>
    <mergeCell ref="G405:G406"/>
    <mergeCell ref="H405:H406"/>
    <mergeCell ref="I430:I431"/>
    <mergeCell ref="B432:B433"/>
    <mergeCell ref="C432:C433"/>
    <mergeCell ref="D432:D433"/>
    <mergeCell ref="E432:F433"/>
    <mergeCell ref="G432:G433"/>
    <mergeCell ref="H432:H433"/>
    <mergeCell ref="I432:I433"/>
    <mergeCell ref="B430:B431"/>
    <mergeCell ref="C430:C431"/>
    <mergeCell ref="D430:D431"/>
    <mergeCell ref="E430:F431"/>
    <mergeCell ref="G430:G431"/>
    <mergeCell ref="H430:H431"/>
    <mergeCell ref="I426:I427"/>
    <mergeCell ref="B428:B429"/>
    <mergeCell ref="C428:C429"/>
    <mergeCell ref="D428:D429"/>
    <mergeCell ref="E428:F429"/>
    <mergeCell ref="G428:G429"/>
    <mergeCell ref="H428:H429"/>
    <mergeCell ref="I428:I429"/>
    <mergeCell ref="B426:B427"/>
    <mergeCell ref="C426:C427"/>
    <mergeCell ref="D426:D427"/>
    <mergeCell ref="E426:F427"/>
    <mergeCell ref="G426:G427"/>
    <mergeCell ref="H426:H427"/>
    <mergeCell ref="B451:I451"/>
    <mergeCell ref="E452:F452"/>
    <mergeCell ref="B453:B454"/>
    <mergeCell ref="C453:C454"/>
    <mergeCell ref="D453:D454"/>
    <mergeCell ref="E453:F454"/>
    <mergeCell ref="G453:G454"/>
    <mergeCell ref="H453:H454"/>
    <mergeCell ref="I453:I454"/>
    <mergeCell ref="B446:C446"/>
    <mergeCell ref="D446:I446"/>
    <mergeCell ref="E447:I447"/>
    <mergeCell ref="B448:C449"/>
    <mergeCell ref="D448:I449"/>
    <mergeCell ref="B450:C450"/>
    <mergeCell ref="D450:I450"/>
    <mergeCell ref="I434:I435"/>
    <mergeCell ref="B436:I438"/>
    <mergeCell ref="B441:I442"/>
    <mergeCell ref="B443:C443"/>
    <mergeCell ref="D443:H443"/>
    <mergeCell ref="B444:C445"/>
    <mergeCell ref="D444:H445"/>
    <mergeCell ref="I444:I445"/>
    <mergeCell ref="B434:B435"/>
    <mergeCell ref="C434:C435"/>
    <mergeCell ref="D434:D435"/>
    <mergeCell ref="E434:F435"/>
    <mergeCell ref="G434:G435"/>
    <mergeCell ref="H434:H435"/>
    <mergeCell ref="I459:I460"/>
    <mergeCell ref="B461:B462"/>
    <mergeCell ref="C461:C462"/>
    <mergeCell ref="D461:D462"/>
    <mergeCell ref="E461:F462"/>
    <mergeCell ref="G461:G462"/>
    <mergeCell ref="H461:H462"/>
    <mergeCell ref="I461:I462"/>
    <mergeCell ref="B459:B460"/>
    <mergeCell ref="C459:C460"/>
    <mergeCell ref="D459:D460"/>
    <mergeCell ref="E459:F460"/>
    <mergeCell ref="G459:G460"/>
    <mergeCell ref="H459:H460"/>
    <mergeCell ref="I455:I456"/>
    <mergeCell ref="B457:B458"/>
    <mergeCell ref="C457:C458"/>
    <mergeCell ref="D457:D458"/>
    <mergeCell ref="E457:F458"/>
    <mergeCell ref="G457:G458"/>
    <mergeCell ref="H457:H458"/>
    <mergeCell ref="I457:I458"/>
    <mergeCell ref="B455:B456"/>
    <mergeCell ref="C455:C456"/>
    <mergeCell ref="D455:D456"/>
    <mergeCell ref="E455:F456"/>
    <mergeCell ref="G455:G456"/>
    <mergeCell ref="H455:H456"/>
    <mergeCell ref="B480:I480"/>
    <mergeCell ref="E481:F481"/>
    <mergeCell ref="B482:B483"/>
    <mergeCell ref="C482:C483"/>
    <mergeCell ref="D482:D483"/>
    <mergeCell ref="E482:F483"/>
    <mergeCell ref="G482:G483"/>
    <mergeCell ref="H482:H483"/>
    <mergeCell ref="I482:I483"/>
    <mergeCell ref="B475:C475"/>
    <mergeCell ref="D475:I475"/>
    <mergeCell ref="E476:I476"/>
    <mergeCell ref="B477:C478"/>
    <mergeCell ref="D477:I478"/>
    <mergeCell ref="B479:C479"/>
    <mergeCell ref="D479:I479"/>
    <mergeCell ref="I463:I464"/>
    <mergeCell ref="B465:I467"/>
    <mergeCell ref="B470:I471"/>
    <mergeCell ref="B472:C472"/>
    <mergeCell ref="D472:H472"/>
    <mergeCell ref="B473:C474"/>
    <mergeCell ref="D473:H474"/>
    <mergeCell ref="I473:I474"/>
    <mergeCell ref="B463:B464"/>
    <mergeCell ref="C463:C464"/>
    <mergeCell ref="D463:D464"/>
    <mergeCell ref="E463:F464"/>
    <mergeCell ref="G463:G464"/>
    <mergeCell ref="H463:H464"/>
    <mergeCell ref="I488:I489"/>
    <mergeCell ref="B490:B491"/>
    <mergeCell ref="C490:C491"/>
    <mergeCell ref="D490:D491"/>
    <mergeCell ref="E490:F491"/>
    <mergeCell ref="G490:G491"/>
    <mergeCell ref="H490:H491"/>
    <mergeCell ref="I490:I491"/>
    <mergeCell ref="B488:B489"/>
    <mergeCell ref="C488:C489"/>
    <mergeCell ref="D488:D489"/>
    <mergeCell ref="E488:F489"/>
    <mergeCell ref="G488:G489"/>
    <mergeCell ref="H488:H489"/>
    <mergeCell ref="I484:I485"/>
    <mergeCell ref="B486:B487"/>
    <mergeCell ref="C486:C487"/>
    <mergeCell ref="D486:D487"/>
    <mergeCell ref="E486:F487"/>
    <mergeCell ref="G486:G487"/>
    <mergeCell ref="H486:H487"/>
    <mergeCell ref="I486:I487"/>
    <mergeCell ref="B484:B485"/>
    <mergeCell ref="C484:C485"/>
    <mergeCell ref="D484:D485"/>
    <mergeCell ref="E484:F485"/>
    <mergeCell ref="G484:G485"/>
    <mergeCell ref="H484:H485"/>
    <mergeCell ref="B509:I509"/>
    <mergeCell ref="E510:F510"/>
    <mergeCell ref="B511:B512"/>
    <mergeCell ref="C511:C512"/>
    <mergeCell ref="D511:D512"/>
    <mergeCell ref="E511:F512"/>
    <mergeCell ref="G511:G512"/>
    <mergeCell ref="H511:H512"/>
    <mergeCell ref="I511:I512"/>
    <mergeCell ref="B504:C504"/>
    <mergeCell ref="D504:I504"/>
    <mergeCell ref="E505:I505"/>
    <mergeCell ref="B506:C507"/>
    <mergeCell ref="D506:I507"/>
    <mergeCell ref="B508:C508"/>
    <mergeCell ref="D508:I508"/>
    <mergeCell ref="I492:I493"/>
    <mergeCell ref="B494:I496"/>
    <mergeCell ref="B499:I500"/>
    <mergeCell ref="B501:C501"/>
    <mergeCell ref="D501:H501"/>
    <mergeCell ref="B502:C503"/>
    <mergeCell ref="D502:H503"/>
    <mergeCell ref="I502:I503"/>
    <mergeCell ref="B492:B493"/>
    <mergeCell ref="C492:C493"/>
    <mergeCell ref="D492:D493"/>
    <mergeCell ref="E492:F493"/>
    <mergeCell ref="G492:G493"/>
    <mergeCell ref="H492:H493"/>
    <mergeCell ref="I517:I518"/>
    <mergeCell ref="B519:B520"/>
    <mergeCell ref="C519:C520"/>
    <mergeCell ref="D519:D520"/>
    <mergeCell ref="E519:F520"/>
    <mergeCell ref="G519:G520"/>
    <mergeCell ref="H519:H520"/>
    <mergeCell ref="I519:I520"/>
    <mergeCell ref="B517:B518"/>
    <mergeCell ref="C517:C518"/>
    <mergeCell ref="D517:D518"/>
    <mergeCell ref="E517:F518"/>
    <mergeCell ref="G517:G518"/>
    <mergeCell ref="H517:H518"/>
    <mergeCell ref="I513:I514"/>
    <mergeCell ref="B515:B516"/>
    <mergeCell ref="C515:C516"/>
    <mergeCell ref="D515:D516"/>
    <mergeCell ref="E515:F516"/>
    <mergeCell ref="G515:G516"/>
    <mergeCell ref="H515:H516"/>
    <mergeCell ref="I515:I516"/>
    <mergeCell ref="B513:B514"/>
    <mergeCell ref="C513:C514"/>
    <mergeCell ref="D513:D514"/>
    <mergeCell ref="E513:F514"/>
    <mergeCell ref="G513:G514"/>
    <mergeCell ref="H513:H514"/>
    <mergeCell ref="B538:I538"/>
    <mergeCell ref="E539:F539"/>
    <mergeCell ref="B540:B541"/>
    <mergeCell ref="C540:C541"/>
    <mergeCell ref="D540:D541"/>
    <mergeCell ref="E540:F541"/>
    <mergeCell ref="G540:G541"/>
    <mergeCell ref="H540:H541"/>
    <mergeCell ref="I540:I541"/>
    <mergeCell ref="B533:C533"/>
    <mergeCell ref="D533:I533"/>
    <mergeCell ref="E534:I534"/>
    <mergeCell ref="B535:C536"/>
    <mergeCell ref="D535:I536"/>
    <mergeCell ref="B537:C537"/>
    <mergeCell ref="D537:I537"/>
    <mergeCell ref="I521:I522"/>
    <mergeCell ref="B523:I525"/>
    <mergeCell ref="B528:I529"/>
    <mergeCell ref="B530:C530"/>
    <mergeCell ref="D530:H530"/>
    <mergeCell ref="B531:C532"/>
    <mergeCell ref="D531:H532"/>
    <mergeCell ref="I531:I532"/>
    <mergeCell ref="B521:B522"/>
    <mergeCell ref="C521:C522"/>
    <mergeCell ref="D521:D522"/>
    <mergeCell ref="E521:F522"/>
    <mergeCell ref="G521:G522"/>
    <mergeCell ref="H521:H522"/>
    <mergeCell ref="I546:I547"/>
    <mergeCell ref="B548:B549"/>
    <mergeCell ref="C548:C549"/>
    <mergeCell ref="D548:D549"/>
    <mergeCell ref="E548:F549"/>
    <mergeCell ref="G548:G549"/>
    <mergeCell ref="H548:H549"/>
    <mergeCell ref="I548:I549"/>
    <mergeCell ref="B546:B547"/>
    <mergeCell ref="C546:C547"/>
    <mergeCell ref="D546:D547"/>
    <mergeCell ref="E546:F547"/>
    <mergeCell ref="G546:G547"/>
    <mergeCell ref="H546:H547"/>
    <mergeCell ref="I542:I543"/>
    <mergeCell ref="B544:B545"/>
    <mergeCell ref="C544:C545"/>
    <mergeCell ref="D544:D545"/>
    <mergeCell ref="E544:F545"/>
    <mergeCell ref="G544:G545"/>
    <mergeCell ref="H544:H545"/>
    <mergeCell ref="I544:I545"/>
    <mergeCell ref="B542:B543"/>
    <mergeCell ref="C542:C543"/>
    <mergeCell ref="D542:D543"/>
    <mergeCell ref="E542:F543"/>
    <mergeCell ref="G542:G543"/>
    <mergeCell ref="H542:H543"/>
    <mergeCell ref="B562:C562"/>
    <mergeCell ref="D562:I562"/>
    <mergeCell ref="E563:I563"/>
    <mergeCell ref="B564:C565"/>
    <mergeCell ref="D564:I565"/>
    <mergeCell ref="B566:C566"/>
    <mergeCell ref="D566:I566"/>
    <mergeCell ref="I550:I551"/>
    <mergeCell ref="B552:I554"/>
    <mergeCell ref="B557:I558"/>
    <mergeCell ref="B559:C559"/>
    <mergeCell ref="D559:H559"/>
    <mergeCell ref="B560:C561"/>
    <mergeCell ref="D560:H561"/>
    <mergeCell ref="I560:I561"/>
    <mergeCell ref="B550:B551"/>
    <mergeCell ref="C550:C551"/>
    <mergeCell ref="D550:D551"/>
    <mergeCell ref="E550:F551"/>
    <mergeCell ref="G550:G551"/>
    <mergeCell ref="H550:H551"/>
    <mergeCell ref="I571:I572"/>
    <mergeCell ref="B573:B574"/>
    <mergeCell ref="C573:C574"/>
    <mergeCell ref="D573:D574"/>
    <mergeCell ref="E573:F574"/>
    <mergeCell ref="G573:G574"/>
    <mergeCell ref="H573:H574"/>
    <mergeCell ref="I573:I574"/>
    <mergeCell ref="B571:B572"/>
    <mergeCell ref="C571:C572"/>
    <mergeCell ref="D571:D572"/>
    <mergeCell ref="E571:F572"/>
    <mergeCell ref="G571:G572"/>
    <mergeCell ref="H571:H572"/>
    <mergeCell ref="B567:I567"/>
    <mergeCell ref="E568:F568"/>
    <mergeCell ref="B569:B570"/>
    <mergeCell ref="C569:C570"/>
    <mergeCell ref="D569:D570"/>
    <mergeCell ref="E569:F570"/>
    <mergeCell ref="G569:G570"/>
    <mergeCell ref="H569:H570"/>
    <mergeCell ref="I569:I570"/>
    <mergeCell ref="I579:I580"/>
    <mergeCell ref="B581:I583"/>
    <mergeCell ref="B579:B580"/>
    <mergeCell ref="C579:C580"/>
    <mergeCell ref="D579:D580"/>
    <mergeCell ref="E579:F580"/>
    <mergeCell ref="G579:G580"/>
    <mergeCell ref="H579:H580"/>
    <mergeCell ref="I575:I576"/>
    <mergeCell ref="B577:B578"/>
    <mergeCell ref="C577:C578"/>
    <mergeCell ref="D577:D578"/>
    <mergeCell ref="E577:F578"/>
    <mergeCell ref="G577:G578"/>
    <mergeCell ref="H577:H578"/>
    <mergeCell ref="I577:I578"/>
    <mergeCell ref="B575:B576"/>
    <mergeCell ref="C575:C576"/>
    <mergeCell ref="D575:D576"/>
    <mergeCell ref="E575:F576"/>
    <mergeCell ref="G575:G576"/>
    <mergeCell ref="H575:H576"/>
  </mergeCells>
  <phoneticPr fontId="1"/>
  <dataValidations count="1">
    <dataValidation imeMode="halfKatakana" allowBlank="1" showInputMessage="1" showErrorMessage="1" sqref="G18:G29 G250:G261 G47:G58 G540:G551 G76:G87 G105:G116 G134:G145 G163:G174 G192:G203 G221:G232 G279:G290 G308:G319 G337:G348 G366:G377 G395:G406 G424:G435 G453:G464 G482:G493 G511:G522 G569:G580"/>
  </dataValidations>
  <pageMargins left="0.7" right="0.7" top="0.75" bottom="0.75" header="0.3" footer="0.3"/>
  <pageSetup paperSize="9" scale="72" fitToHeight="0" orientation="portrait" horizontalDpi="4294967293" verticalDpi="0" r:id="rId1"/>
  <rowBreaks count="9" manualBreakCount="9">
    <brk id="62" max="9" man="1"/>
    <brk id="120" max="9" man="1"/>
    <brk id="178" max="9" man="1"/>
    <brk id="236" max="9" man="1"/>
    <brk id="294" max="9" man="1"/>
    <brk id="352" max="9" man="1"/>
    <brk id="410" max="9" man="1"/>
    <brk id="468" max="9" man="1"/>
    <brk id="526" max="9"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男子登録情報!$M$1:$M$21</xm:f>
          </x14:formula1>
          <xm:sqref>I38:I39 I67:I68 I96:I97 I125:I126 I154:I155 I183:I184 I212:I213 I241:I242 I270:I271 I299:I300 I328:I329 I357:I358 I386:I387 I415:I416 I444:I445 I473:I474 I502:I503 I531:I532 I560:I561</xm:sqref>
        </x14:dataValidation>
        <x14:dataValidation type="list" allowBlank="1" showInputMessage="1" showErrorMessage="1">
          <x14:formula1>
            <xm:f>男子登録情報!$M$1:$M$22</xm:f>
          </x14:formula1>
          <xm:sqref>I9:I10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33CC"/>
    <pageSetUpPr fitToPage="1"/>
  </sheetPr>
  <dimension ref="A1:V464"/>
  <sheetViews>
    <sheetView zoomScaleNormal="100" zoomScaleSheetLayoutView="77" workbookViewId="0">
      <selection activeCell="C14" sqref="C14:C15"/>
    </sheetView>
  </sheetViews>
  <sheetFormatPr defaultRowHeight="13.5"/>
  <cols>
    <col min="1" max="1" width="9.125" bestFit="1" customWidth="1"/>
    <col min="2" max="2" width="3.625" customWidth="1"/>
    <col min="4" max="4" width="15.25" bestFit="1" customWidth="1"/>
    <col min="5" max="5" width="15.25" customWidth="1"/>
    <col min="6" max="6" width="12.75" bestFit="1" customWidth="1"/>
    <col min="7" max="7" width="12.125" hidden="1" customWidth="1"/>
    <col min="8" max="8" width="17.375" hidden="1" customWidth="1"/>
    <col min="10" max="10" width="11.5" customWidth="1"/>
    <col min="11" max="11" width="10.625" hidden="1" customWidth="1"/>
    <col min="12" max="12" width="3.125" bestFit="1" customWidth="1"/>
    <col min="14" max="14" width="10.625" hidden="1" customWidth="1"/>
    <col min="15" max="15" width="10.625" customWidth="1"/>
    <col min="17" max="17" width="9.125" bestFit="1" customWidth="1"/>
    <col min="18" max="18" width="13.25" bestFit="1" customWidth="1"/>
    <col min="19" max="20" width="10.5" bestFit="1" customWidth="1"/>
    <col min="22" max="22" width="9" hidden="1" customWidth="1"/>
  </cols>
  <sheetData>
    <row r="1" spans="1:22" s="69" customFormat="1" ht="18" customHeight="1">
      <c r="A1" s="384" t="str">
        <f>CONCATENATE('加盟校情報&amp;大会設定'!G5,'加盟校情報&amp;大会設定'!H5,'加盟校情報&amp;大会設定'!I5,'加盟校情報&amp;大会設定'!J5)&amp;"　女子様式Ⅱ"</f>
        <v>第35回全日本大学女子駅伝東海地区選考会　女子様式Ⅱ</v>
      </c>
      <c r="B1" s="384"/>
      <c r="C1" s="384"/>
      <c r="D1" s="384"/>
      <c r="E1" s="384"/>
      <c r="F1" s="384"/>
      <c r="G1" s="384"/>
      <c r="H1" s="384"/>
      <c r="I1" s="384"/>
      <c r="J1" s="384"/>
      <c r="K1" s="384"/>
      <c r="L1" s="384"/>
      <c r="M1" s="384"/>
      <c r="N1" s="384"/>
      <c r="O1" s="384"/>
      <c r="P1" s="384"/>
      <c r="Q1" s="384"/>
      <c r="R1" s="384"/>
      <c r="S1" s="384"/>
      <c r="T1" s="384"/>
    </row>
    <row r="2" spans="1:22" s="69" customFormat="1" ht="18" customHeight="1">
      <c r="A2" s="384"/>
      <c r="B2" s="384"/>
      <c r="C2" s="384"/>
      <c r="D2" s="384"/>
      <c r="E2" s="384"/>
      <c r="F2" s="384"/>
      <c r="G2" s="384"/>
      <c r="H2" s="384"/>
      <c r="I2" s="384"/>
      <c r="J2" s="384"/>
      <c r="K2" s="384"/>
      <c r="L2" s="384"/>
      <c r="M2" s="384"/>
      <c r="N2" s="384"/>
      <c r="O2" s="384"/>
      <c r="P2" s="384"/>
      <c r="Q2" s="384"/>
      <c r="R2" s="384"/>
      <c r="S2" s="384"/>
      <c r="T2" s="384"/>
    </row>
    <row r="3" spans="1:22" s="69" customFormat="1" ht="18" customHeight="1">
      <c r="A3" s="384"/>
      <c r="B3" s="384"/>
      <c r="C3" s="384"/>
      <c r="D3" s="384"/>
      <c r="E3" s="384"/>
      <c r="F3" s="384"/>
      <c r="G3" s="384"/>
      <c r="H3" s="384"/>
      <c r="I3" s="384"/>
      <c r="J3" s="384"/>
      <c r="K3" s="384"/>
      <c r="L3" s="384"/>
      <c r="M3" s="384"/>
      <c r="N3" s="384"/>
      <c r="O3" s="384"/>
      <c r="P3" s="384"/>
      <c r="Q3" s="384"/>
      <c r="R3" s="384"/>
      <c r="S3" s="384"/>
      <c r="T3" s="384"/>
    </row>
    <row r="4" spans="1:22" s="69" customFormat="1" ht="18" customHeight="1" thickBot="1">
      <c r="A4" s="73"/>
      <c r="B4" s="73"/>
      <c r="C4" s="73"/>
      <c r="D4" s="73"/>
      <c r="E4" s="73"/>
      <c r="F4" s="73"/>
      <c r="G4" s="74"/>
      <c r="H4" s="74"/>
      <c r="I4" s="75"/>
      <c r="J4" s="73"/>
      <c r="K4" s="73"/>
      <c r="L4" s="73"/>
      <c r="M4" s="73"/>
      <c r="N4" s="73"/>
      <c r="O4" s="73"/>
      <c r="P4" s="73"/>
      <c r="Q4" s="73"/>
      <c r="R4" s="73"/>
      <c r="S4" s="73"/>
      <c r="T4" s="73"/>
    </row>
    <row r="5" spans="1:22" s="69" customFormat="1" ht="18" customHeight="1">
      <c r="A5" s="73"/>
      <c r="B5" s="73"/>
      <c r="C5" s="76" t="s">
        <v>1</v>
      </c>
      <c r="D5" s="265" t="str">
        <f>IF(基本情報登録!D8&gt;0,基本情報登録!D8,"")</f>
        <v/>
      </c>
      <c r="E5" s="265"/>
      <c r="F5" s="73"/>
      <c r="G5" s="73"/>
      <c r="H5" s="73"/>
      <c r="I5" s="73"/>
      <c r="J5" s="76" t="s">
        <v>12</v>
      </c>
      <c r="K5" s="76"/>
      <c r="L5" s="76"/>
      <c r="M5" s="265" t="str">
        <f>IF(基本情報登録!D24&gt;0,基本情報登録!D24,"")</f>
        <v/>
      </c>
      <c r="N5" s="265"/>
      <c r="O5" s="265"/>
      <c r="P5" s="265"/>
      <c r="Q5" s="77" t="s">
        <v>13</v>
      </c>
      <c r="R5" s="268" t="s">
        <v>14</v>
      </c>
      <c r="S5" s="272" t="s">
        <v>6535</v>
      </c>
      <c r="T5" s="273"/>
    </row>
    <row r="6" spans="1:22" s="69" customFormat="1" ht="18" customHeight="1" thickBot="1">
      <c r="A6" s="73"/>
      <c r="B6" s="73"/>
      <c r="C6" s="76"/>
      <c r="D6" s="73"/>
      <c r="E6" s="73"/>
      <c r="F6" s="73"/>
      <c r="G6" s="73"/>
      <c r="H6" s="73"/>
      <c r="I6" s="73"/>
      <c r="J6" s="73"/>
      <c r="K6" s="73" t="s">
        <v>15</v>
      </c>
      <c r="L6" s="73"/>
      <c r="M6" s="73"/>
      <c r="N6" s="73"/>
      <c r="O6" s="73"/>
      <c r="P6" s="73"/>
      <c r="R6" s="269"/>
      <c r="S6" s="274"/>
      <c r="T6" s="275"/>
    </row>
    <row r="7" spans="1:22" s="69" customFormat="1" ht="18" customHeight="1" thickTop="1">
      <c r="A7" s="73"/>
      <c r="B7" s="73"/>
      <c r="C7" s="76" t="s">
        <v>16</v>
      </c>
      <c r="D7" s="265" t="str">
        <f>IF(基本情報登録!D16&gt;0,基本情報登録!D16,"")</f>
        <v/>
      </c>
      <c r="E7" s="265"/>
      <c r="F7" s="78" t="s">
        <v>13</v>
      </c>
      <c r="G7" s="73"/>
      <c r="H7" s="73"/>
      <c r="I7" s="73"/>
      <c r="J7" s="76" t="s">
        <v>8</v>
      </c>
      <c r="K7" s="76"/>
      <c r="L7" s="76"/>
      <c r="M7" s="265" t="str">
        <f>IF(基本情報登録!D26&gt;0,基本情報登録!D26,"")</f>
        <v/>
      </c>
      <c r="N7" s="265"/>
      <c r="O7" s="265"/>
      <c r="P7" s="265"/>
      <c r="R7" s="270">
        <f>COUNTA(J14:J463)</f>
        <v>0</v>
      </c>
      <c r="S7" s="276">
        <v>10000</v>
      </c>
      <c r="T7" s="277"/>
    </row>
    <row r="8" spans="1:22" s="69" customFormat="1" ht="18" customHeight="1" thickBot="1">
      <c r="A8" s="73"/>
      <c r="B8" s="73"/>
      <c r="C8" s="76"/>
      <c r="D8" s="73"/>
      <c r="E8" s="73"/>
      <c r="F8" s="73"/>
      <c r="G8" s="73"/>
      <c r="H8" s="73"/>
      <c r="I8" s="73"/>
      <c r="J8" s="73"/>
      <c r="K8" s="73" t="s">
        <v>15</v>
      </c>
      <c r="L8" s="73"/>
      <c r="M8" s="73"/>
      <c r="N8" s="73"/>
      <c r="O8" s="73"/>
      <c r="P8" s="73"/>
      <c r="R8" s="271"/>
      <c r="S8" s="278"/>
      <c r="T8" s="279"/>
    </row>
    <row r="9" spans="1:22" s="69" customFormat="1" ht="18" customHeight="1">
      <c r="A9" s="73"/>
      <c r="B9" s="73"/>
      <c r="C9" s="76" t="s">
        <v>6</v>
      </c>
      <c r="D9" s="265" t="str">
        <f>IF(基本情報登録!D19&gt;0,基本情報登録!D19,"")</f>
        <v/>
      </c>
      <c r="E9" s="265"/>
      <c r="F9" s="79" t="s">
        <v>13</v>
      </c>
      <c r="G9" s="73"/>
      <c r="H9" s="73"/>
      <c r="I9" s="73"/>
      <c r="J9" s="76" t="s">
        <v>9</v>
      </c>
      <c r="K9" s="76"/>
      <c r="L9" s="76"/>
      <c r="M9" s="265" t="str">
        <f>IF(基本情報登録!D27&gt;0,基本情報登録!D27,"")</f>
        <v/>
      </c>
      <c r="N9" s="265"/>
      <c r="O9" s="265"/>
      <c r="P9" s="265"/>
      <c r="Q9" s="73"/>
      <c r="R9" s="73"/>
      <c r="S9" s="73"/>
      <c r="T9" s="73"/>
    </row>
    <row r="10" spans="1:22" s="69" customFormat="1" ht="18" customHeight="1">
      <c r="A10" s="73"/>
      <c r="B10" s="73"/>
      <c r="C10" s="76"/>
      <c r="D10" s="80"/>
      <c r="E10" s="80"/>
      <c r="F10" s="73"/>
      <c r="G10" s="73"/>
      <c r="H10" s="73"/>
      <c r="I10" s="73"/>
      <c r="J10" s="76"/>
      <c r="K10" s="76"/>
      <c r="L10" s="76"/>
      <c r="M10" s="80"/>
      <c r="N10" s="80"/>
      <c r="O10" s="80"/>
      <c r="P10" s="73"/>
      <c r="Q10" s="73"/>
      <c r="R10" s="73"/>
      <c r="S10" s="73"/>
      <c r="T10" s="73"/>
    </row>
    <row r="11" spans="1:22" s="69" customFormat="1" ht="18" customHeight="1" thickBot="1">
      <c r="A11" s="73"/>
      <c r="B11" s="73"/>
      <c r="C11" s="73"/>
      <c r="D11" s="73"/>
      <c r="E11" s="73"/>
      <c r="F11" s="73"/>
      <c r="G11" s="73"/>
      <c r="H11" s="73"/>
      <c r="I11" s="73"/>
      <c r="J11" s="73"/>
      <c r="K11" s="73"/>
      <c r="L11" s="73"/>
      <c r="M11" s="73"/>
      <c r="N11" s="73"/>
      <c r="O11" s="73"/>
      <c r="P11" s="73"/>
      <c r="Q11" s="73"/>
      <c r="R11" s="73"/>
      <c r="S11" s="73"/>
      <c r="T11" s="73"/>
    </row>
    <row r="12" spans="1:22" s="69" customFormat="1" ht="18" customHeight="1" thickBot="1">
      <c r="A12" s="263" t="s">
        <v>17</v>
      </c>
      <c r="B12" s="247" t="s">
        <v>18</v>
      </c>
      <c r="C12" s="248"/>
      <c r="D12" s="256" t="s">
        <v>19</v>
      </c>
      <c r="E12" s="256" t="s">
        <v>20</v>
      </c>
      <c r="F12" s="256" t="s">
        <v>21</v>
      </c>
      <c r="G12" s="104" t="s">
        <v>4</v>
      </c>
      <c r="H12" s="104" t="s">
        <v>22</v>
      </c>
      <c r="I12" s="247" t="s">
        <v>23</v>
      </c>
      <c r="J12" s="248"/>
      <c r="K12" s="256" t="s">
        <v>25</v>
      </c>
      <c r="L12" s="242" t="s">
        <v>24</v>
      </c>
      <c r="M12" s="243"/>
      <c r="N12" s="243"/>
      <c r="O12" s="243"/>
      <c r="P12" s="243"/>
      <c r="Q12" s="243"/>
      <c r="R12" s="244"/>
      <c r="S12" s="261"/>
      <c r="T12" s="262"/>
      <c r="V12" s="69">
        <f>COUNTA(C14,C17,C20,C23,C26,C29,C32,C35,C38,C41,C44,C47,C50,C53,C56,C59,C62,C65,C68,C71,C74,C77,C80,C83,C86,C89,C92,C95,C98,C101,C104,C107,C110,C113,C116,C119,C122,C125,C128,C131,C134,C137,C140,C143,C146,C149,C152,C155,C158,C161,C164,C167,C170,C173,C176,C179,C182,C185,C188,C191,C194,C197,C200,C203,C206,C209,C212,C215,C218,C221,C224,C227,C230,C233,C236,C239,C242,C245,C248,C251,C254,C257,C260,C263,C266,C269,C272,C275,C278,C281,C284,C287,C290,C293,C296,C299,C302,C305,C308,C311,C314,C317,C320,C323,C326,C329,C332,C335,C338,C341,C344,C347,C350,C353,C356,C359,C362,C365,C368,C371,C374,C377,C380,C383,C386,C389,C392,C395,C398,C401,C404,C407,C410,C413,C416,C419,C422,C425,C428,C431,C434,C437,C440,C443,C446,C449,C452,C455,C458,C461)</f>
        <v>0</v>
      </c>
    </row>
    <row r="13" spans="1:22" s="69" customFormat="1" ht="18" customHeight="1" thickBot="1">
      <c r="A13" s="260"/>
      <c r="B13" s="249"/>
      <c r="C13" s="250"/>
      <c r="D13" s="257"/>
      <c r="E13" s="257"/>
      <c r="F13" s="257"/>
      <c r="G13" s="105"/>
      <c r="H13" s="105"/>
      <c r="I13" s="249"/>
      <c r="J13" s="250"/>
      <c r="K13" s="257"/>
      <c r="L13" s="240" t="s">
        <v>26</v>
      </c>
      <c r="M13" s="241"/>
      <c r="N13" s="103" t="s">
        <v>27</v>
      </c>
      <c r="O13" s="103" t="s">
        <v>28</v>
      </c>
      <c r="P13" s="240" t="s">
        <v>29</v>
      </c>
      <c r="Q13" s="266"/>
      <c r="R13" s="267"/>
      <c r="S13" s="72"/>
      <c r="T13" s="72"/>
    </row>
    <row r="14" spans="1:22" s="21" customFormat="1" ht="18" customHeight="1" thickTop="1" thickBot="1">
      <c r="A14" s="258">
        <v>1</v>
      </c>
      <c r="B14" s="377" t="s">
        <v>1384</v>
      </c>
      <c r="C14" s="379"/>
      <c r="D14" s="379" t="str">
        <f>IF(C14&gt;0,VLOOKUP(C14,女子登録情報!$A$1:$H$2000,3,0),"")</f>
        <v/>
      </c>
      <c r="E14" s="379" t="str">
        <f>IF(C14&gt;0,VLOOKUP(C14,女子登録情報!$A$1:$H$2000,4,0),"")</f>
        <v/>
      </c>
      <c r="F14" s="108" t="str">
        <f>IF(C14&gt;0,VLOOKUP(C14,女子登録情報!$A$1:$H$2000,8,0),"")</f>
        <v/>
      </c>
      <c r="G14" s="226" t="e">
        <f>IF(F15&gt;0,VLOOKUP(F15,女子登録情報!$O$2:$P$48,2,0),"")</f>
        <v>#N/A</v>
      </c>
      <c r="H14" s="226" t="str">
        <f>IF(C14&gt;0,TEXT(C14,"100000000"),"")</f>
        <v/>
      </c>
      <c r="I14" s="6" t="s">
        <v>30</v>
      </c>
      <c r="J14" s="110"/>
      <c r="K14" s="8" t="str">
        <f>IF(J14&gt;0,VLOOKUP(J14,女子登録情報!$J$1:$K$21,2,0),"")</f>
        <v/>
      </c>
      <c r="L14" s="6" t="s">
        <v>33</v>
      </c>
      <c r="M14" s="112"/>
      <c r="N14" s="113" t="str">
        <f t="shared" ref="N14:N77" si="0">IF(K14="","",LEFT(K14,5)&amp;" "&amp;IF(OR(LEFT(K14,3)*1&lt;70,LEFT(K14,3)*1&gt;100),REPT(0,7-LEN(M14)),REPT(0,5-LEN(M14)))&amp;M14)</f>
        <v/>
      </c>
      <c r="O14" s="114"/>
      <c r="P14" s="363"/>
      <c r="Q14" s="364"/>
      <c r="R14" s="365"/>
      <c r="S14" s="366"/>
      <c r="T14" s="366"/>
    </row>
    <row r="15" spans="1:22" s="21" customFormat="1" ht="18" customHeight="1" thickBot="1">
      <c r="A15" s="259"/>
      <c r="B15" s="378"/>
      <c r="C15" s="380"/>
      <c r="D15" s="380"/>
      <c r="E15" s="380"/>
      <c r="F15" s="109" t="str">
        <f>IF(C14&gt;0,VLOOKUP(C14,女子登録情報!$A$1:$H$2000,5,0),"")</f>
        <v/>
      </c>
      <c r="G15" s="227"/>
      <c r="H15" s="227"/>
      <c r="I15" s="11" t="s">
        <v>34</v>
      </c>
      <c r="J15" s="110"/>
      <c r="K15" s="8" t="str">
        <f>IF(J15&gt;0,VLOOKUP(J15,女子登録情報!$J$2:$K$21,2,0),"")</f>
        <v/>
      </c>
      <c r="L15" s="11" t="s">
        <v>35</v>
      </c>
      <c r="M15" s="115"/>
      <c r="N15" s="113" t="str">
        <f t="shared" si="0"/>
        <v/>
      </c>
      <c r="O15" s="114"/>
      <c r="P15" s="369"/>
      <c r="Q15" s="370"/>
      <c r="R15" s="371"/>
      <c r="S15" s="367"/>
      <c r="T15" s="367"/>
    </row>
    <row r="16" spans="1:22" s="21" customFormat="1" ht="18" customHeight="1" thickBot="1">
      <c r="A16" s="260"/>
      <c r="B16" s="372" t="s">
        <v>36</v>
      </c>
      <c r="C16" s="373"/>
      <c r="D16" s="373"/>
      <c r="E16" s="373"/>
      <c r="F16" s="383"/>
      <c r="G16" s="228"/>
      <c r="H16" s="228"/>
      <c r="I16" s="12" t="s">
        <v>37</v>
      </c>
      <c r="J16" s="111"/>
      <c r="K16" s="14" t="str">
        <f>IF(J16&gt;0,VLOOKUP(J16,女子登録情報!$J$2:$K$21,2,0),"")</f>
        <v/>
      </c>
      <c r="L16" s="15" t="s">
        <v>38</v>
      </c>
      <c r="M16" s="116"/>
      <c r="N16" s="113" t="str">
        <f t="shared" si="0"/>
        <v/>
      </c>
      <c r="O16" s="117"/>
      <c r="P16" s="374"/>
      <c r="Q16" s="375"/>
      <c r="R16" s="376"/>
      <c r="S16" s="368"/>
      <c r="T16" s="368"/>
    </row>
    <row r="17" spans="1:20" s="21" customFormat="1" ht="18" customHeight="1" thickTop="1" thickBot="1">
      <c r="A17" s="258">
        <v>2</v>
      </c>
      <c r="B17" s="377" t="s">
        <v>1317</v>
      </c>
      <c r="C17" s="379"/>
      <c r="D17" s="379" t="str">
        <f>IF(C17&gt;0,VLOOKUP(C17,女子登録情報!$A$1:$H$2000,3,0),"")</f>
        <v/>
      </c>
      <c r="E17" s="379" t="str">
        <f>IF(C17&gt;0,VLOOKUP(C17,女子登録情報!$A$1:$H$2000,4,0),"")</f>
        <v/>
      </c>
      <c r="F17" s="108" t="str">
        <f>IF(C17&gt;0,VLOOKUP(C17,女子登録情報!$A$1:$H$2000,8,0),"")</f>
        <v/>
      </c>
      <c r="G17" s="226" t="e">
        <f>IF(F18&gt;0,VLOOKUP(F18,女子登録情報!$O$2:$P$48,2,0),"")</f>
        <v>#N/A</v>
      </c>
      <c r="H17" s="226" t="str">
        <f t="shared" ref="H17" si="1">IF(C17&gt;0,TEXT(C17,"100000000"),"")</f>
        <v/>
      </c>
      <c r="I17" s="6" t="s">
        <v>30</v>
      </c>
      <c r="J17" s="110"/>
      <c r="K17" s="8" t="str">
        <f>IF(J17&gt;0,VLOOKUP(J17,女子登録情報!$J$1:$K$21,2,0),"")</f>
        <v/>
      </c>
      <c r="L17" s="6" t="s">
        <v>33</v>
      </c>
      <c r="M17" s="112"/>
      <c r="N17" s="113" t="str">
        <f t="shared" si="0"/>
        <v/>
      </c>
      <c r="O17" s="114"/>
      <c r="P17" s="363"/>
      <c r="Q17" s="364"/>
      <c r="R17" s="365"/>
      <c r="S17" s="366"/>
      <c r="T17" s="366"/>
    </row>
    <row r="18" spans="1:20" s="21" customFormat="1" ht="18" customHeight="1" thickBot="1">
      <c r="A18" s="259"/>
      <c r="B18" s="378"/>
      <c r="C18" s="380"/>
      <c r="D18" s="380"/>
      <c r="E18" s="380"/>
      <c r="F18" s="109" t="str">
        <f>IF(C17&gt;0,VLOOKUP(C17,女子登録情報!$A$1:$H$2000,5,0),"")</f>
        <v/>
      </c>
      <c r="G18" s="227"/>
      <c r="H18" s="227"/>
      <c r="I18" s="11" t="s">
        <v>34</v>
      </c>
      <c r="J18" s="110"/>
      <c r="K18" s="8" t="str">
        <f>IF(J18&gt;0,VLOOKUP(J18,女子登録情報!$J$2:$K$21,2,0),"")</f>
        <v/>
      </c>
      <c r="L18" s="11" t="s">
        <v>35</v>
      </c>
      <c r="M18" s="115"/>
      <c r="N18" s="113" t="str">
        <f t="shared" si="0"/>
        <v/>
      </c>
      <c r="O18" s="114"/>
      <c r="P18" s="369"/>
      <c r="Q18" s="370"/>
      <c r="R18" s="371"/>
      <c r="S18" s="367"/>
      <c r="T18" s="367"/>
    </row>
    <row r="19" spans="1:20" s="21" customFormat="1" ht="18" customHeight="1" thickBot="1">
      <c r="A19" s="260"/>
      <c r="B19" s="381" t="s">
        <v>36</v>
      </c>
      <c r="C19" s="382"/>
      <c r="D19" s="373"/>
      <c r="E19" s="373"/>
      <c r="F19" s="383"/>
      <c r="G19" s="228"/>
      <c r="H19" s="228"/>
      <c r="I19" s="12" t="s">
        <v>37</v>
      </c>
      <c r="J19" s="111"/>
      <c r="K19" s="14" t="str">
        <f>IF(J19&gt;0,VLOOKUP(J19,女子登録情報!$J$2:$K$21,2,0),"")</f>
        <v/>
      </c>
      <c r="L19" s="15" t="s">
        <v>38</v>
      </c>
      <c r="M19" s="116"/>
      <c r="N19" s="113" t="str">
        <f t="shared" si="0"/>
        <v/>
      </c>
      <c r="O19" s="117"/>
      <c r="P19" s="374"/>
      <c r="Q19" s="375"/>
      <c r="R19" s="376"/>
      <c r="S19" s="368"/>
      <c r="T19" s="368"/>
    </row>
    <row r="20" spans="1:20" s="21" customFormat="1" ht="18" customHeight="1" thickTop="1" thickBot="1">
      <c r="A20" s="258">
        <v>3</v>
      </c>
      <c r="B20" s="377" t="s">
        <v>1384</v>
      </c>
      <c r="C20" s="379"/>
      <c r="D20" s="379" t="str">
        <f>IF(C20&gt;0,VLOOKUP(C20,女子登録情報!$A$1:$H$2000,3,0),"")</f>
        <v/>
      </c>
      <c r="E20" s="379" t="str">
        <f>IF(C20&gt;0,VLOOKUP(C20,女子登録情報!$A$1:$H$2000,4,0),"")</f>
        <v/>
      </c>
      <c r="F20" s="108" t="str">
        <f>IF(C20&gt;0,VLOOKUP(C20,女子登録情報!$A$1:$H$2000,8,0),"")</f>
        <v/>
      </c>
      <c r="G20" s="226" t="e">
        <f>IF(F21&gt;0,VLOOKUP(F21,女子登録情報!$O$2:$P$48,2,0),"")</f>
        <v>#N/A</v>
      </c>
      <c r="H20" s="226" t="str">
        <f t="shared" ref="H20" si="2">IF(C20&gt;0,TEXT(C20,"100000000"),"")</f>
        <v/>
      </c>
      <c r="I20" s="6" t="s">
        <v>30</v>
      </c>
      <c r="J20" s="110"/>
      <c r="K20" s="8" t="str">
        <f>IF(J20&gt;0,VLOOKUP(J20,女子登録情報!$J$1:$K$21,2,0),"")</f>
        <v/>
      </c>
      <c r="L20" s="6" t="s">
        <v>33</v>
      </c>
      <c r="M20" s="112"/>
      <c r="N20" s="113" t="str">
        <f t="shared" si="0"/>
        <v/>
      </c>
      <c r="O20" s="114"/>
      <c r="P20" s="363"/>
      <c r="Q20" s="364"/>
      <c r="R20" s="365"/>
      <c r="S20" s="366"/>
      <c r="T20" s="366"/>
    </row>
    <row r="21" spans="1:20" s="21" customFormat="1" ht="18" customHeight="1" thickBot="1">
      <c r="A21" s="259"/>
      <c r="B21" s="378"/>
      <c r="C21" s="380"/>
      <c r="D21" s="380"/>
      <c r="E21" s="380"/>
      <c r="F21" s="109" t="str">
        <f>IF(C20&gt;0,VLOOKUP(C20,女子登録情報!$A$1:$H$2000,5,0),"")</f>
        <v/>
      </c>
      <c r="G21" s="227"/>
      <c r="H21" s="227"/>
      <c r="I21" s="11" t="s">
        <v>34</v>
      </c>
      <c r="J21" s="110"/>
      <c r="K21" s="8" t="str">
        <f>IF(J21&gt;0,VLOOKUP(J21,女子登録情報!$J$2:$K$21,2,0),"")</f>
        <v/>
      </c>
      <c r="L21" s="11" t="s">
        <v>35</v>
      </c>
      <c r="M21" s="115"/>
      <c r="N21" s="113" t="str">
        <f t="shared" si="0"/>
        <v/>
      </c>
      <c r="O21" s="114"/>
      <c r="P21" s="369"/>
      <c r="Q21" s="370"/>
      <c r="R21" s="371"/>
      <c r="S21" s="367"/>
      <c r="T21" s="367"/>
    </row>
    <row r="22" spans="1:20" s="21" customFormat="1" ht="18" customHeight="1" thickBot="1">
      <c r="A22" s="260"/>
      <c r="B22" s="381" t="s">
        <v>36</v>
      </c>
      <c r="C22" s="382"/>
      <c r="D22" s="373"/>
      <c r="E22" s="373"/>
      <c r="F22" s="383"/>
      <c r="G22" s="228"/>
      <c r="H22" s="228"/>
      <c r="I22" s="12" t="s">
        <v>37</v>
      </c>
      <c r="J22" s="111"/>
      <c r="K22" s="14" t="str">
        <f>IF(J22&gt;0,VLOOKUP(J22,女子登録情報!$J$2:$K$21,2,0),"")</f>
        <v/>
      </c>
      <c r="L22" s="15" t="s">
        <v>38</v>
      </c>
      <c r="M22" s="116"/>
      <c r="N22" s="113" t="str">
        <f t="shared" si="0"/>
        <v/>
      </c>
      <c r="O22" s="117"/>
      <c r="P22" s="374"/>
      <c r="Q22" s="375"/>
      <c r="R22" s="376"/>
      <c r="S22" s="368"/>
      <c r="T22" s="368"/>
    </row>
    <row r="23" spans="1:20" s="21" customFormat="1" ht="18" customHeight="1" thickTop="1" thickBot="1">
      <c r="A23" s="258">
        <v>4</v>
      </c>
      <c r="B23" s="377" t="s">
        <v>1317</v>
      </c>
      <c r="C23" s="379"/>
      <c r="D23" s="379" t="str">
        <f>IF(C23&gt;0,VLOOKUP(C23,女子登録情報!$A$1:$H$2000,3,0),"")</f>
        <v/>
      </c>
      <c r="E23" s="379" t="str">
        <f>IF(C23&gt;0,VLOOKUP(C23,女子登録情報!$A$1:$H$2000,4,0),"")</f>
        <v/>
      </c>
      <c r="F23" s="108" t="str">
        <f>IF(C23&gt;0,VLOOKUP(C23,女子登録情報!$A$1:$H$2000,8,0),"")</f>
        <v/>
      </c>
      <c r="G23" s="226" t="e">
        <f>IF(F24&gt;0,VLOOKUP(F24,女子登録情報!$O$2:$P$48,2,0),"")</f>
        <v>#N/A</v>
      </c>
      <c r="H23" s="226" t="str">
        <f t="shared" ref="H23" si="3">IF(C23&gt;0,TEXT(C23,"100000000"),"")</f>
        <v/>
      </c>
      <c r="I23" s="6" t="s">
        <v>30</v>
      </c>
      <c r="J23" s="110"/>
      <c r="K23" s="8" t="str">
        <f>IF(J23&gt;0,VLOOKUP(J23,女子登録情報!$J$1:$K$21,2,0),"")</f>
        <v/>
      </c>
      <c r="L23" s="6" t="s">
        <v>33</v>
      </c>
      <c r="M23" s="112"/>
      <c r="N23" s="113" t="str">
        <f t="shared" si="0"/>
        <v/>
      </c>
      <c r="O23" s="114"/>
      <c r="P23" s="363"/>
      <c r="Q23" s="364"/>
      <c r="R23" s="365"/>
      <c r="S23" s="366"/>
      <c r="T23" s="366"/>
    </row>
    <row r="24" spans="1:20" s="21" customFormat="1" ht="18" customHeight="1" thickBot="1">
      <c r="A24" s="259"/>
      <c r="B24" s="378"/>
      <c r="C24" s="380"/>
      <c r="D24" s="380"/>
      <c r="E24" s="380"/>
      <c r="F24" s="109" t="str">
        <f>IF(C23&gt;0,VLOOKUP(C23,女子登録情報!$A$1:$H$2000,5,0),"")</f>
        <v/>
      </c>
      <c r="G24" s="227"/>
      <c r="H24" s="227"/>
      <c r="I24" s="11" t="s">
        <v>34</v>
      </c>
      <c r="J24" s="110"/>
      <c r="K24" s="8" t="str">
        <f>IF(J24&gt;0,VLOOKUP(J24,女子登録情報!$J$2:$K$21,2,0),"")</f>
        <v/>
      </c>
      <c r="L24" s="11" t="s">
        <v>35</v>
      </c>
      <c r="M24" s="115"/>
      <c r="N24" s="113" t="str">
        <f t="shared" si="0"/>
        <v/>
      </c>
      <c r="O24" s="114"/>
      <c r="P24" s="369"/>
      <c r="Q24" s="370"/>
      <c r="R24" s="371"/>
      <c r="S24" s="367"/>
      <c r="T24" s="367"/>
    </row>
    <row r="25" spans="1:20" s="21" customFormat="1" ht="18" customHeight="1" thickBot="1">
      <c r="A25" s="260"/>
      <c r="B25" s="381" t="s">
        <v>36</v>
      </c>
      <c r="C25" s="382"/>
      <c r="D25" s="373"/>
      <c r="E25" s="373"/>
      <c r="F25" s="383"/>
      <c r="G25" s="228"/>
      <c r="H25" s="228"/>
      <c r="I25" s="12" t="s">
        <v>37</v>
      </c>
      <c r="J25" s="111"/>
      <c r="K25" s="14" t="str">
        <f>IF(J25&gt;0,VLOOKUP(J25,女子登録情報!$J$2:$K$21,2,0),"")</f>
        <v/>
      </c>
      <c r="L25" s="15" t="s">
        <v>38</v>
      </c>
      <c r="M25" s="116"/>
      <c r="N25" s="113" t="str">
        <f t="shared" si="0"/>
        <v/>
      </c>
      <c r="O25" s="117"/>
      <c r="P25" s="374"/>
      <c r="Q25" s="375"/>
      <c r="R25" s="376"/>
      <c r="S25" s="368"/>
      <c r="T25" s="368"/>
    </row>
    <row r="26" spans="1:20" s="21" customFormat="1" ht="18" customHeight="1" thickTop="1" thickBot="1">
      <c r="A26" s="258">
        <v>5</v>
      </c>
      <c r="B26" s="377" t="s">
        <v>1317</v>
      </c>
      <c r="C26" s="379"/>
      <c r="D26" s="379" t="str">
        <f>IF(C26&gt;0,VLOOKUP(C26,女子登録情報!$A$1:$H$2000,3,0),"")</f>
        <v/>
      </c>
      <c r="E26" s="379" t="str">
        <f>IF(C26&gt;0,VLOOKUP(C26,女子登録情報!$A$1:$H$2000,4,0),"")</f>
        <v/>
      </c>
      <c r="F26" s="108" t="str">
        <f>IF(C26&gt;0,VLOOKUP(C26,女子登録情報!$A$1:$H$2000,8,0),"")</f>
        <v/>
      </c>
      <c r="G26" s="226" t="e">
        <f>IF(F27&gt;0,VLOOKUP(F27,女子登録情報!$O$2:$P$48,2,0),"")</f>
        <v>#N/A</v>
      </c>
      <c r="H26" s="226" t="str">
        <f t="shared" ref="H26" si="4">IF(C26&gt;0,TEXT(C26,"100000000"),"")</f>
        <v/>
      </c>
      <c r="I26" s="6" t="s">
        <v>30</v>
      </c>
      <c r="J26" s="110"/>
      <c r="K26" s="8" t="str">
        <f>IF(J26&gt;0,VLOOKUP(J26,女子登録情報!$J$1:$K$21,2,0),"")</f>
        <v/>
      </c>
      <c r="L26" s="6" t="s">
        <v>33</v>
      </c>
      <c r="M26" s="112"/>
      <c r="N26" s="113" t="str">
        <f t="shared" si="0"/>
        <v/>
      </c>
      <c r="O26" s="114"/>
      <c r="P26" s="363"/>
      <c r="Q26" s="364"/>
      <c r="R26" s="365"/>
      <c r="S26" s="366"/>
      <c r="T26" s="366"/>
    </row>
    <row r="27" spans="1:20" s="21" customFormat="1" ht="18" customHeight="1" thickBot="1">
      <c r="A27" s="259"/>
      <c r="B27" s="378"/>
      <c r="C27" s="380"/>
      <c r="D27" s="380"/>
      <c r="E27" s="380"/>
      <c r="F27" s="109" t="str">
        <f>IF(C26&gt;0,VLOOKUP(C26,女子登録情報!$A$1:$H$2000,5,0),"")</f>
        <v/>
      </c>
      <c r="G27" s="227"/>
      <c r="H27" s="227"/>
      <c r="I27" s="11" t="s">
        <v>34</v>
      </c>
      <c r="J27" s="110"/>
      <c r="K27" s="8" t="str">
        <f>IF(J27&gt;0,VLOOKUP(J27,女子登録情報!$J$2:$K$21,2,0),"")</f>
        <v/>
      </c>
      <c r="L27" s="11" t="s">
        <v>35</v>
      </c>
      <c r="M27" s="115"/>
      <c r="N27" s="113" t="str">
        <f t="shared" si="0"/>
        <v/>
      </c>
      <c r="O27" s="114"/>
      <c r="P27" s="369"/>
      <c r="Q27" s="370"/>
      <c r="R27" s="371"/>
      <c r="S27" s="367"/>
      <c r="T27" s="367"/>
    </row>
    <row r="28" spans="1:20" s="21" customFormat="1" ht="18" customHeight="1" thickBot="1">
      <c r="A28" s="260"/>
      <c r="B28" s="381" t="s">
        <v>36</v>
      </c>
      <c r="C28" s="382"/>
      <c r="D28" s="373"/>
      <c r="E28" s="373"/>
      <c r="F28" s="383"/>
      <c r="G28" s="228"/>
      <c r="H28" s="228"/>
      <c r="I28" s="12" t="s">
        <v>37</v>
      </c>
      <c r="J28" s="111"/>
      <c r="K28" s="14" t="str">
        <f>IF(J28&gt;0,VLOOKUP(J28,女子登録情報!$J$2:$K$21,2,0),"")</f>
        <v/>
      </c>
      <c r="L28" s="15" t="s">
        <v>38</v>
      </c>
      <c r="M28" s="116"/>
      <c r="N28" s="113" t="str">
        <f t="shared" si="0"/>
        <v/>
      </c>
      <c r="O28" s="117"/>
      <c r="P28" s="374"/>
      <c r="Q28" s="375"/>
      <c r="R28" s="376"/>
      <c r="S28" s="368"/>
      <c r="T28" s="368"/>
    </row>
    <row r="29" spans="1:20" s="21" customFormat="1" ht="18" customHeight="1" thickTop="1" thickBot="1">
      <c r="A29" s="258">
        <v>6</v>
      </c>
      <c r="B29" s="377" t="s">
        <v>1317</v>
      </c>
      <c r="C29" s="379"/>
      <c r="D29" s="379" t="str">
        <f>IF(C29&gt;0,VLOOKUP(C29,女子登録情報!$A$1:$H$2000,3,0),"")</f>
        <v/>
      </c>
      <c r="E29" s="379" t="str">
        <f>IF(C29&gt;0,VLOOKUP(C29,女子登録情報!$A$1:$H$2000,4,0),"")</f>
        <v/>
      </c>
      <c r="F29" s="108" t="str">
        <f>IF(C29&gt;0,VLOOKUP(C29,女子登録情報!$A$1:$H$2000,8,0),"")</f>
        <v/>
      </c>
      <c r="G29" s="226" t="e">
        <f>IF(F30&gt;0,VLOOKUP(F30,女子登録情報!$O$2:$P$48,2,0),"")</f>
        <v>#N/A</v>
      </c>
      <c r="H29" s="226" t="str">
        <f t="shared" ref="H29" si="5">IF(C29&gt;0,TEXT(C29,"100000000"),"")</f>
        <v/>
      </c>
      <c r="I29" s="6" t="s">
        <v>30</v>
      </c>
      <c r="J29" s="110"/>
      <c r="K29" s="8" t="str">
        <f>IF(J29&gt;0,VLOOKUP(J29,女子登録情報!$J$1:$K$21,2,0),"")</f>
        <v/>
      </c>
      <c r="L29" s="6" t="s">
        <v>33</v>
      </c>
      <c r="M29" s="112"/>
      <c r="N29" s="113" t="str">
        <f t="shared" si="0"/>
        <v/>
      </c>
      <c r="O29" s="114"/>
      <c r="P29" s="363"/>
      <c r="Q29" s="364"/>
      <c r="R29" s="365"/>
      <c r="S29" s="366"/>
      <c r="T29" s="366"/>
    </row>
    <row r="30" spans="1:20" s="21" customFormat="1" ht="18" customHeight="1" thickBot="1">
      <c r="A30" s="259"/>
      <c r="B30" s="378"/>
      <c r="C30" s="380"/>
      <c r="D30" s="380"/>
      <c r="E30" s="380"/>
      <c r="F30" s="109" t="str">
        <f>IF(C29&gt;0,VLOOKUP(C29,女子登録情報!$A$1:$H$2000,5,0),"")</f>
        <v/>
      </c>
      <c r="G30" s="227"/>
      <c r="H30" s="227"/>
      <c r="I30" s="11" t="s">
        <v>34</v>
      </c>
      <c r="J30" s="110"/>
      <c r="K30" s="8" t="str">
        <f>IF(J30&gt;0,VLOOKUP(J30,女子登録情報!$J$2:$K$21,2,0),"")</f>
        <v/>
      </c>
      <c r="L30" s="11" t="s">
        <v>35</v>
      </c>
      <c r="M30" s="115"/>
      <c r="N30" s="113" t="str">
        <f t="shared" si="0"/>
        <v/>
      </c>
      <c r="O30" s="114"/>
      <c r="P30" s="369"/>
      <c r="Q30" s="370"/>
      <c r="R30" s="371"/>
      <c r="S30" s="367"/>
      <c r="T30" s="367"/>
    </row>
    <row r="31" spans="1:20" s="21" customFormat="1" ht="18" customHeight="1" thickBot="1">
      <c r="A31" s="260"/>
      <c r="B31" s="381" t="s">
        <v>36</v>
      </c>
      <c r="C31" s="382"/>
      <c r="D31" s="373"/>
      <c r="E31" s="373"/>
      <c r="F31" s="383"/>
      <c r="G31" s="228"/>
      <c r="H31" s="228"/>
      <c r="I31" s="12" t="s">
        <v>37</v>
      </c>
      <c r="J31" s="111"/>
      <c r="K31" s="14" t="str">
        <f>IF(J31&gt;0,VLOOKUP(J31,女子登録情報!$J$2:$K$21,2,0),"")</f>
        <v/>
      </c>
      <c r="L31" s="15" t="s">
        <v>38</v>
      </c>
      <c r="M31" s="116"/>
      <c r="N31" s="113" t="str">
        <f t="shared" si="0"/>
        <v/>
      </c>
      <c r="O31" s="117"/>
      <c r="P31" s="374"/>
      <c r="Q31" s="375"/>
      <c r="R31" s="376"/>
      <c r="S31" s="368"/>
      <c r="T31" s="368"/>
    </row>
    <row r="32" spans="1:20" s="21" customFormat="1" ht="18" customHeight="1" thickTop="1" thickBot="1">
      <c r="A32" s="258">
        <v>7</v>
      </c>
      <c r="B32" s="377" t="s">
        <v>1317</v>
      </c>
      <c r="C32" s="379"/>
      <c r="D32" s="379" t="str">
        <f>IF(C32&gt;0,VLOOKUP(C32,女子登録情報!$A$1:$H$2000,3,0),"")</f>
        <v/>
      </c>
      <c r="E32" s="379" t="str">
        <f>IF(C32&gt;0,VLOOKUP(C32,女子登録情報!$A$1:$H$2000,4,0),"")</f>
        <v/>
      </c>
      <c r="F32" s="108" t="str">
        <f>IF(C32&gt;0,VLOOKUP(C32,女子登録情報!$A$1:$H$2000,8,0),"")</f>
        <v/>
      </c>
      <c r="G32" s="226" t="e">
        <f>IF(F33&gt;0,VLOOKUP(F33,女子登録情報!$O$2:$P$48,2,0),"")</f>
        <v>#N/A</v>
      </c>
      <c r="H32" s="226" t="str">
        <f t="shared" ref="H32" si="6">IF(C32&gt;0,TEXT(C32,"100000000"),"")</f>
        <v/>
      </c>
      <c r="I32" s="6" t="s">
        <v>30</v>
      </c>
      <c r="J32" s="110"/>
      <c r="K32" s="8" t="str">
        <f>IF(J32&gt;0,VLOOKUP(J32,女子登録情報!$J$1:$K$21,2,0),"")</f>
        <v/>
      </c>
      <c r="L32" s="6" t="s">
        <v>33</v>
      </c>
      <c r="M32" s="112"/>
      <c r="N32" s="113" t="str">
        <f t="shared" si="0"/>
        <v/>
      </c>
      <c r="O32" s="114"/>
      <c r="P32" s="363"/>
      <c r="Q32" s="364"/>
      <c r="R32" s="365"/>
      <c r="S32" s="366"/>
      <c r="T32" s="366"/>
    </row>
    <row r="33" spans="1:20" s="21" customFormat="1" ht="18" customHeight="1" thickBot="1">
      <c r="A33" s="259"/>
      <c r="B33" s="378"/>
      <c r="C33" s="380"/>
      <c r="D33" s="380"/>
      <c r="E33" s="380"/>
      <c r="F33" s="109" t="str">
        <f>IF(C32&gt;0,VLOOKUP(C32,女子登録情報!$A$1:$H$2000,5,0),"")</f>
        <v/>
      </c>
      <c r="G33" s="227"/>
      <c r="H33" s="227"/>
      <c r="I33" s="11" t="s">
        <v>34</v>
      </c>
      <c r="J33" s="110"/>
      <c r="K33" s="8" t="str">
        <f>IF(J33&gt;0,VLOOKUP(J33,女子登録情報!$J$2:$K$21,2,0),"")</f>
        <v/>
      </c>
      <c r="L33" s="11" t="s">
        <v>35</v>
      </c>
      <c r="M33" s="115"/>
      <c r="N33" s="113" t="str">
        <f t="shared" si="0"/>
        <v/>
      </c>
      <c r="O33" s="114"/>
      <c r="P33" s="369"/>
      <c r="Q33" s="370"/>
      <c r="R33" s="371"/>
      <c r="S33" s="367"/>
      <c r="T33" s="367"/>
    </row>
    <row r="34" spans="1:20" s="21" customFormat="1" ht="18" customHeight="1" thickBot="1">
      <c r="A34" s="260"/>
      <c r="B34" s="381" t="s">
        <v>36</v>
      </c>
      <c r="C34" s="382"/>
      <c r="D34" s="373"/>
      <c r="E34" s="373"/>
      <c r="F34" s="383"/>
      <c r="G34" s="228"/>
      <c r="H34" s="228"/>
      <c r="I34" s="12" t="s">
        <v>37</v>
      </c>
      <c r="J34" s="111"/>
      <c r="K34" s="14" t="str">
        <f>IF(J34&gt;0,VLOOKUP(J34,女子登録情報!$J$2:$K$21,2,0),"")</f>
        <v/>
      </c>
      <c r="L34" s="15" t="s">
        <v>38</v>
      </c>
      <c r="M34" s="116"/>
      <c r="N34" s="113" t="str">
        <f t="shared" si="0"/>
        <v/>
      </c>
      <c r="O34" s="117"/>
      <c r="P34" s="374"/>
      <c r="Q34" s="375"/>
      <c r="R34" s="376"/>
      <c r="S34" s="368"/>
      <c r="T34" s="368"/>
    </row>
    <row r="35" spans="1:20" s="21" customFormat="1" ht="18" customHeight="1" thickTop="1" thickBot="1">
      <c r="A35" s="258">
        <v>8</v>
      </c>
      <c r="B35" s="377" t="s">
        <v>1317</v>
      </c>
      <c r="C35" s="379"/>
      <c r="D35" s="379" t="str">
        <f>IF(C35&gt;0,VLOOKUP(C35,女子登録情報!$A$1:$H$2000,3,0),"")</f>
        <v/>
      </c>
      <c r="E35" s="379" t="str">
        <f>IF(C35&gt;0,VLOOKUP(C35,女子登録情報!$A$1:$H$2000,4,0),"")</f>
        <v/>
      </c>
      <c r="F35" s="108" t="str">
        <f>IF(C35&gt;0,VLOOKUP(C35,女子登録情報!$A$1:$H$2000,8,0),"")</f>
        <v/>
      </c>
      <c r="G35" s="226" t="e">
        <f>IF(F36&gt;0,VLOOKUP(F36,女子登録情報!$O$2:$P$48,2,0),"")</f>
        <v>#N/A</v>
      </c>
      <c r="H35" s="226" t="str">
        <f t="shared" ref="H35" si="7">IF(C35&gt;0,TEXT(C35,"100000000"),"")</f>
        <v/>
      </c>
      <c r="I35" s="6" t="s">
        <v>30</v>
      </c>
      <c r="J35" s="110"/>
      <c r="K35" s="8" t="str">
        <f>IF(J35&gt;0,VLOOKUP(J35,女子登録情報!$J$1:$K$21,2,0),"")</f>
        <v/>
      </c>
      <c r="L35" s="6" t="s">
        <v>33</v>
      </c>
      <c r="M35" s="112"/>
      <c r="N35" s="113" t="str">
        <f t="shared" si="0"/>
        <v/>
      </c>
      <c r="O35" s="114"/>
      <c r="P35" s="363"/>
      <c r="Q35" s="364"/>
      <c r="R35" s="365"/>
      <c r="S35" s="366"/>
      <c r="T35" s="366"/>
    </row>
    <row r="36" spans="1:20" s="21" customFormat="1" ht="18" customHeight="1" thickBot="1">
      <c r="A36" s="259"/>
      <c r="B36" s="378"/>
      <c r="C36" s="380"/>
      <c r="D36" s="380"/>
      <c r="E36" s="380"/>
      <c r="F36" s="109" t="str">
        <f>IF(C35&gt;0,VLOOKUP(C35,女子登録情報!$A$1:$H$2000,5,0),"")</f>
        <v/>
      </c>
      <c r="G36" s="227"/>
      <c r="H36" s="227"/>
      <c r="I36" s="11" t="s">
        <v>34</v>
      </c>
      <c r="J36" s="110"/>
      <c r="K36" s="8" t="str">
        <f>IF(J36&gt;0,VLOOKUP(J36,女子登録情報!$J$2:$K$21,2,0),"")</f>
        <v/>
      </c>
      <c r="L36" s="11" t="s">
        <v>35</v>
      </c>
      <c r="M36" s="115"/>
      <c r="N36" s="113" t="str">
        <f t="shared" si="0"/>
        <v/>
      </c>
      <c r="O36" s="114"/>
      <c r="P36" s="369"/>
      <c r="Q36" s="370"/>
      <c r="R36" s="371"/>
      <c r="S36" s="367"/>
      <c r="T36" s="367"/>
    </row>
    <row r="37" spans="1:20" s="21" customFormat="1" ht="18" customHeight="1" thickBot="1">
      <c r="A37" s="260"/>
      <c r="B37" s="381" t="s">
        <v>36</v>
      </c>
      <c r="C37" s="382"/>
      <c r="D37" s="373"/>
      <c r="E37" s="373"/>
      <c r="F37" s="383"/>
      <c r="G37" s="228"/>
      <c r="H37" s="228"/>
      <c r="I37" s="12" t="s">
        <v>37</v>
      </c>
      <c r="J37" s="111"/>
      <c r="K37" s="14" t="str">
        <f>IF(J37&gt;0,VLOOKUP(J37,女子登録情報!$J$2:$K$21,2,0),"")</f>
        <v/>
      </c>
      <c r="L37" s="15" t="s">
        <v>38</v>
      </c>
      <c r="M37" s="116"/>
      <c r="N37" s="113" t="str">
        <f t="shared" si="0"/>
        <v/>
      </c>
      <c r="O37" s="117"/>
      <c r="P37" s="374"/>
      <c r="Q37" s="375"/>
      <c r="R37" s="376"/>
      <c r="S37" s="368"/>
      <c r="T37" s="368"/>
    </row>
    <row r="38" spans="1:20" s="21" customFormat="1" ht="18" hidden="1" customHeight="1" thickTop="1" thickBot="1">
      <c r="A38" s="258">
        <v>9</v>
      </c>
      <c r="B38" s="377" t="s">
        <v>1317</v>
      </c>
      <c r="C38" s="379"/>
      <c r="D38" s="379" t="str">
        <f>IF(C38&gt;0,VLOOKUP(C38,女子登録情報!$A$1:$H$2000,3,0),"")</f>
        <v/>
      </c>
      <c r="E38" s="379" t="str">
        <f>IF(C38&gt;0,VLOOKUP(C38,女子登録情報!$A$1:$H$2000,4,0),"")</f>
        <v/>
      </c>
      <c r="F38" s="108" t="str">
        <f>IF(C38&gt;0,VLOOKUP(C38,女子登録情報!$A$1:$H$2000,8,0),"")</f>
        <v/>
      </c>
      <c r="G38" s="226" t="e">
        <f>IF(F39&gt;0,VLOOKUP(F39,女子登録情報!$O$2:$P$48,2,0),"")</f>
        <v>#N/A</v>
      </c>
      <c r="H38" s="226" t="str">
        <f t="shared" ref="H38" si="8">IF(C38&gt;0,TEXT(C38,"100000000"),"")</f>
        <v/>
      </c>
      <c r="I38" s="6" t="s">
        <v>30</v>
      </c>
      <c r="J38" s="110"/>
      <c r="K38" s="8" t="str">
        <f>IF(J38&gt;0,VLOOKUP(J38,女子登録情報!$J$1:$K$21,2,0),"")</f>
        <v/>
      </c>
      <c r="L38" s="6" t="s">
        <v>33</v>
      </c>
      <c r="M38" s="112"/>
      <c r="N38" s="113" t="str">
        <f t="shared" si="0"/>
        <v/>
      </c>
      <c r="O38" s="114"/>
      <c r="P38" s="363"/>
      <c r="Q38" s="364"/>
      <c r="R38" s="365"/>
      <c r="S38" s="366"/>
      <c r="T38" s="366"/>
    </row>
    <row r="39" spans="1:20" s="21" customFormat="1" ht="18" hidden="1" customHeight="1" thickBot="1">
      <c r="A39" s="259"/>
      <c r="B39" s="378"/>
      <c r="C39" s="380"/>
      <c r="D39" s="380"/>
      <c r="E39" s="380"/>
      <c r="F39" s="109" t="str">
        <f>IF(C38&gt;0,VLOOKUP(C38,女子登録情報!$A$1:$H$2000,5,0),"")</f>
        <v/>
      </c>
      <c r="G39" s="227"/>
      <c r="H39" s="227"/>
      <c r="I39" s="11" t="s">
        <v>34</v>
      </c>
      <c r="J39" s="110"/>
      <c r="K39" s="8" t="str">
        <f>IF(J39&gt;0,VLOOKUP(J39,女子登録情報!$J$2:$K$21,2,0),"")</f>
        <v/>
      </c>
      <c r="L39" s="11" t="s">
        <v>35</v>
      </c>
      <c r="M39" s="115"/>
      <c r="N39" s="113" t="str">
        <f t="shared" si="0"/>
        <v/>
      </c>
      <c r="O39" s="114"/>
      <c r="P39" s="369"/>
      <c r="Q39" s="370"/>
      <c r="R39" s="371"/>
      <c r="S39" s="367"/>
      <c r="T39" s="367"/>
    </row>
    <row r="40" spans="1:20" s="21" customFormat="1" ht="18" hidden="1" customHeight="1" thickBot="1">
      <c r="A40" s="260"/>
      <c r="B40" s="381" t="s">
        <v>36</v>
      </c>
      <c r="C40" s="382"/>
      <c r="D40" s="373"/>
      <c r="E40" s="373"/>
      <c r="F40" s="383"/>
      <c r="G40" s="228"/>
      <c r="H40" s="228"/>
      <c r="I40" s="12" t="s">
        <v>37</v>
      </c>
      <c r="J40" s="111"/>
      <c r="K40" s="14" t="str">
        <f>IF(J40&gt;0,VLOOKUP(J40,女子登録情報!$J$2:$K$21,2,0),"")</f>
        <v/>
      </c>
      <c r="L40" s="15" t="s">
        <v>38</v>
      </c>
      <c r="M40" s="116"/>
      <c r="N40" s="113" t="str">
        <f t="shared" si="0"/>
        <v/>
      </c>
      <c r="O40" s="117"/>
      <c r="P40" s="374"/>
      <c r="Q40" s="375"/>
      <c r="R40" s="376"/>
      <c r="S40" s="368"/>
      <c r="T40" s="368"/>
    </row>
    <row r="41" spans="1:20" s="21" customFormat="1" ht="18" hidden="1" customHeight="1" thickTop="1" thickBot="1">
      <c r="A41" s="258">
        <v>10</v>
      </c>
      <c r="B41" s="377" t="s">
        <v>1317</v>
      </c>
      <c r="C41" s="379"/>
      <c r="D41" s="379" t="str">
        <f>IF(C41&gt;0,VLOOKUP(C41,女子登録情報!$A$1:$H$2000,3,0),"")</f>
        <v/>
      </c>
      <c r="E41" s="379" t="str">
        <f>IF(C41&gt;0,VLOOKUP(C41,女子登録情報!$A$1:$H$2000,4,0),"")</f>
        <v/>
      </c>
      <c r="F41" s="108" t="str">
        <f>IF(C41&gt;0,VLOOKUP(C41,女子登録情報!$A$1:$H$2000,8,0),"")</f>
        <v/>
      </c>
      <c r="G41" s="226" t="e">
        <f>IF(F42&gt;0,VLOOKUP(F42,女子登録情報!$O$2:$P$48,2,0),"")</f>
        <v>#N/A</v>
      </c>
      <c r="H41" s="226" t="str">
        <f t="shared" ref="H41" si="9">IF(C41&gt;0,TEXT(C41,"100000000"),"")</f>
        <v/>
      </c>
      <c r="I41" s="6" t="s">
        <v>30</v>
      </c>
      <c r="J41" s="110"/>
      <c r="K41" s="8" t="str">
        <f>IF(J41&gt;0,VLOOKUP(J41,女子登録情報!$J$1:$K$21,2,0),"")</f>
        <v/>
      </c>
      <c r="L41" s="6" t="s">
        <v>33</v>
      </c>
      <c r="M41" s="112"/>
      <c r="N41" s="113" t="str">
        <f t="shared" si="0"/>
        <v/>
      </c>
      <c r="O41" s="114"/>
      <c r="P41" s="363"/>
      <c r="Q41" s="364"/>
      <c r="R41" s="365"/>
      <c r="S41" s="366"/>
      <c r="T41" s="366"/>
    </row>
    <row r="42" spans="1:20" s="21" customFormat="1" ht="18" hidden="1" customHeight="1" thickBot="1">
      <c r="A42" s="259"/>
      <c r="B42" s="378"/>
      <c r="C42" s="380"/>
      <c r="D42" s="380"/>
      <c r="E42" s="380"/>
      <c r="F42" s="109" t="str">
        <f>IF(C41&gt;0,VLOOKUP(C41,女子登録情報!$A$1:$H$2000,5,0),"")</f>
        <v/>
      </c>
      <c r="G42" s="227"/>
      <c r="H42" s="227"/>
      <c r="I42" s="11" t="s">
        <v>34</v>
      </c>
      <c r="J42" s="110"/>
      <c r="K42" s="8" t="str">
        <f>IF(J42&gt;0,VLOOKUP(J42,女子登録情報!$J$2:$K$21,2,0),"")</f>
        <v/>
      </c>
      <c r="L42" s="11" t="s">
        <v>35</v>
      </c>
      <c r="M42" s="115"/>
      <c r="N42" s="113" t="str">
        <f t="shared" si="0"/>
        <v/>
      </c>
      <c r="O42" s="114"/>
      <c r="P42" s="369"/>
      <c r="Q42" s="370"/>
      <c r="R42" s="371"/>
      <c r="S42" s="367"/>
      <c r="T42" s="367"/>
    </row>
    <row r="43" spans="1:20" s="21" customFormat="1" ht="18" hidden="1" customHeight="1" thickBot="1">
      <c r="A43" s="260"/>
      <c r="B43" s="381" t="s">
        <v>36</v>
      </c>
      <c r="C43" s="382"/>
      <c r="D43" s="373"/>
      <c r="E43" s="373"/>
      <c r="F43" s="383"/>
      <c r="G43" s="228"/>
      <c r="H43" s="228"/>
      <c r="I43" s="12" t="s">
        <v>37</v>
      </c>
      <c r="J43" s="111"/>
      <c r="K43" s="14" t="str">
        <f>IF(J43&gt;0,VLOOKUP(J43,女子登録情報!$J$2:$K$21,2,0),"")</f>
        <v/>
      </c>
      <c r="L43" s="15" t="s">
        <v>38</v>
      </c>
      <c r="M43" s="116"/>
      <c r="N43" s="113" t="str">
        <f t="shared" si="0"/>
        <v/>
      </c>
      <c r="O43" s="117"/>
      <c r="P43" s="374"/>
      <c r="Q43" s="375"/>
      <c r="R43" s="376"/>
      <c r="S43" s="368"/>
      <c r="T43" s="368"/>
    </row>
    <row r="44" spans="1:20" s="21" customFormat="1" ht="18" hidden="1" customHeight="1" thickTop="1" thickBot="1">
      <c r="A44" s="258">
        <v>11</v>
      </c>
      <c r="B44" s="377" t="s">
        <v>1317</v>
      </c>
      <c r="C44" s="379"/>
      <c r="D44" s="379" t="str">
        <f>IF(C44&gt;0,VLOOKUP(C44,女子登録情報!$A$1:$H$2000,3,0),"")</f>
        <v/>
      </c>
      <c r="E44" s="379" t="str">
        <f>IF(C44&gt;0,VLOOKUP(C44,女子登録情報!$A$1:$H$2000,4,0),"")</f>
        <v/>
      </c>
      <c r="F44" s="108" t="str">
        <f>IF(C44&gt;0,VLOOKUP(C44,女子登録情報!$A$1:$H$2000,8,0),"")</f>
        <v/>
      </c>
      <c r="G44" s="226" t="e">
        <f>IF(F45&gt;0,VLOOKUP(F45,女子登録情報!$O$2:$P$48,2,0),"")</f>
        <v>#N/A</v>
      </c>
      <c r="H44" s="226" t="str">
        <f t="shared" ref="H44" si="10">IF(C44&gt;0,TEXT(C44,"100000000"),"")</f>
        <v/>
      </c>
      <c r="I44" s="6" t="s">
        <v>30</v>
      </c>
      <c r="J44" s="110"/>
      <c r="K44" s="8" t="str">
        <f>IF(J44&gt;0,VLOOKUP(J44,女子登録情報!$J$1:$K$21,2,0),"")</f>
        <v/>
      </c>
      <c r="L44" s="6" t="s">
        <v>33</v>
      </c>
      <c r="M44" s="112"/>
      <c r="N44" s="113" t="str">
        <f t="shared" si="0"/>
        <v/>
      </c>
      <c r="O44" s="114"/>
      <c r="P44" s="363"/>
      <c r="Q44" s="364"/>
      <c r="R44" s="365"/>
      <c r="S44" s="366"/>
      <c r="T44" s="366"/>
    </row>
    <row r="45" spans="1:20" s="21" customFormat="1" ht="18" hidden="1" customHeight="1" thickBot="1">
      <c r="A45" s="259"/>
      <c r="B45" s="378"/>
      <c r="C45" s="380"/>
      <c r="D45" s="380"/>
      <c r="E45" s="380"/>
      <c r="F45" s="109" t="str">
        <f>IF(C44&gt;0,VLOOKUP(C44,女子登録情報!$A$1:$H$2000,5,0),"")</f>
        <v/>
      </c>
      <c r="G45" s="227"/>
      <c r="H45" s="227"/>
      <c r="I45" s="11" t="s">
        <v>34</v>
      </c>
      <c r="J45" s="110"/>
      <c r="K45" s="8" t="str">
        <f>IF(J45&gt;0,VLOOKUP(J45,女子登録情報!$J$2:$K$21,2,0),"")</f>
        <v/>
      </c>
      <c r="L45" s="11" t="s">
        <v>35</v>
      </c>
      <c r="M45" s="115"/>
      <c r="N45" s="113" t="str">
        <f t="shared" si="0"/>
        <v/>
      </c>
      <c r="O45" s="114"/>
      <c r="P45" s="369"/>
      <c r="Q45" s="370"/>
      <c r="R45" s="371"/>
      <c r="S45" s="367"/>
      <c r="T45" s="367"/>
    </row>
    <row r="46" spans="1:20" s="21" customFormat="1" ht="18" hidden="1" customHeight="1" thickBot="1">
      <c r="A46" s="260"/>
      <c r="B46" s="372" t="s">
        <v>36</v>
      </c>
      <c r="C46" s="373"/>
      <c r="D46" s="118"/>
      <c r="E46" s="118"/>
      <c r="F46" s="119"/>
      <c r="G46" s="228"/>
      <c r="H46" s="228"/>
      <c r="I46" s="12" t="s">
        <v>37</v>
      </c>
      <c r="J46" s="111"/>
      <c r="K46" s="14" t="str">
        <f>IF(J46&gt;0,VLOOKUP(J46,女子登録情報!$J$2:$K$21,2,0),"")</f>
        <v/>
      </c>
      <c r="L46" s="15" t="s">
        <v>38</v>
      </c>
      <c r="M46" s="116"/>
      <c r="N46" s="113" t="str">
        <f t="shared" si="0"/>
        <v/>
      </c>
      <c r="O46" s="117"/>
      <c r="P46" s="374"/>
      <c r="Q46" s="375"/>
      <c r="R46" s="376"/>
      <c r="S46" s="368"/>
      <c r="T46" s="368"/>
    </row>
    <row r="47" spans="1:20" s="21" customFormat="1" ht="18" hidden="1" customHeight="1" thickTop="1" thickBot="1">
      <c r="A47" s="258">
        <v>12</v>
      </c>
      <c r="B47" s="377" t="s">
        <v>1317</v>
      </c>
      <c r="C47" s="379"/>
      <c r="D47" s="379" t="str">
        <f>IF(C47&gt;0,VLOOKUP(C47,女子登録情報!$A$1:$H$2000,3,0),"")</f>
        <v/>
      </c>
      <c r="E47" s="379" t="str">
        <f>IF(C47&gt;0,VLOOKUP(C47,女子登録情報!$A$1:$H$2000,4,0),"")</f>
        <v/>
      </c>
      <c r="F47" s="108" t="str">
        <f>IF(C47&gt;0,VLOOKUP(C47,女子登録情報!$A$1:$H$2000,8,0),"")</f>
        <v/>
      </c>
      <c r="G47" s="226" t="e">
        <f>IF(F48&gt;0,VLOOKUP(F48,女子登録情報!$O$2:$P$48,2,0),"")</f>
        <v>#N/A</v>
      </c>
      <c r="H47" s="226" t="str">
        <f t="shared" ref="H47" si="11">IF(C47&gt;0,TEXT(C47,"100000000"),"")</f>
        <v/>
      </c>
      <c r="I47" s="6" t="s">
        <v>30</v>
      </c>
      <c r="J47" s="110"/>
      <c r="K47" s="8" t="str">
        <f>IF(J47&gt;0,VLOOKUP(J47,女子登録情報!$J$1:$K$21,2,0),"")</f>
        <v/>
      </c>
      <c r="L47" s="6" t="s">
        <v>33</v>
      </c>
      <c r="M47" s="112"/>
      <c r="N47" s="113" t="str">
        <f t="shared" si="0"/>
        <v/>
      </c>
      <c r="O47" s="114"/>
      <c r="P47" s="363"/>
      <c r="Q47" s="364"/>
      <c r="R47" s="365"/>
      <c r="S47" s="366"/>
      <c r="T47" s="366"/>
    </row>
    <row r="48" spans="1:20" s="21" customFormat="1" ht="18" hidden="1" customHeight="1" thickBot="1">
      <c r="A48" s="259"/>
      <c r="B48" s="378"/>
      <c r="C48" s="380"/>
      <c r="D48" s="380"/>
      <c r="E48" s="380"/>
      <c r="F48" s="109" t="str">
        <f>IF(C47&gt;0,VLOOKUP(C47,女子登録情報!$A$1:$H$2000,5,0),"")</f>
        <v/>
      </c>
      <c r="G48" s="227"/>
      <c r="H48" s="227"/>
      <c r="I48" s="11" t="s">
        <v>34</v>
      </c>
      <c r="J48" s="110"/>
      <c r="K48" s="8" t="str">
        <f>IF(J48&gt;0,VLOOKUP(J48,女子登録情報!$J$2:$K$21,2,0),"")</f>
        <v/>
      </c>
      <c r="L48" s="11" t="s">
        <v>35</v>
      </c>
      <c r="M48" s="115"/>
      <c r="N48" s="113" t="str">
        <f t="shared" si="0"/>
        <v/>
      </c>
      <c r="O48" s="114"/>
      <c r="P48" s="369"/>
      <c r="Q48" s="370"/>
      <c r="R48" s="371"/>
      <c r="S48" s="367"/>
      <c r="T48" s="367"/>
    </row>
    <row r="49" spans="1:20" s="21" customFormat="1" ht="18" hidden="1" customHeight="1" thickBot="1">
      <c r="A49" s="260"/>
      <c r="B49" s="372" t="s">
        <v>36</v>
      </c>
      <c r="C49" s="373"/>
      <c r="D49" s="118"/>
      <c r="E49" s="118"/>
      <c r="F49" s="119"/>
      <c r="G49" s="228"/>
      <c r="H49" s="228"/>
      <c r="I49" s="12" t="s">
        <v>37</v>
      </c>
      <c r="J49" s="111"/>
      <c r="K49" s="14" t="str">
        <f>IF(J49&gt;0,VLOOKUP(J49,女子登録情報!$J$2:$K$21,2,0),"")</f>
        <v/>
      </c>
      <c r="L49" s="15" t="s">
        <v>38</v>
      </c>
      <c r="M49" s="116"/>
      <c r="N49" s="113" t="str">
        <f t="shared" si="0"/>
        <v/>
      </c>
      <c r="O49" s="117"/>
      <c r="P49" s="374"/>
      <c r="Q49" s="375"/>
      <c r="R49" s="376"/>
      <c r="S49" s="368"/>
      <c r="T49" s="368"/>
    </row>
    <row r="50" spans="1:20" s="21" customFormat="1" ht="18" hidden="1" customHeight="1" thickTop="1" thickBot="1">
      <c r="A50" s="258">
        <v>13</v>
      </c>
      <c r="B50" s="377" t="s">
        <v>1317</v>
      </c>
      <c r="C50" s="379"/>
      <c r="D50" s="379" t="str">
        <f>IF(C50&gt;0,VLOOKUP(C50,女子登録情報!$A$1:$H$2000,3,0),"")</f>
        <v/>
      </c>
      <c r="E50" s="379" t="str">
        <f>IF(C50&gt;0,VLOOKUP(C50,女子登録情報!$A$1:$H$2000,4,0),"")</f>
        <v/>
      </c>
      <c r="F50" s="108" t="str">
        <f>IF(C50&gt;0,VLOOKUP(C50,女子登録情報!$A$1:$H$2000,8,0),"")</f>
        <v/>
      </c>
      <c r="G50" s="226" t="e">
        <f>IF(F51&gt;0,VLOOKUP(F51,女子登録情報!$O$2:$P$48,2,0),"")</f>
        <v>#N/A</v>
      </c>
      <c r="H50" s="226" t="str">
        <f t="shared" ref="H50" si="12">IF(C50&gt;0,TEXT(C50,"100000000"),"")</f>
        <v/>
      </c>
      <c r="I50" s="6" t="s">
        <v>30</v>
      </c>
      <c r="J50" s="110"/>
      <c r="K50" s="8" t="str">
        <f>IF(J50&gt;0,VLOOKUP(J50,女子登録情報!$J$1:$K$21,2,0),"")</f>
        <v/>
      </c>
      <c r="L50" s="6" t="s">
        <v>33</v>
      </c>
      <c r="M50" s="112"/>
      <c r="N50" s="113" t="str">
        <f t="shared" si="0"/>
        <v/>
      </c>
      <c r="O50" s="114"/>
      <c r="P50" s="363"/>
      <c r="Q50" s="364"/>
      <c r="R50" s="365"/>
      <c r="S50" s="366"/>
      <c r="T50" s="366"/>
    </row>
    <row r="51" spans="1:20" s="21" customFormat="1" ht="18" hidden="1" customHeight="1" thickBot="1">
      <c r="A51" s="259"/>
      <c r="B51" s="378"/>
      <c r="C51" s="380"/>
      <c r="D51" s="380"/>
      <c r="E51" s="380"/>
      <c r="F51" s="109" t="str">
        <f>IF(C50&gt;0,VLOOKUP(C50,女子登録情報!$A$1:$H$2000,5,0),"")</f>
        <v/>
      </c>
      <c r="G51" s="227"/>
      <c r="H51" s="227"/>
      <c r="I51" s="11" t="s">
        <v>34</v>
      </c>
      <c r="J51" s="110"/>
      <c r="K51" s="8" t="str">
        <f>IF(J51&gt;0,VLOOKUP(J51,女子登録情報!$J$2:$K$21,2,0),"")</f>
        <v/>
      </c>
      <c r="L51" s="11" t="s">
        <v>35</v>
      </c>
      <c r="M51" s="115"/>
      <c r="N51" s="113" t="str">
        <f t="shared" si="0"/>
        <v/>
      </c>
      <c r="O51" s="114"/>
      <c r="P51" s="369"/>
      <c r="Q51" s="370"/>
      <c r="R51" s="371"/>
      <c r="S51" s="367"/>
      <c r="T51" s="367"/>
    </row>
    <row r="52" spans="1:20" s="21" customFormat="1" ht="18" hidden="1" customHeight="1" thickBot="1">
      <c r="A52" s="260"/>
      <c r="B52" s="372" t="s">
        <v>36</v>
      </c>
      <c r="C52" s="373"/>
      <c r="D52" s="118"/>
      <c r="E52" s="118"/>
      <c r="F52" s="119"/>
      <c r="G52" s="228"/>
      <c r="H52" s="228"/>
      <c r="I52" s="12" t="s">
        <v>37</v>
      </c>
      <c r="J52" s="111"/>
      <c r="K52" s="14" t="str">
        <f>IF(J52&gt;0,VLOOKUP(J52,女子登録情報!$J$2:$K$21,2,0),"")</f>
        <v/>
      </c>
      <c r="L52" s="15" t="s">
        <v>38</v>
      </c>
      <c r="M52" s="116"/>
      <c r="N52" s="113" t="str">
        <f t="shared" si="0"/>
        <v/>
      </c>
      <c r="O52" s="117"/>
      <c r="P52" s="374"/>
      <c r="Q52" s="375"/>
      <c r="R52" s="376"/>
      <c r="S52" s="368"/>
      <c r="T52" s="368"/>
    </row>
    <row r="53" spans="1:20" s="21" customFormat="1" ht="18" hidden="1" customHeight="1" thickTop="1" thickBot="1">
      <c r="A53" s="258">
        <v>14</v>
      </c>
      <c r="B53" s="377" t="s">
        <v>1317</v>
      </c>
      <c r="C53" s="379"/>
      <c r="D53" s="379" t="str">
        <f>IF(C53&gt;0,VLOOKUP(C53,女子登録情報!$A$1:$H$2000,3,0),"")</f>
        <v/>
      </c>
      <c r="E53" s="379" t="str">
        <f>IF(C53&gt;0,VLOOKUP(C53,女子登録情報!$A$1:$H$2000,4,0),"")</f>
        <v/>
      </c>
      <c r="F53" s="108" t="str">
        <f>IF(C53&gt;0,VLOOKUP(C53,女子登録情報!$A$1:$H$2000,8,0),"")</f>
        <v/>
      </c>
      <c r="G53" s="226" t="e">
        <f>IF(F54&gt;0,VLOOKUP(F54,女子登録情報!$O$2:$P$48,2,0),"")</f>
        <v>#N/A</v>
      </c>
      <c r="H53" s="226" t="str">
        <f t="shared" ref="H53" si="13">IF(C53&gt;0,TEXT(C53,"100000000"),"")</f>
        <v/>
      </c>
      <c r="I53" s="6" t="s">
        <v>30</v>
      </c>
      <c r="J53" s="110"/>
      <c r="K53" s="8" t="str">
        <f>IF(J53&gt;0,VLOOKUP(J53,女子登録情報!$J$1:$K$21,2,0),"")</f>
        <v/>
      </c>
      <c r="L53" s="6" t="s">
        <v>33</v>
      </c>
      <c r="M53" s="112"/>
      <c r="N53" s="113" t="str">
        <f t="shared" si="0"/>
        <v/>
      </c>
      <c r="O53" s="114"/>
      <c r="P53" s="363"/>
      <c r="Q53" s="364"/>
      <c r="R53" s="365"/>
      <c r="S53" s="366"/>
      <c r="T53" s="366"/>
    </row>
    <row r="54" spans="1:20" s="21" customFormat="1" ht="18" hidden="1" customHeight="1" thickBot="1">
      <c r="A54" s="259"/>
      <c r="B54" s="378"/>
      <c r="C54" s="380"/>
      <c r="D54" s="380"/>
      <c r="E54" s="380"/>
      <c r="F54" s="109" t="str">
        <f>IF(C53&gt;0,VLOOKUP(C53,女子登録情報!$A$1:$H$2000,5,0),"")</f>
        <v/>
      </c>
      <c r="G54" s="227"/>
      <c r="H54" s="227"/>
      <c r="I54" s="11" t="s">
        <v>34</v>
      </c>
      <c r="J54" s="110"/>
      <c r="K54" s="8" t="str">
        <f>IF(J54&gt;0,VLOOKUP(J54,女子登録情報!$J$2:$K$21,2,0),"")</f>
        <v/>
      </c>
      <c r="L54" s="11" t="s">
        <v>35</v>
      </c>
      <c r="M54" s="115"/>
      <c r="N54" s="113" t="str">
        <f t="shared" si="0"/>
        <v/>
      </c>
      <c r="O54" s="114"/>
      <c r="P54" s="369"/>
      <c r="Q54" s="370"/>
      <c r="R54" s="371"/>
      <c r="S54" s="367"/>
      <c r="T54" s="367"/>
    </row>
    <row r="55" spans="1:20" s="21" customFormat="1" ht="18" hidden="1" customHeight="1" thickBot="1">
      <c r="A55" s="260"/>
      <c r="B55" s="372" t="s">
        <v>36</v>
      </c>
      <c r="C55" s="373"/>
      <c r="D55" s="118"/>
      <c r="E55" s="118"/>
      <c r="F55" s="119"/>
      <c r="G55" s="228"/>
      <c r="H55" s="228"/>
      <c r="I55" s="12" t="s">
        <v>37</v>
      </c>
      <c r="J55" s="111"/>
      <c r="K55" s="14" t="str">
        <f>IF(J55&gt;0,VLOOKUP(J55,女子登録情報!$J$2:$K$21,2,0),"")</f>
        <v/>
      </c>
      <c r="L55" s="15" t="s">
        <v>38</v>
      </c>
      <c r="M55" s="116"/>
      <c r="N55" s="113" t="str">
        <f t="shared" si="0"/>
        <v/>
      </c>
      <c r="O55" s="117"/>
      <c r="P55" s="374"/>
      <c r="Q55" s="375"/>
      <c r="R55" s="376"/>
      <c r="S55" s="368"/>
      <c r="T55" s="368"/>
    </row>
    <row r="56" spans="1:20" s="21" customFormat="1" ht="18" hidden="1" customHeight="1" thickTop="1" thickBot="1">
      <c r="A56" s="258">
        <v>15</v>
      </c>
      <c r="B56" s="377" t="s">
        <v>1317</v>
      </c>
      <c r="C56" s="379"/>
      <c r="D56" s="379" t="str">
        <f>IF(C56&gt;0,VLOOKUP(C56,女子登録情報!$A$1:$H$2000,3,0),"")</f>
        <v/>
      </c>
      <c r="E56" s="379" t="str">
        <f>IF(C56&gt;0,VLOOKUP(C56,女子登録情報!$A$1:$H$2000,4,0),"")</f>
        <v/>
      </c>
      <c r="F56" s="108" t="str">
        <f>IF(C56&gt;0,VLOOKUP(C56,女子登録情報!$A$1:$H$2000,8,0),"")</f>
        <v/>
      </c>
      <c r="G56" s="226" t="e">
        <f>IF(F57&gt;0,VLOOKUP(F57,女子登録情報!$O$2:$P$48,2,0),"")</f>
        <v>#N/A</v>
      </c>
      <c r="H56" s="226" t="str">
        <f t="shared" ref="H56" si="14">IF(C56&gt;0,TEXT(C56,"100000000"),"")</f>
        <v/>
      </c>
      <c r="I56" s="6" t="s">
        <v>30</v>
      </c>
      <c r="J56" s="110"/>
      <c r="K56" s="8" t="str">
        <f>IF(J56&gt;0,VLOOKUP(J56,女子登録情報!$J$1:$K$21,2,0),"")</f>
        <v/>
      </c>
      <c r="L56" s="6" t="s">
        <v>33</v>
      </c>
      <c r="M56" s="112"/>
      <c r="N56" s="113" t="str">
        <f t="shared" si="0"/>
        <v/>
      </c>
      <c r="O56" s="114"/>
      <c r="P56" s="363"/>
      <c r="Q56" s="364"/>
      <c r="R56" s="365"/>
      <c r="S56" s="366"/>
      <c r="T56" s="366"/>
    </row>
    <row r="57" spans="1:20" s="21" customFormat="1" ht="18" hidden="1" customHeight="1" thickBot="1">
      <c r="A57" s="259"/>
      <c r="B57" s="378"/>
      <c r="C57" s="380"/>
      <c r="D57" s="380"/>
      <c r="E57" s="380"/>
      <c r="F57" s="109" t="str">
        <f>IF(C56&gt;0,VLOOKUP(C56,女子登録情報!$A$1:$H$2000,5,0),"")</f>
        <v/>
      </c>
      <c r="G57" s="227"/>
      <c r="H57" s="227"/>
      <c r="I57" s="11" t="s">
        <v>34</v>
      </c>
      <c r="J57" s="110"/>
      <c r="K57" s="8" t="str">
        <f>IF(J57&gt;0,VLOOKUP(J57,女子登録情報!$J$2:$K$21,2,0),"")</f>
        <v/>
      </c>
      <c r="L57" s="11" t="s">
        <v>35</v>
      </c>
      <c r="M57" s="115"/>
      <c r="N57" s="113" t="str">
        <f t="shared" si="0"/>
        <v/>
      </c>
      <c r="O57" s="114"/>
      <c r="P57" s="369"/>
      <c r="Q57" s="370"/>
      <c r="R57" s="371"/>
      <c r="S57" s="367"/>
      <c r="T57" s="367"/>
    </row>
    <row r="58" spans="1:20" s="21" customFormat="1" ht="18" hidden="1" customHeight="1" thickBot="1">
      <c r="A58" s="260"/>
      <c r="B58" s="372" t="s">
        <v>36</v>
      </c>
      <c r="C58" s="373"/>
      <c r="D58" s="118"/>
      <c r="E58" s="118"/>
      <c r="F58" s="119"/>
      <c r="G58" s="228"/>
      <c r="H58" s="228"/>
      <c r="I58" s="12" t="s">
        <v>37</v>
      </c>
      <c r="J58" s="111"/>
      <c r="K58" s="14" t="str">
        <f>IF(J58&gt;0,VLOOKUP(J58,女子登録情報!$J$2:$K$21,2,0),"")</f>
        <v/>
      </c>
      <c r="L58" s="15" t="s">
        <v>38</v>
      </c>
      <c r="M58" s="116"/>
      <c r="N58" s="113" t="str">
        <f t="shared" si="0"/>
        <v/>
      </c>
      <c r="O58" s="117"/>
      <c r="P58" s="374"/>
      <c r="Q58" s="375"/>
      <c r="R58" s="376"/>
      <c r="S58" s="368"/>
      <c r="T58" s="368"/>
    </row>
    <row r="59" spans="1:20" s="21" customFormat="1" ht="18" hidden="1" customHeight="1" thickTop="1" thickBot="1">
      <c r="A59" s="258">
        <v>16</v>
      </c>
      <c r="B59" s="377" t="s">
        <v>1317</v>
      </c>
      <c r="C59" s="379"/>
      <c r="D59" s="379" t="str">
        <f>IF(C59&gt;0,VLOOKUP(C59,女子登録情報!$A$1:$H$2000,3,0),"")</f>
        <v/>
      </c>
      <c r="E59" s="379" t="str">
        <f>IF(C59&gt;0,VLOOKUP(C59,女子登録情報!$A$1:$H$2000,4,0),"")</f>
        <v/>
      </c>
      <c r="F59" s="108" t="str">
        <f>IF(C59&gt;0,VLOOKUP(C59,女子登録情報!$A$1:$H$2000,8,0),"")</f>
        <v/>
      </c>
      <c r="G59" s="226" t="e">
        <f>IF(F60&gt;0,VLOOKUP(F60,女子登録情報!$O$2:$P$48,2,0),"")</f>
        <v>#N/A</v>
      </c>
      <c r="H59" s="226" t="str">
        <f t="shared" ref="H59" si="15">IF(C59&gt;0,TEXT(C59,"100000000"),"")</f>
        <v/>
      </c>
      <c r="I59" s="6" t="s">
        <v>30</v>
      </c>
      <c r="J59" s="110"/>
      <c r="K59" s="8" t="str">
        <f>IF(J59&gt;0,VLOOKUP(J59,女子登録情報!$J$1:$K$21,2,0),"")</f>
        <v/>
      </c>
      <c r="L59" s="6" t="s">
        <v>33</v>
      </c>
      <c r="M59" s="112"/>
      <c r="N59" s="113" t="str">
        <f t="shared" si="0"/>
        <v/>
      </c>
      <c r="O59" s="114"/>
      <c r="P59" s="363"/>
      <c r="Q59" s="364"/>
      <c r="R59" s="365"/>
      <c r="S59" s="366"/>
      <c r="T59" s="366"/>
    </row>
    <row r="60" spans="1:20" s="21" customFormat="1" ht="18" hidden="1" customHeight="1" thickBot="1">
      <c r="A60" s="259"/>
      <c r="B60" s="378"/>
      <c r="C60" s="380"/>
      <c r="D60" s="380"/>
      <c r="E60" s="380"/>
      <c r="F60" s="109" t="str">
        <f>IF(C59&gt;0,VLOOKUP(C59,女子登録情報!$A$1:$H$2000,5,0),"")</f>
        <v/>
      </c>
      <c r="G60" s="227"/>
      <c r="H60" s="227"/>
      <c r="I60" s="11" t="s">
        <v>34</v>
      </c>
      <c r="J60" s="110"/>
      <c r="K60" s="8" t="str">
        <f>IF(J60&gt;0,VLOOKUP(J60,女子登録情報!$J$2:$K$21,2,0),"")</f>
        <v/>
      </c>
      <c r="L60" s="11" t="s">
        <v>35</v>
      </c>
      <c r="M60" s="115"/>
      <c r="N60" s="113" t="str">
        <f t="shared" si="0"/>
        <v/>
      </c>
      <c r="O60" s="114"/>
      <c r="P60" s="369"/>
      <c r="Q60" s="370"/>
      <c r="R60" s="371"/>
      <c r="S60" s="367"/>
      <c r="T60" s="367"/>
    </row>
    <row r="61" spans="1:20" s="21" customFormat="1" ht="18" hidden="1" customHeight="1" thickBot="1">
      <c r="A61" s="260"/>
      <c r="B61" s="372" t="s">
        <v>36</v>
      </c>
      <c r="C61" s="373"/>
      <c r="D61" s="118"/>
      <c r="E61" s="118"/>
      <c r="F61" s="119"/>
      <c r="G61" s="228"/>
      <c r="H61" s="228"/>
      <c r="I61" s="12" t="s">
        <v>37</v>
      </c>
      <c r="J61" s="111"/>
      <c r="K61" s="14" t="str">
        <f>IF(J61&gt;0,VLOOKUP(J61,女子登録情報!$J$2:$K$21,2,0),"")</f>
        <v/>
      </c>
      <c r="L61" s="15" t="s">
        <v>38</v>
      </c>
      <c r="M61" s="116"/>
      <c r="N61" s="113" t="str">
        <f t="shared" si="0"/>
        <v/>
      </c>
      <c r="O61" s="117"/>
      <c r="P61" s="374"/>
      <c r="Q61" s="375"/>
      <c r="R61" s="376"/>
      <c r="S61" s="368"/>
      <c r="T61" s="368"/>
    </row>
    <row r="62" spans="1:20" s="21" customFormat="1" ht="18" hidden="1" customHeight="1" thickTop="1" thickBot="1">
      <c r="A62" s="258">
        <v>17</v>
      </c>
      <c r="B62" s="377" t="s">
        <v>1317</v>
      </c>
      <c r="C62" s="379"/>
      <c r="D62" s="379" t="str">
        <f>IF(C62&gt;0,VLOOKUP(C62,女子登録情報!$A$1:$H$2000,3,0),"")</f>
        <v/>
      </c>
      <c r="E62" s="379" t="str">
        <f>IF(C62&gt;0,VLOOKUP(C62,女子登録情報!$A$1:$H$2000,4,0),"")</f>
        <v/>
      </c>
      <c r="F62" s="108" t="str">
        <f>IF(C62&gt;0,VLOOKUP(C62,女子登録情報!$A$1:$H$2000,8,0),"")</f>
        <v/>
      </c>
      <c r="G62" s="226" t="e">
        <f>IF(F63&gt;0,VLOOKUP(F63,女子登録情報!$O$2:$P$48,2,0),"")</f>
        <v>#N/A</v>
      </c>
      <c r="H62" s="226" t="str">
        <f t="shared" ref="H62" si="16">IF(C62&gt;0,TEXT(C62,"100000000"),"")</f>
        <v/>
      </c>
      <c r="I62" s="6" t="s">
        <v>30</v>
      </c>
      <c r="J62" s="110"/>
      <c r="K62" s="8" t="str">
        <f>IF(J62&gt;0,VLOOKUP(J62,女子登録情報!$J$1:$K$21,2,0),"")</f>
        <v/>
      </c>
      <c r="L62" s="6" t="s">
        <v>33</v>
      </c>
      <c r="M62" s="112"/>
      <c r="N62" s="113" t="str">
        <f t="shared" si="0"/>
        <v/>
      </c>
      <c r="O62" s="114"/>
      <c r="P62" s="363"/>
      <c r="Q62" s="364"/>
      <c r="R62" s="365"/>
      <c r="S62" s="366"/>
      <c r="T62" s="366"/>
    </row>
    <row r="63" spans="1:20" s="21" customFormat="1" ht="18" hidden="1" customHeight="1" thickBot="1">
      <c r="A63" s="259"/>
      <c r="B63" s="378"/>
      <c r="C63" s="380"/>
      <c r="D63" s="380"/>
      <c r="E63" s="380"/>
      <c r="F63" s="109" t="str">
        <f>IF(C62&gt;0,VLOOKUP(C62,女子登録情報!$A$1:$H$2000,5,0),"")</f>
        <v/>
      </c>
      <c r="G63" s="227"/>
      <c r="H63" s="227"/>
      <c r="I63" s="11" t="s">
        <v>34</v>
      </c>
      <c r="J63" s="110"/>
      <c r="K63" s="8" t="str">
        <f>IF(J63&gt;0,VLOOKUP(J63,女子登録情報!$J$2:$K$21,2,0),"")</f>
        <v/>
      </c>
      <c r="L63" s="11" t="s">
        <v>35</v>
      </c>
      <c r="M63" s="115"/>
      <c r="N63" s="113" t="str">
        <f t="shared" si="0"/>
        <v/>
      </c>
      <c r="O63" s="114"/>
      <c r="P63" s="369"/>
      <c r="Q63" s="370"/>
      <c r="R63" s="371"/>
      <c r="S63" s="367"/>
      <c r="T63" s="367"/>
    </row>
    <row r="64" spans="1:20" s="21" customFormat="1" ht="18" hidden="1" customHeight="1" thickBot="1">
      <c r="A64" s="260"/>
      <c r="B64" s="372" t="s">
        <v>36</v>
      </c>
      <c r="C64" s="373"/>
      <c r="D64" s="118"/>
      <c r="E64" s="118"/>
      <c r="F64" s="119"/>
      <c r="G64" s="228"/>
      <c r="H64" s="228"/>
      <c r="I64" s="12" t="s">
        <v>37</v>
      </c>
      <c r="J64" s="111"/>
      <c r="K64" s="14" t="str">
        <f>IF(J64&gt;0,VLOOKUP(J64,女子登録情報!$J$2:$K$21,2,0),"")</f>
        <v/>
      </c>
      <c r="L64" s="15" t="s">
        <v>38</v>
      </c>
      <c r="M64" s="116"/>
      <c r="N64" s="113" t="str">
        <f t="shared" si="0"/>
        <v/>
      </c>
      <c r="O64" s="117"/>
      <c r="P64" s="374"/>
      <c r="Q64" s="375"/>
      <c r="R64" s="376"/>
      <c r="S64" s="368"/>
      <c r="T64" s="368"/>
    </row>
    <row r="65" spans="1:20" s="21" customFormat="1" ht="18" hidden="1" customHeight="1" thickTop="1" thickBot="1">
      <c r="A65" s="258">
        <v>18</v>
      </c>
      <c r="B65" s="377" t="s">
        <v>1317</v>
      </c>
      <c r="C65" s="379"/>
      <c r="D65" s="379" t="str">
        <f>IF(C65&gt;0,VLOOKUP(C65,女子登録情報!$A$1:$H$2000,3,0),"")</f>
        <v/>
      </c>
      <c r="E65" s="379" t="str">
        <f>IF(C65&gt;0,VLOOKUP(C65,女子登録情報!$A$1:$H$2000,4,0),"")</f>
        <v/>
      </c>
      <c r="F65" s="108" t="str">
        <f>IF(C65&gt;0,VLOOKUP(C65,女子登録情報!$A$1:$H$2000,8,0),"")</f>
        <v/>
      </c>
      <c r="G65" s="226" t="e">
        <f>IF(F66&gt;0,VLOOKUP(F66,女子登録情報!$O$2:$P$48,2,0),"")</f>
        <v>#N/A</v>
      </c>
      <c r="H65" s="226" t="str">
        <f t="shared" ref="H65" si="17">IF(C65&gt;0,TEXT(C65,"100000000"),"")</f>
        <v/>
      </c>
      <c r="I65" s="6" t="s">
        <v>30</v>
      </c>
      <c r="J65" s="110"/>
      <c r="K65" s="8" t="str">
        <f>IF(J65&gt;0,VLOOKUP(J65,女子登録情報!$J$1:$K$21,2,0),"")</f>
        <v/>
      </c>
      <c r="L65" s="6" t="s">
        <v>33</v>
      </c>
      <c r="M65" s="112"/>
      <c r="N65" s="113" t="str">
        <f t="shared" si="0"/>
        <v/>
      </c>
      <c r="O65" s="114"/>
      <c r="P65" s="363"/>
      <c r="Q65" s="364"/>
      <c r="R65" s="365"/>
      <c r="S65" s="366"/>
      <c r="T65" s="366"/>
    </row>
    <row r="66" spans="1:20" s="21" customFormat="1" ht="18" hidden="1" customHeight="1" thickBot="1">
      <c r="A66" s="259"/>
      <c r="B66" s="378"/>
      <c r="C66" s="380"/>
      <c r="D66" s="380"/>
      <c r="E66" s="380"/>
      <c r="F66" s="109" t="str">
        <f>IF(C65&gt;0,VLOOKUP(C65,女子登録情報!$A$1:$H$2000,5,0),"")</f>
        <v/>
      </c>
      <c r="G66" s="227"/>
      <c r="H66" s="227"/>
      <c r="I66" s="11" t="s">
        <v>34</v>
      </c>
      <c r="J66" s="110"/>
      <c r="K66" s="8" t="str">
        <f>IF(J66&gt;0,VLOOKUP(J66,女子登録情報!$J$2:$K$21,2,0),"")</f>
        <v/>
      </c>
      <c r="L66" s="11" t="s">
        <v>35</v>
      </c>
      <c r="M66" s="115"/>
      <c r="N66" s="113" t="str">
        <f t="shared" si="0"/>
        <v/>
      </c>
      <c r="O66" s="114"/>
      <c r="P66" s="369"/>
      <c r="Q66" s="370"/>
      <c r="R66" s="371"/>
      <c r="S66" s="367"/>
      <c r="T66" s="367"/>
    </row>
    <row r="67" spans="1:20" s="21" customFormat="1" ht="18" hidden="1" customHeight="1" thickBot="1">
      <c r="A67" s="260"/>
      <c r="B67" s="372" t="s">
        <v>36</v>
      </c>
      <c r="C67" s="373"/>
      <c r="D67" s="118"/>
      <c r="E67" s="118"/>
      <c r="F67" s="119"/>
      <c r="G67" s="228"/>
      <c r="H67" s="228"/>
      <c r="I67" s="12" t="s">
        <v>37</v>
      </c>
      <c r="J67" s="111"/>
      <c r="K67" s="14" t="str">
        <f>IF(J67&gt;0,VLOOKUP(J67,女子登録情報!$J$2:$K$21,2,0),"")</f>
        <v/>
      </c>
      <c r="L67" s="15" t="s">
        <v>38</v>
      </c>
      <c r="M67" s="116"/>
      <c r="N67" s="113" t="str">
        <f t="shared" si="0"/>
        <v/>
      </c>
      <c r="O67" s="117"/>
      <c r="P67" s="374"/>
      <c r="Q67" s="375"/>
      <c r="R67" s="376"/>
      <c r="S67" s="368"/>
      <c r="T67" s="368"/>
    </row>
    <row r="68" spans="1:20" s="21" customFormat="1" ht="18" hidden="1" customHeight="1" thickTop="1" thickBot="1">
      <c r="A68" s="258">
        <v>19</v>
      </c>
      <c r="B68" s="377" t="s">
        <v>1317</v>
      </c>
      <c r="C68" s="379"/>
      <c r="D68" s="379" t="str">
        <f>IF(C68&gt;0,VLOOKUP(C68,女子登録情報!$A$1:$H$2000,3,0),"")</f>
        <v/>
      </c>
      <c r="E68" s="379" t="str">
        <f>IF(C68&gt;0,VLOOKUP(C68,女子登録情報!$A$1:$H$2000,4,0),"")</f>
        <v/>
      </c>
      <c r="F68" s="108" t="str">
        <f>IF(C68&gt;0,VLOOKUP(C68,女子登録情報!$A$1:$H$2000,8,0),"")</f>
        <v/>
      </c>
      <c r="G68" s="226" t="e">
        <f>IF(F69&gt;0,VLOOKUP(F69,女子登録情報!$O$2:$P$48,2,0),"")</f>
        <v>#N/A</v>
      </c>
      <c r="H68" s="226" t="str">
        <f t="shared" ref="H68" si="18">IF(C68&gt;0,TEXT(C68,"100000000"),"")</f>
        <v/>
      </c>
      <c r="I68" s="6" t="s">
        <v>30</v>
      </c>
      <c r="J68" s="110"/>
      <c r="K68" s="8" t="str">
        <f>IF(J68&gt;0,VLOOKUP(J68,女子登録情報!$J$1:$K$21,2,0),"")</f>
        <v/>
      </c>
      <c r="L68" s="6" t="s">
        <v>33</v>
      </c>
      <c r="M68" s="112"/>
      <c r="N68" s="113" t="str">
        <f t="shared" si="0"/>
        <v/>
      </c>
      <c r="O68" s="114"/>
      <c r="P68" s="363"/>
      <c r="Q68" s="364"/>
      <c r="R68" s="365"/>
      <c r="S68" s="366"/>
      <c r="T68" s="366"/>
    </row>
    <row r="69" spans="1:20" s="21" customFormat="1" ht="18" hidden="1" customHeight="1" thickBot="1">
      <c r="A69" s="259"/>
      <c r="B69" s="378"/>
      <c r="C69" s="380"/>
      <c r="D69" s="380"/>
      <c r="E69" s="380"/>
      <c r="F69" s="109" t="str">
        <f>IF(C68&gt;0,VLOOKUP(C68,女子登録情報!$A$1:$H$2000,5,0),"")</f>
        <v/>
      </c>
      <c r="G69" s="227"/>
      <c r="H69" s="227"/>
      <c r="I69" s="11" t="s">
        <v>34</v>
      </c>
      <c r="J69" s="110"/>
      <c r="K69" s="8" t="str">
        <f>IF(J69&gt;0,VLOOKUP(J69,女子登録情報!$J$2:$K$21,2,0),"")</f>
        <v/>
      </c>
      <c r="L69" s="11" t="s">
        <v>35</v>
      </c>
      <c r="M69" s="115"/>
      <c r="N69" s="113" t="str">
        <f t="shared" si="0"/>
        <v/>
      </c>
      <c r="O69" s="114"/>
      <c r="P69" s="369"/>
      <c r="Q69" s="370"/>
      <c r="R69" s="371"/>
      <c r="S69" s="367"/>
      <c r="T69" s="367"/>
    </row>
    <row r="70" spans="1:20" s="21" customFormat="1" ht="18" hidden="1" customHeight="1" thickBot="1">
      <c r="A70" s="260"/>
      <c r="B70" s="372" t="s">
        <v>36</v>
      </c>
      <c r="C70" s="373"/>
      <c r="D70" s="118"/>
      <c r="E70" s="118"/>
      <c r="F70" s="119"/>
      <c r="G70" s="228"/>
      <c r="H70" s="228"/>
      <c r="I70" s="12" t="s">
        <v>37</v>
      </c>
      <c r="J70" s="111"/>
      <c r="K70" s="14" t="str">
        <f>IF(J70&gt;0,VLOOKUP(J70,女子登録情報!$J$2:$K$21,2,0),"")</f>
        <v/>
      </c>
      <c r="L70" s="15" t="s">
        <v>38</v>
      </c>
      <c r="M70" s="116"/>
      <c r="N70" s="113" t="str">
        <f t="shared" si="0"/>
        <v/>
      </c>
      <c r="O70" s="117"/>
      <c r="P70" s="374"/>
      <c r="Q70" s="375"/>
      <c r="R70" s="376"/>
      <c r="S70" s="368"/>
      <c r="T70" s="368"/>
    </row>
    <row r="71" spans="1:20" s="21" customFormat="1" ht="18" hidden="1" customHeight="1" thickTop="1" thickBot="1">
      <c r="A71" s="258">
        <v>20</v>
      </c>
      <c r="B71" s="377" t="s">
        <v>1317</v>
      </c>
      <c r="C71" s="379"/>
      <c r="D71" s="379" t="str">
        <f>IF(C71&gt;0,VLOOKUP(C71,女子登録情報!$A$1:$H$2000,3,0),"")</f>
        <v/>
      </c>
      <c r="E71" s="379" t="str">
        <f>IF(C71&gt;0,VLOOKUP(C71,女子登録情報!$A$1:$H$2000,4,0),"")</f>
        <v/>
      </c>
      <c r="F71" s="108" t="str">
        <f>IF(C71&gt;0,VLOOKUP(C71,女子登録情報!$A$1:$H$2000,8,0),"")</f>
        <v/>
      </c>
      <c r="G71" s="226" t="e">
        <f>IF(F72&gt;0,VLOOKUP(F72,女子登録情報!$O$2:$P$48,2,0),"")</f>
        <v>#N/A</v>
      </c>
      <c r="H71" s="226" t="str">
        <f t="shared" ref="H71" si="19">IF(C71&gt;0,TEXT(C71,"100000000"),"")</f>
        <v/>
      </c>
      <c r="I71" s="6" t="s">
        <v>30</v>
      </c>
      <c r="J71" s="110"/>
      <c r="K71" s="8" t="str">
        <f>IF(J71&gt;0,VLOOKUP(J71,女子登録情報!$J$1:$K$21,2,0),"")</f>
        <v/>
      </c>
      <c r="L71" s="6" t="s">
        <v>33</v>
      </c>
      <c r="M71" s="112"/>
      <c r="N71" s="113" t="str">
        <f t="shared" si="0"/>
        <v/>
      </c>
      <c r="O71" s="114"/>
      <c r="P71" s="363"/>
      <c r="Q71" s="364"/>
      <c r="R71" s="365"/>
      <c r="S71" s="366"/>
      <c r="T71" s="366"/>
    </row>
    <row r="72" spans="1:20" s="21" customFormat="1" ht="18" hidden="1" customHeight="1" thickBot="1">
      <c r="A72" s="259"/>
      <c r="B72" s="378"/>
      <c r="C72" s="380"/>
      <c r="D72" s="380"/>
      <c r="E72" s="380"/>
      <c r="F72" s="109" t="str">
        <f>IF(C71&gt;0,VLOOKUP(C71,女子登録情報!$A$1:$H$2000,5,0),"")</f>
        <v/>
      </c>
      <c r="G72" s="227"/>
      <c r="H72" s="227"/>
      <c r="I72" s="11" t="s">
        <v>34</v>
      </c>
      <c r="J72" s="110"/>
      <c r="K72" s="8" t="str">
        <f>IF(J72&gt;0,VLOOKUP(J72,女子登録情報!$J$2:$K$21,2,0),"")</f>
        <v/>
      </c>
      <c r="L72" s="11" t="s">
        <v>35</v>
      </c>
      <c r="M72" s="115"/>
      <c r="N72" s="113" t="str">
        <f t="shared" si="0"/>
        <v/>
      </c>
      <c r="O72" s="114"/>
      <c r="P72" s="369"/>
      <c r="Q72" s="370"/>
      <c r="R72" s="371"/>
      <c r="S72" s="367"/>
      <c r="T72" s="367"/>
    </row>
    <row r="73" spans="1:20" s="21" customFormat="1" ht="18" hidden="1" customHeight="1" thickBot="1">
      <c r="A73" s="260"/>
      <c r="B73" s="372" t="s">
        <v>36</v>
      </c>
      <c r="C73" s="373"/>
      <c r="D73" s="118"/>
      <c r="E73" s="118"/>
      <c r="F73" s="119"/>
      <c r="G73" s="228"/>
      <c r="H73" s="228"/>
      <c r="I73" s="12" t="s">
        <v>37</v>
      </c>
      <c r="J73" s="111"/>
      <c r="K73" s="14" t="str">
        <f>IF(J73&gt;0,VLOOKUP(J73,女子登録情報!$J$2:$K$21,2,0),"")</f>
        <v/>
      </c>
      <c r="L73" s="15" t="s">
        <v>38</v>
      </c>
      <c r="M73" s="116"/>
      <c r="N73" s="113" t="str">
        <f t="shared" si="0"/>
        <v/>
      </c>
      <c r="O73" s="117"/>
      <c r="P73" s="374"/>
      <c r="Q73" s="375"/>
      <c r="R73" s="376"/>
      <c r="S73" s="368"/>
      <c r="T73" s="368"/>
    </row>
    <row r="74" spans="1:20" s="21" customFormat="1" ht="18" hidden="1" customHeight="1" thickTop="1" thickBot="1">
      <c r="A74" s="258">
        <v>21</v>
      </c>
      <c r="B74" s="377" t="s">
        <v>1317</v>
      </c>
      <c r="C74" s="379"/>
      <c r="D74" s="379" t="str">
        <f>IF(C74&gt;0,VLOOKUP(C74,女子登録情報!$A$1:$H$2000,3,0),"")</f>
        <v/>
      </c>
      <c r="E74" s="379" t="str">
        <f>IF(C74&gt;0,VLOOKUP(C74,女子登録情報!$A$1:$H$2000,4,0),"")</f>
        <v/>
      </c>
      <c r="F74" s="108" t="str">
        <f>IF(C74&gt;0,VLOOKUP(C74,女子登録情報!$A$1:$H$2000,8,0),"")</f>
        <v/>
      </c>
      <c r="G74" s="226" t="e">
        <f>IF(F75&gt;0,VLOOKUP(F75,女子登録情報!$O$2:$P$48,2,0),"")</f>
        <v>#N/A</v>
      </c>
      <c r="H74" s="226" t="str">
        <f t="shared" ref="H74" si="20">IF(C74&gt;0,TEXT(C74,"100000000"),"")</f>
        <v/>
      </c>
      <c r="I74" s="6" t="s">
        <v>30</v>
      </c>
      <c r="J74" s="110"/>
      <c r="K74" s="8" t="str">
        <f>IF(J74&gt;0,VLOOKUP(J74,女子登録情報!$J$1:$K$21,2,0),"")</f>
        <v/>
      </c>
      <c r="L74" s="6" t="s">
        <v>33</v>
      </c>
      <c r="M74" s="112"/>
      <c r="N74" s="113" t="str">
        <f t="shared" si="0"/>
        <v/>
      </c>
      <c r="O74" s="114"/>
      <c r="P74" s="363"/>
      <c r="Q74" s="364"/>
      <c r="R74" s="365"/>
      <c r="S74" s="366"/>
      <c r="T74" s="366"/>
    </row>
    <row r="75" spans="1:20" s="21" customFormat="1" ht="18" hidden="1" customHeight="1" thickBot="1">
      <c r="A75" s="259"/>
      <c r="B75" s="378"/>
      <c r="C75" s="380"/>
      <c r="D75" s="380"/>
      <c r="E75" s="380"/>
      <c r="F75" s="109" t="str">
        <f>IF(C74&gt;0,VLOOKUP(C74,女子登録情報!$A$1:$H$2000,5,0),"")</f>
        <v/>
      </c>
      <c r="G75" s="227"/>
      <c r="H75" s="227"/>
      <c r="I75" s="11" t="s">
        <v>34</v>
      </c>
      <c r="J75" s="110"/>
      <c r="K75" s="8" t="str">
        <f>IF(J75&gt;0,VLOOKUP(J75,女子登録情報!$J$2:$K$21,2,0),"")</f>
        <v/>
      </c>
      <c r="L75" s="11" t="s">
        <v>35</v>
      </c>
      <c r="M75" s="115"/>
      <c r="N75" s="113" t="str">
        <f t="shared" si="0"/>
        <v/>
      </c>
      <c r="O75" s="114"/>
      <c r="P75" s="369"/>
      <c r="Q75" s="370"/>
      <c r="R75" s="371"/>
      <c r="S75" s="367"/>
      <c r="T75" s="367"/>
    </row>
    <row r="76" spans="1:20" s="21" customFormat="1" ht="18" hidden="1" customHeight="1" thickBot="1">
      <c r="A76" s="260"/>
      <c r="B76" s="372" t="s">
        <v>36</v>
      </c>
      <c r="C76" s="373"/>
      <c r="D76" s="118"/>
      <c r="E76" s="118"/>
      <c r="F76" s="119"/>
      <c r="G76" s="228"/>
      <c r="H76" s="228"/>
      <c r="I76" s="12" t="s">
        <v>37</v>
      </c>
      <c r="J76" s="111"/>
      <c r="K76" s="14" t="str">
        <f>IF(J76&gt;0,VLOOKUP(J76,女子登録情報!$J$2:$K$21,2,0),"")</f>
        <v/>
      </c>
      <c r="L76" s="15" t="s">
        <v>38</v>
      </c>
      <c r="M76" s="116"/>
      <c r="N76" s="113" t="str">
        <f t="shared" si="0"/>
        <v/>
      </c>
      <c r="O76" s="117"/>
      <c r="P76" s="374"/>
      <c r="Q76" s="375"/>
      <c r="R76" s="376"/>
      <c r="S76" s="368"/>
      <c r="T76" s="368"/>
    </row>
    <row r="77" spans="1:20" s="21" customFormat="1" ht="18" hidden="1" customHeight="1" thickTop="1" thickBot="1">
      <c r="A77" s="258">
        <v>22</v>
      </c>
      <c r="B77" s="377" t="s">
        <v>1317</v>
      </c>
      <c r="C77" s="379"/>
      <c r="D77" s="379" t="str">
        <f>IF(C77&gt;0,VLOOKUP(C77,女子登録情報!$A$1:$H$2000,3,0),"")</f>
        <v/>
      </c>
      <c r="E77" s="379" t="str">
        <f>IF(C77&gt;0,VLOOKUP(C77,女子登録情報!$A$1:$H$2000,4,0),"")</f>
        <v/>
      </c>
      <c r="F77" s="108" t="str">
        <f>IF(C77&gt;0,VLOOKUP(C77,女子登録情報!$A$1:$H$2000,8,0),"")</f>
        <v/>
      </c>
      <c r="G77" s="226" t="e">
        <f>IF(F78&gt;0,VLOOKUP(F78,女子登録情報!$O$2:$P$48,2,0),"")</f>
        <v>#N/A</v>
      </c>
      <c r="H77" s="226" t="str">
        <f t="shared" ref="H77" si="21">IF(C77&gt;0,TEXT(C77,"100000000"),"")</f>
        <v/>
      </c>
      <c r="I77" s="6" t="s">
        <v>30</v>
      </c>
      <c r="J77" s="110"/>
      <c r="K77" s="8" t="str">
        <f>IF(J77&gt;0,VLOOKUP(J77,女子登録情報!$J$1:$K$21,2,0),"")</f>
        <v/>
      </c>
      <c r="L77" s="6" t="s">
        <v>33</v>
      </c>
      <c r="M77" s="112"/>
      <c r="N77" s="113" t="str">
        <f t="shared" si="0"/>
        <v/>
      </c>
      <c r="O77" s="114"/>
      <c r="P77" s="363"/>
      <c r="Q77" s="364"/>
      <c r="R77" s="365"/>
      <c r="S77" s="366"/>
      <c r="T77" s="366"/>
    </row>
    <row r="78" spans="1:20" s="21" customFormat="1" ht="18" hidden="1" customHeight="1" thickBot="1">
      <c r="A78" s="259"/>
      <c r="B78" s="378"/>
      <c r="C78" s="380"/>
      <c r="D78" s="380"/>
      <c r="E78" s="380"/>
      <c r="F78" s="109" t="str">
        <f>IF(C77&gt;0,VLOOKUP(C77,女子登録情報!$A$1:$H$2000,5,0),"")</f>
        <v/>
      </c>
      <c r="G78" s="227"/>
      <c r="H78" s="227"/>
      <c r="I78" s="11" t="s">
        <v>34</v>
      </c>
      <c r="J78" s="110"/>
      <c r="K78" s="8" t="str">
        <f>IF(J78&gt;0,VLOOKUP(J78,女子登録情報!$J$2:$K$21,2,0),"")</f>
        <v/>
      </c>
      <c r="L78" s="11" t="s">
        <v>35</v>
      </c>
      <c r="M78" s="115"/>
      <c r="N78" s="113" t="str">
        <f t="shared" ref="N78:N141" si="22">IF(K78="","",LEFT(K78,5)&amp;" "&amp;IF(OR(LEFT(K78,3)*1&lt;70,LEFT(K78,3)*1&gt;100),REPT(0,7-LEN(M78)),REPT(0,5-LEN(M78)))&amp;M78)</f>
        <v/>
      </c>
      <c r="O78" s="114"/>
      <c r="P78" s="369"/>
      <c r="Q78" s="370"/>
      <c r="R78" s="371"/>
      <c r="S78" s="367"/>
      <c r="T78" s="367"/>
    </row>
    <row r="79" spans="1:20" s="21" customFormat="1" ht="18" hidden="1" customHeight="1" thickBot="1">
      <c r="A79" s="260"/>
      <c r="B79" s="372" t="s">
        <v>36</v>
      </c>
      <c r="C79" s="373"/>
      <c r="D79" s="118"/>
      <c r="E79" s="118"/>
      <c r="F79" s="119"/>
      <c r="G79" s="228"/>
      <c r="H79" s="228"/>
      <c r="I79" s="12" t="s">
        <v>37</v>
      </c>
      <c r="J79" s="111"/>
      <c r="K79" s="14" t="str">
        <f>IF(J79&gt;0,VLOOKUP(J79,女子登録情報!$J$2:$K$21,2,0),"")</f>
        <v/>
      </c>
      <c r="L79" s="15" t="s">
        <v>38</v>
      </c>
      <c r="M79" s="116"/>
      <c r="N79" s="113" t="str">
        <f t="shared" si="22"/>
        <v/>
      </c>
      <c r="O79" s="117"/>
      <c r="P79" s="374"/>
      <c r="Q79" s="375"/>
      <c r="R79" s="376"/>
      <c r="S79" s="368"/>
      <c r="T79" s="368"/>
    </row>
    <row r="80" spans="1:20" s="21" customFormat="1" ht="18" hidden="1" customHeight="1" thickTop="1" thickBot="1">
      <c r="A80" s="258">
        <v>23</v>
      </c>
      <c r="B80" s="377" t="s">
        <v>1317</v>
      </c>
      <c r="C80" s="379"/>
      <c r="D80" s="379" t="str">
        <f>IF(C80&gt;0,VLOOKUP(C80,女子登録情報!$A$1:$H$2000,3,0),"")</f>
        <v/>
      </c>
      <c r="E80" s="379" t="str">
        <f>IF(C80&gt;0,VLOOKUP(C80,女子登録情報!$A$1:$H$2000,4,0),"")</f>
        <v/>
      </c>
      <c r="F80" s="108" t="str">
        <f>IF(C80&gt;0,VLOOKUP(C80,女子登録情報!$A$1:$H$2000,8,0),"")</f>
        <v/>
      </c>
      <c r="G80" s="226" t="e">
        <f>IF(F81&gt;0,VLOOKUP(F81,女子登録情報!$O$2:$P$48,2,0),"")</f>
        <v>#N/A</v>
      </c>
      <c r="H80" s="226" t="str">
        <f t="shared" ref="H80" si="23">IF(C80&gt;0,TEXT(C80,"100000000"),"")</f>
        <v/>
      </c>
      <c r="I80" s="6" t="s">
        <v>30</v>
      </c>
      <c r="J80" s="110"/>
      <c r="K80" s="8" t="str">
        <f>IF(J80&gt;0,VLOOKUP(J80,女子登録情報!$J$1:$K$21,2,0),"")</f>
        <v/>
      </c>
      <c r="L80" s="6" t="s">
        <v>33</v>
      </c>
      <c r="M80" s="112"/>
      <c r="N80" s="113" t="str">
        <f t="shared" si="22"/>
        <v/>
      </c>
      <c r="O80" s="114"/>
      <c r="P80" s="363"/>
      <c r="Q80" s="364"/>
      <c r="R80" s="365"/>
      <c r="S80" s="366"/>
      <c r="T80" s="366"/>
    </row>
    <row r="81" spans="1:20" s="21" customFormat="1" ht="18" hidden="1" customHeight="1" thickBot="1">
      <c r="A81" s="259"/>
      <c r="B81" s="378"/>
      <c r="C81" s="380"/>
      <c r="D81" s="380"/>
      <c r="E81" s="380"/>
      <c r="F81" s="109" t="str">
        <f>IF(C80&gt;0,VLOOKUP(C80,女子登録情報!$A$1:$H$2000,5,0),"")</f>
        <v/>
      </c>
      <c r="G81" s="227"/>
      <c r="H81" s="227"/>
      <c r="I81" s="11" t="s">
        <v>34</v>
      </c>
      <c r="J81" s="110"/>
      <c r="K81" s="8" t="str">
        <f>IF(J81&gt;0,VLOOKUP(J81,女子登録情報!$J$2:$K$21,2,0),"")</f>
        <v/>
      </c>
      <c r="L81" s="11" t="s">
        <v>35</v>
      </c>
      <c r="M81" s="115"/>
      <c r="N81" s="113" t="str">
        <f t="shared" si="22"/>
        <v/>
      </c>
      <c r="O81" s="114"/>
      <c r="P81" s="369"/>
      <c r="Q81" s="370"/>
      <c r="R81" s="371"/>
      <c r="S81" s="367"/>
      <c r="T81" s="367"/>
    </row>
    <row r="82" spans="1:20" s="21" customFormat="1" ht="18" hidden="1" customHeight="1" thickBot="1">
      <c r="A82" s="260"/>
      <c r="B82" s="372" t="s">
        <v>36</v>
      </c>
      <c r="C82" s="373"/>
      <c r="D82" s="118"/>
      <c r="E82" s="118"/>
      <c r="F82" s="119"/>
      <c r="G82" s="228"/>
      <c r="H82" s="228"/>
      <c r="I82" s="12" t="s">
        <v>37</v>
      </c>
      <c r="J82" s="111"/>
      <c r="K82" s="14" t="str">
        <f>IF(J82&gt;0,VLOOKUP(J82,女子登録情報!$J$2:$K$21,2,0),"")</f>
        <v/>
      </c>
      <c r="L82" s="15" t="s">
        <v>38</v>
      </c>
      <c r="M82" s="116"/>
      <c r="N82" s="113" t="str">
        <f t="shared" si="22"/>
        <v/>
      </c>
      <c r="O82" s="117"/>
      <c r="P82" s="374"/>
      <c r="Q82" s="375"/>
      <c r="R82" s="376"/>
      <c r="S82" s="368"/>
      <c r="T82" s="368"/>
    </row>
    <row r="83" spans="1:20" s="21" customFormat="1" ht="18" hidden="1" customHeight="1" thickTop="1" thickBot="1">
      <c r="A83" s="258">
        <v>24</v>
      </c>
      <c r="B83" s="377" t="s">
        <v>1317</v>
      </c>
      <c r="C83" s="379"/>
      <c r="D83" s="379" t="str">
        <f>IF(C83&gt;0,VLOOKUP(C83,女子登録情報!$A$1:$H$2000,3,0),"")</f>
        <v/>
      </c>
      <c r="E83" s="379" t="str">
        <f>IF(C83&gt;0,VLOOKUP(C83,女子登録情報!$A$1:$H$2000,4,0),"")</f>
        <v/>
      </c>
      <c r="F83" s="108" t="str">
        <f>IF(C83&gt;0,VLOOKUP(C83,女子登録情報!$A$1:$H$2000,8,0),"")</f>
        <v/>
      </c>
      <c r="G83" s="226" t="e">
        <f>IF(F84&gt;0,VLOOKUP(F84,女子登録情報!$O$2:$P$48,2,0),"")</f>
        <v>#N/A</v>
      </c>
      <c r="H83" s="226" t="str">
        <f t="shared" ref="H83" si="24">IF(C83&gt;0,TEXT(C83,"100000000"),"")</f>
        <v/>
      </c>
      <c r="I83" s="6" t="s">
        <v>30</v>
      </c>
      <c r="J83" s="110"/>
      <c r="K83" s="8" t="str">
        <f>IF(J83&gt;0,VLOOKUP(J83,女子登録情報!$J$1:$K$21,2,0),"")</f>
        <v/>
      </c>
      <c r="L83" s="6" t="s">
        <v>33</v>
      </c>
      <c r="M83" s="112"/>
      <c r="N83" s="113" t="str">
        <f t="shared" si="22"/>
        <v/>
      </c>
      <c r="O83" s="114"/>
      <c r="P83" s="363"/>
      <c r="Q83" s="364"/>
      <c r="R83" s="365"/>
      <c r="S83" s="366"/>
      <c r="T83" s="366"/>
    </row>
    <row r="84" spans="1:20" s="21" customFormat="1" ht="18" hidden="1" customHeight="1" thickBot="1">
      <c r="A84" s="259"/>
      <c r="B84" s="378"/>
      <c r="C84" s="380"/>
      <c r="D84" s="380"/>
      <c r="E84" s="380"/>
      <c r="F84" s="109" t="str">
        <f>IF(C83&gt;0,VLOOKUP(C83,女子登録情報!$A$1:$H$2000,5,0),"")</f>
        <v/>
      </c>
      <c r="G84" s="227"/>
      <c r="H84" s="227"/>
      <c r="I84" s="11" t="s">
        <v>34</v>
      </c>
      <c r="J84" s="110"/>
      <c r="K84" s="8" t="str">
        <f>IF(J84&gt;0,VLOOKUP(J84,女子登録情報!$J$2:$K$21,2,0),"")</f>
        <v/>
      </c>
      <c r="L84" s="11" t="s">
        <v>35</v>
      </c>
      <c r="M84" s="115"/>
      <c r="N84" s="113" t="str">
        <f t="shared" si="22"/>
        <v/>
      </c>
      <c r="O84" s="114"/>
      <c r="P84" s="369"/>
      <c r="Q84" s="370"/>
      <c r="R84" s="371"/>
      <c r="S84" s="367"/>
      <c r="T84" s="367"/>
    </row>
    <row r="85" spans="1:20" s="21" customFormat="1" ht="18" hidden="1" customHeight="1" thickBot="1">
      <c r="A85" s="260"/>
      <c r="B85" s="372" t="s">
        <v>36</v>
      </c>
      <c r="C85" s="373"/>
      <c r="D85" s="120"/>
      <c r="E85" s="118"/>
      <c r="F85" s="119"/>
      <c r="G85" s="228"/>
      <c r="H85" s="228"/>
      <c r="I85" s="12" t="s">
        <v>37</v>
      </c>
      <c r="J85" s="111"/>
      <c r="K85" s="14" t="str">
        <f>IF(J85&gt;0,VLOOKUP(J85,女子登録情報!$J$2:$K$21,2,0),"")</f>
        <v/>
      </c>
      <c r="L85" s="15" t="s">
        <v>38</v>
      </c>
      <c r="M85" s="116"/>
      <c r="N85" s="113" t="str">
        <f t="shared" si="22"/>
        <v/>
      </c>
      <c r="O85" s="117"/>
      <c r="P85" s="374"/>
      <c r="Q85" s="375"/>
      <c r="R85" s="376"/>
      <c r="S85" s="368"/>
      <c r="T85" s="368"/>
    </row>
    <row r="86" spans="1:20" s="21" customFormat="1" ht="18" hidden="1" customHeight="1" thickTop="1" thickBot="1">
      <c r="A86" s="258">
        <v>25</v>
      </c>
      <c r="B86" s="377" t="s">
        <v>1317</v>
      </c>
      <c r="C86" s="379"/>
      <c r="D86" s="379" t="str">
        <f>IF(C86&gt;0,VLOOKUP(C86,女子登録情報!$A$1:$H$2000,3,0),"")</f>
        <v/>
      </c>
      <c r="E86" s="379" t="str">
        <f>IF(C86&gt;0,VLOOKUP(C86,女子登録情報!$A$1:$H$2000,4,0),"")</f>
        <v/>
      </c>
      <c r="F86" s="108" t="str">
        <f>IF(C86&gt;0,VLOOKUP(C86,女子登録情報!$A$1:$H$2000,8,0),"")</f>
        <v/>
      </c>
      <c r="G86" s="226" t="e">
        <f>IF(F87&gt;0,VLOOKUP(F87,女子登録情報!$O$2:$P$48,2,0),"")</f>
        <v>#N/A</v>
      </c>
      <c r="H86" s="226" t="str">
        <f t="shared" ref="H86" si="25">IF(C86&gt;0,TEXT(C86,"100000000"),"")</f>
        <v/>
      </c>
      <c r="I86" s="6" t="s">
        <v>30</v>
      </c>
      <c r="J86" s="110"/>
      <c r="K86" s="8" t="str">
        <f>IF(J86&gt;0,VLOOKUP(J86,女子登録情報!$J$1:$K$21,2,0),"")</f>
        <v/>
      </c>
      <c r="L86" s="6" t="s">
        <v>33</v>
      </c>
      <c r="M86" s="112"/>
      <c r="N86" s="113" t="str">
        <f t="shared" si="22"/>
        <v/>
      </c>
      <c r="O86" s="114"/>
      <c r="P86" s="363"/>
      <c r="Q86" s="364"/>
      <c r="R86" s="365"/>
      <c r="S86" s="366"/>
      <c r="T86" s="366"/>
    </row>
    <row r="87" spans="1:20" s="21" customFormat="1" ht="18" hidden="1" customHeight="1" thickBot="1">
      <c r="A87" s="259"/>
      <c r="B87" s="378"/>
      <c r="C87" s="380"/>
      <c r="D87" s="380"/>
      <c r="E87" s="380"/>
      <c r="F87" s="109" t="str">
        <f>IF(C86&gt;0,VLOOKUP(C86,女子登録情報!$A$1:$H$2000,5,0),"")</f>
        <v/>
      </c>
      <c r="G87" s="227"/>
      <c r="H87" s="227"/>
      <c r="I87" s="11" t="s">
        <v>34</v>
      </c>
      <c r="J87" s="110"/>
      <c r="K87" s="8" t="str">
        <f>IF(J87&gt;0,VLOOKUP(J87,女子登録情報!$J$2:$K$21,2,0),"")</f>
        <v/>
      </c>
      <c r="L87" s="11" t="s">
        <v>35</v>
      </c>
      <c r="M87" s="115"/>
      <c r="N87" s="113" t="str">
        <f t="shared" si="22"/>
        <v/>
      </c>
      <c r="O87" s="114"/>
      <c r="P87" s="369"/>
      <c r="Q87" s="370"/>
      <c r="R87" s="371"/>
      <c r="S87" s="367"/>
      <c r="T87" s="367"/>
    </row>
    <row r="88" spans="1:20" s="21" customFormat="1" ht="18" hidden="1" customHeight="1" thickBot="1">
      <c r="A88" s="260"/>
      <c r="B88" s="372" t="s">
        <v>36</v>
      </c>
      <c r="C88" s="373"/>
      <c r="D88" s="118"/>
      <c r="E88" s="118"/>
      <c r="F88" s="119"/>
      <c r="G88" s="228"/>
      <c r="H88" s="228"/>
      <c r="I88" s="12" t="s">
        <v>37</v>
      </c>
      <c r="J88" s="111"/>
      <c r="K88" s="14" t="str">
        <f>IF(J88&gt;0,VLOOKUP(J88,女子登録情報!$J$2:$K$21,2,0),"")</f>
        <v/>
      </c>
      <c r="L88" s="15" t="s">
        <v>38</v>
      </c>
      <c r="M88" s="116"/>
      <c r="N88" s="113" t="str">
        <f t="shared" si="22"/>
        <v/>
      </c>
      <c r="O88" s="117"/>
      <c r="P88" s="374"/>
      <c r="Q88" s="375"/>
      <c r="R88" s="376"/>
      <c r="S88" s="368"/>
      <c r="T88" s="368"/>
    </row>
    <row r="89" spans="1:20" s="21" customFormat="1" ht="18" hidden="1" customHeight="1" thickTop="1" thickBot="1">
      <c r="A89" s="258">
        <v>26</v>
      </c>
      <c r="B89" s="377" t="s">
        <v>1317</v>
      </c>
      <c r="C89" s="379"/>
      <c r="D89" s="379" t="str">
        <f>IF(C89&gt;0,VLOOKUP(C89,女子登録情報!$A$1:$H$2000,3,0),"")</f>
        <v/>
      </c>
      <c r="E89" s="379" t="str">
        <f>IF(C89&gt;0,VLOOKUP(C89,女子登録情報!$A$1:$H$2000,4,0),"")</f>
        <v/>
      </c>
      <c r="F89" s="108" t="str">
        <f>IF(C89&gt;0,VLOOKUP(C89,女子登録情報!$A$1:$H$2000,8,0),"")</f>
        <v/>
      </c>
      <c r="G89" s="226" t="e">
        <f>IF(F90&gt;0,VLOOKUP(F90,女子登録情報!$O$2:$P$48,2,0),"")</f>
        <v>#N/A</v>
      </c>
      <c r="H89" s="226" t="str">
        <f t="shared" ref="H89" si="26">IF(C89&gt;0,TEXT(C89,"100000000"),"")</f>
        <v/>
      </c>
      <c r="I89" s="6" t="s">
        <v>30</v>
      </c>
      <c r="J89" s="110"/>
      <c r="K89" s="8" t="str">
        <f>IF(J89&gt;0,VLOOKUP(J89,女子登録情報!$J$1:$K$21,2,0),"")</f>
        <v/>
      </c>
      <c r="L89" s="6" t="s">
        <v>33</v>
      </c>
      <c r="M89" s="112"/>
      <c r="N89" s="113" t="str">
        <f t="shared" si="22"/>
        <v/>
      </c>
      <c r="O89" s="114"/>
      <c r="P89" s="363"/>
      <c r="Q89" s="364"/>
      <c r="R89" s="365"/>
      <c r="S89" s="366"/>
      <c r="T89" s="366"/>
    </row>
    <row r="90" spans="1:20" s="21" customFormat="1" ht="18" hidden="1" customHeight="1" thickBot="1">
      <c r="A90" s="259"/>
      <c r="B90" s="378"/>
      <c r="C90" s="380"/>
      <c r="D90" s="380"/>
      <c r="E90" s="380"/>
      <c r="F90" s="109" t="str">
        <f>IF(C89&gt;0,VLOOKUP(C89,女子登録情報!$A$1:$H$2000,5,0),"")</f>
        <v/>
      </c>
      <c r="G90" s="227"/>
      <c r="H90" s="227"/>
      <c r="I90" s="11" t="s">
        <v>34</v>
      </c>
      <c r="J90" s="110"/>
      <c r="K90" s="8" t="str">
        <f>IF(J90&gt;0,VLOOKUP(J90,女子登録情報!$J$2:$K$21,2,0),"")</f>
        <v/>
      </c>
      <c r="L90" s="11" t="s">
        <v>35</v>
      </c>
      <c r="M90" s="115"/>
      <c r="N90" s="113" t="str">
        <f t="shared" si="22"/>
        <v/>
      </c>
      <c r="O90" s="114"/>
      <c r="P90" s="369"/>
      <c r="Q90" s="370"/>
      <c r="R90" s="371"/>
      <c r="S90" s="367"/>
      <c r="T90" s="367"/>
    </row>
    <row r="91" spans="1:20" s="21" customFormat="1" ht="18" hidden="1" customHeight="1" thickBot="1">
      <c r="A91" s="260"/>
      <c r="B91" s="372" t="s">
        <v>36</v>
      </c>
      <c r="C91" s="373"/>
      <c r="D91" s="118"/>
      <c r="E91" s="118"/>
      <c r="F91" s="119"/>
      <c r="G91" s="228"/>
      <c r="H91" s="228"/>
      <c r="I91" s="12" t="s">
        <v>37</v>
      </c>
      <c r="J91" s="111"/>
      <c r="K91" s="14" t="str">
        <f>IF(J91&gt;0,VLOOKUP(J91,女子登録情報!$J$2:$K$21,2,0),"")</f>
        <v/>
      </c>
      <c r="L91" s="15" t="s">
        <v>38</v>
      </c>
      <c r="M91" s="116"/>
      <c r="N91" s="113" t="str">
        <f t="shared" si="22"/>
        <v/>
      </c>
      <c r="O91" s="117"/>
      <c r="P91" s="374"/>
      <c r="Q91" s="375"/>
      <c r="R91" s="376"/>
      <c r="S91" s="368"/>
      <c r="T91" s="368"/>
    </row>
    <row r="92" spans="1:20" s="21" customFormat="1" ht="18" hidden="1" customHeight="1" thickTop="1" thickBot="1">
      <c r="A92" s="258">
        <v>27</v>
      </c>
      <c r="B92" s="377" t="s">
        <v>1317</v>
      </c>
      <c r="C92" s="379"/>
      <c r="D92" s="379" t="str">
        <f>IF(C92&gt;0,VLOOKUP(C92,女子登録情報!$A$1:$H$2000,3,0),"")</f>
        <v/>
      </c>
      <c r="E92" s="379" t="str">
        <f>IF(C92&gt;0,VLOOKUP(C92,女子登録情報!$A$1:$H$2000,4,0),"")</f>
        <v/>
      </c>
      <c r="F92" s="108" t="str">
        <f>IF(C92&gt;0,VLOOKUP(C92,女子登録情報!$A$1:$H$2000,8,0),"")</f>
        <v/>
      </c>
      <c r="G92" s="226" t="e">
        <f>IF(F93&gt;0,VLOOKUP(F93,女子登録情報!$O$2:$P$48,2,0),"")</f>
        <v>#N/A</v>
      </c>
      <c r="H92" s="226" t="str">
        <f t="shared" ref="H92" si="27">IF(C92&gt;0,TEXT(C92,"100000000"),"")</f>
        <v/>
      </c>
      <c r="I92" s="6" t="s">
        <v>30</v>
      </c>
      <c r="J92" s="110"/>
      <c r="K92" s="8" t="str">
        <f>IF(J92&gt;0,VLOOKUP(J92,女子登録情報!$J$1:$K$21,2,0),"")</f>
        <v/>
      </c>
      <c r="L92" s="6" t="s">
        <v>33</v>
      </c>
      <c r="M92" s="112"/>
      <c r="N92" s="113" t="str">
        <f t="shared" si="22"/>
        <v/>
      </c>
      <c r="O92" s="114"/>
      <c r="P92" s="363"/>
      <c r="Q92" s="364"/>
      <c r="R92" s="365"/>
      <c r="S92" s="366"/>
      <c r="T92" s="366"/>
    </row>
    <row r="93" spans="1:20" s="21" customFormat="1" ht="18" hidden="1" customHeight="1" thickBot="1">
      <c r="A93" s="259"/>
      <c r="B93" s="378"/>
      <c r="C93" s="380"/>
      <c r="D93" s="380"/>
      <c r="E93" s="380"/>
      <c r="F93" s="109" t="str">
        <f>IF(C92&gt;0,VLOOKUP(C92,女子登録情報!$A$1:$H$2000,5,0),"")</f>
        <v/>
      </c>
      <c r="G93" s="227"/>
      <c r="H93" s="227"/>
      <c r="I93" s="11" t="s">
        <v>34</v>
      </c>
      <c r="J93" s="110"/>
      <c r="K93" s="8" t="str">
        <f>IF(J93&gt;0,VLOOKUP(J93,女子登録情報!$J$2:$K$21,2,0),"")</f>
        <v/>
      </c>
      <c r="L93" s="11" t="s">
        <v>35</v>
      </c>
      <c r="M93" s="115"/>
      <c r="N93" s="113" t="str">
        <f t="shared" si="22"/>
        <v/>
      </c>
      <c r="O93" s="114"/>
      <c r="P93" s="369"/>
      <c r="Q93" s="370"/>
      <c r="R93" s="371"/>
      <c r="S93" s="367"/>
      <c r="T93" s="367"/>
    </row>
    <row r="94" spans="1:20" s="21" customFormat="1" ht="18" hidden="1" customHeight="1" thickBot="1">
      <c r="A94" s="260"/>
      <c r="B94" s="372" t="s">
        <v>36</v>
      </c>
      <c r="C94" s="373"/>
      <c r="D94" s="118"/>
      <c r="E94" s="118"/>
      <c r="F94" s="119"/>
      <c r="G94" s="228"/>
      <c r="H94" s="228"/>
      <c r="I94" s="12" t="s">
        <v>37</v>
      </c>
      <c r="J94" s="111"/>
      <c r="K94" s="14" t="str">
        <f>IF(J94&gt;0,VLOOKUP(J94,女子登録情報!$J$2:$K$21,2,0),"")</f>
        <v/>
      </c>
      <c r="L94" s="15" t="s">
        <v>38</v>
      </c>
      <c r="M94" s="116"/>
      <c r="N94" s="113" t="str">
        <f t="shared" si="22"/>
        <v/>
      </c>
      <c r="O94" s="117"/>
      <c r="P94" s="374"/>
      <c r="Q94" s="375"/>
      <c r="R94" s="376"/>
      <c r="S94" s="368"/>
      <c r="T94" s="368"/>
    </row>
    <row r="95" spans="1:20" s="21" customFormat="1" ht="18" hidden="1" customHeight="1" thickTop="1" thickBot="1">
      <c r="A95" s="258">
        <v>28</v>
      </c>
      <c r="B95" s="377" t="s">
        <v>1317</v>
      </c>
      <c r="C95" s="379"/>
      <c r="D95" s="379" t="str">
        <f>IF(C95&gt;0,VLOOKUP(C95,女子登録情報!$A$1:$H$2000,3,0),"")</f>
        <v/>
      </c>
      <c r="E95" s="379" t="str">
        <f>IF(C95&gt;0,VLOOKUP(C95,女子登録情報!$A$1:$H$2000,4,0),"")</f>
        <v/>
      </c>
      <c r="F95" s="108" t="str">
        <f>IF(C95&gt;0,VLOOKUP(C95,女子登録情報!$A$1:$H$2000,8,0),"")</f>
        <v/>
      </c>
      <c r="G95" s="226" t="e">
        <f>IF(F96&gt;0,VLOOKUP(F96,女子登録情報!$O$2:$P$48,2,0),"")</f>
        <v>#N/A</v>
      </c>
      <c r="H95" s="226" t="str">
        <f t="shared" ref="H95" si="28">IF(C95&gt;0,TEXT(C95,"100000000"),"")</f>
        <v/>
      </c>
      <c r="I95" s="6" t="s">
        <v>30</v>
      </c>
      <c r="J95" s="110"/>
      <c r="K95" s="8" t="str">
        <f>IF(J95&gt;0,VLOOKUP(J95,女子登録情報!$J$1:$K$21,2,0),"")</f>
        <v/>
      </c>
      <c r="L95" s="6" t="s">
        <v>33</v>
      </c>
      <c r="M95" s="112"/>
      <c r="N95" s="113" t="str">
        <f t="shared" si="22"/>
        <v/>
      </c>
      <c r="O95" s="114"/>
      <c r="P95" s="363"/>
      <c r="Q95" s="364"/>
      <c r="R95" s="365"/>
      <c r="S95" s="366"/>
      <c r="T95" s="366"/>
    </row>
    <row r="96" spans="1:20" s="21" customFormat="1" ht="18" hidden="1" customHeight="1" thickBot="1">
      <c r="A96" s="259"/>
      <c r="B96" s="378"/>
      <c r="C96" s="380"/>
      <c r="D96" s="380"/>
      <c r="E96" s="380"/>
      <c r="F96" s="109" t="str">
        <f>IF(C95&gt;0,VLOOKUP(C95,女子登録情報!$A$1:$H$2000,5,0),"")</f>
        <v/>
      </c>
      <c r="G96" s="227"/>
      <c r="H96" s="227"/>
      <c r="I96" s="11" t="s">
        <v>34</v>
      </c>
      <c r="J96" s="110"/>
      <c r="K96" s="8" t="str">
        <f>IF(J96&gt;0,VLOOKUP(J96,女子登録情報!$J$2:$K$21,2,0),"")</f>
        <v/>
      </c>
      <c r="L96" s="11" t="s">
        <v>35</v>
      </c>
      <c r="M96" s="115"/>
      <c r="N96" s="113" t="str">
        <f t="shared" si="22"/>
        <v/>
      </c>
      <c r="O96" s="114"/>
      <c r="P96" s="369"/>
      <c r="Q96" s="370"/>
      <c r="R96" s="371"/>
      <c r="S96" s="367"/>
      <c r="T96" s="367"/>
    </row>
    <row r="97" spans="1:20" s="21" customFormat="1" ht="18" hidden="1" customHeight="1" thickBot="1">
      <c r="A97" s="260"/>
      <c r="B97" s="372" t="s">
        <v>36</v>
      </c>
      <c r="C97" s="373"/>
      <c r="D97" s="118"/>
      <c r="E97" s="118"/>
      <c r="F97" s="119"/>
      <c r="G97" s="228"/>
      <c r="H97" s="228"/>
      <c r="I97" s="12" t="s">
        <v>37</v>
      </c>
      <c r="J97" s="111"/>
      <c r="K97" s="14" t="str">
        <f>IF(J97&gt;0,VLOOKUP(J97,女子登録情報!$J$2:$K$21,2,0),"")</f>
        <v/>
      </c>
      <c r="L97" s="15" t="s">
        <v>38</v>
      </c>
      <c r="M97" s="116"/>
      <c r="N97" s="113" t="str">
        <f t="shared" si="22"/>
        <v/>
      </c>
      <c r="O97" s="117"/>
      <c r="P97" s="374"/>
      <c r="Q97" s="375"/>
      <c r="R97" s="376"/>
      <c r="S97" s="368"/>
      <c r="T97" s="368"/>
    </row>
    <row r="98" spans="1:20" s="21" customFormat="1" ht="18" hidden="1" customHeight="1" thickTop="1" thickBot="1">
      <c r="A98" s="258">
        <v>29</v>
      </c>
      <c r="B98" s="377" t="s">
        <v>1317</v>
      </c>
      <c r="C98" s="379"/>
      <c r="D98" s="379" t="str">
        <f>IF(C98&gt;0,VLOOKUP(C98,女子登録情報!$A$1:$H$2000,3,0),"")</f>
        <v/>
      </c>
      <c r="E98" s="379" t="str">
        <f>IF(C98&gt;0,VLOOKUP(C98,女子登録情報!$A$1:$H$2000,4,0),"")</f>
        <v/>
      </c>
      <c r="F98" s="108" t="str">
        <f>IF(C98&gt;0,VLOOKUP(C98,女子登録情報!$A$1:$H$2000,8,0),"")</f>
        <v/>
      </c>
      <c r="G98" s="226" t="e">
        <f>IF(F99&gt;0,VLOOKUP(F99,女子登録情報!$O$2:$P$48,2,0),"")</f>
        <v>#N/A</v>
      </c>
      <c r="H98" s="226" t="str">
        <f t="shared" ref="H98" si="29">IF(C98&gt;0,TEXT(C98,"100000000"),"")</f>
        <v/>
      </c>
      <c r="I98" s="6" t="s">
        <v>30</v>
      </c>
      <c r="J98" s="110"/>
      <c r="K98" s="8" t="str">
        <f>IF(J98&gt;0,VLOOKUP(J98,女子登録情報!$J$1:$K$21,2,0),"")</f>
        <v/>
      </c>
      <c r="L98" s="6" t="s">
        <v>33</v>
      </c>
      <c r="M98" s="112"/>
      <c r="N98" s="113" t="str">
        <f t="shared" si="22"/>
        <v/>
      </c>
      <c r="O98" s="114"/>
      <c r="P98" s="363"/>
      <c r="Q98" s="364"/>
      <c r="R98" s="365"/>
      <c r="S98" s="366"/>
      <c r="T98" s="366"/>
    </row>
    <row r="99" spans="1:20" s="21" customFormat="1" ht="18" hidden="1" customHeight="1" thickBot="1">
      <c r="A99" s="259"/>
      <c r="B99" s="378"/>
      <c r="C99" s="380"/>
      <c r="D99" s="380"/>
      <c r="E99" s="380"/>
      <c r="F99" s="109" t="str">
        <f>IF(C98&gt;0,VLOOKUP(C98,女子登録情報!$A$1:$H$2000,5,0),"")</f>
        <v/>
      </c>
      <c r="G99" s="227"/>
      <c r="H99" s="227"/>
      <c r="I99" s="11" t="s">
        <v>34</v>
      </c>
      <c r="J99" s="110"/>
      <c r="K99" s="8" t="str">
        <f>IF(J99&gt;0,VLOOKUP(J99,女子登録情報!$J$2:$K$21,2,0),"")</f>
        <v/>
      </c>
      <c r="L99" s="11" t="s">
        <v>35</v>
      </c>
      <c r="M99" s="115"/>
      <c r="N99" s="113" t="str">
        <f t="shared" si="22"/>
        <v/>
      </c>
      <c r="O99" s="114"/>
      <c r="P99" s="369"/>
      <c r="Q99" s="370"/>
      <c r="R99" s="371"/>
      <c r="S99" s="367"/>
      <c r="T99" s="367"/>
    </row>
    <row r="100" spans="1:20" s="21" customFormat="1" ht="18" hidden="1" customHeight="1" thickBot="1">
      <c r="A100" s="260"/>
      <c r="B100" s="372" t="s">
        <v>36</v>
      </c>
      <c r="C100" s="373"/>
      <c r="D100" s="118"/>
      <c r="E100" s="118"/>
      <c r="F100" s="119"/>
      <c r="G100" s="228"/>
      <c r="H100" s="228"/>
      <c r="I100" s="12" t="s">
        <v>37</v>
      </c>
      <c r="J100" s="111"/>
      <c r="K100" s="14" t="str">
        <f>IF(J100&gt;0,VLOOKUP(J100,女子登録情報!$J$2:$K$21,2,0),"")</f>
        <v/>
      </c>
      <c r="L100" s="15" t="s">
        <v>38</v>
      </c>
      <c r="M100" s="116"/>
      <c r="N100" s="113" t="str">
        <f t="shared" si="22"/>
        <v/>
      </c>
      <c r="O100" s="117"/>
      <c r="P100" s="374"/>
      <c r="Q100" s="375"/>
      <c r="R100" s="376"/>
      <c r="S100" s="368"/>
      <c r="T100" s="368"/>
    </row>
    <row r="101" spans="1:20" s="21" customFormat="1" ht="18" hidden="1" customHeight="1" thickTop="1" thickBot="1">
      <c r="A101" s="258">
        <v>30</v>
      </c>
      <c r="B101" s="377" t="s">
        <v>1317</v>
      </c>
      <c r="C101" s="379"/>
      <c r="D101" s="379" t="str">
        <f>IF(C101&gt;0,VLOOKUP(C101,女子登録情報!$A$1:$H$2000,3,0),"")</f>
        <v/>
      </c>
      <c r="E101" s="379" t="str">
        <f>IF(C101&gt;0,VLOOKUP(C101,女子登録情報!$A$1:$H$2000,4,0),"")</f>
        <v/>
      </c>
      <c r="F101" s="108" t="str">
        <f>IF(C101&gt;0,VLOOKUP(C101,女子登録情報!$A$1:$H$2000,8,0),"")</f>
        <v/>
      </c>
      <c r="G101" s="226" t="e">
        <f>IF(F102&gt;0,VLOOKUP(F102,女子登録情報!$O$2:$P$48,2,0),"")</f>
        <v>#N/A</v>
      </c>
      <c r="H101" s="226" t="str">
        <f t="shared" ref="H101" si="30">IF(C101&gt;0,TEXT(C101,"100000000"),"")</f>
        <v/>
      </c>
      <c r="I101" s="6" t="s">
        <v>30</v>
      </c>
      <c r="J101" s="110"/>
      <c r="K101" s="8" t="str">
        <f>IF(J101&gt;0,VLOOKUP(J101,女子登録情報!$J$1:$K$21,2,0),"")</f>
        <v/>
      </c>
      <c r="L101" s="6" t="s">
        <v>33</v>
      </c>
      <c r="M101" s="112"/>
      <c r="N101" s="113" t="str">
        <f t="shared" si="22"/>
        <v/>
      </c>
      <c r="O101" s="114"/>
      <c r="P101" s="363"/>
      <c r="Q101" s="364"/>
      <c r="R101" s="365"/>
      <c r="S101" s="366"/>
      <c r="T101" s="366"/>
    </row>
    <row r="102" spans="1:20" s="21" customFormat="1" ht="18" hidden="1" customHeight="1" thickBot="1">
      <c r="A102" s="259"/>
      <c r="B102" s="378"/>
      <c r="C102" s="380"/>
      <c r="D102" s="380"/>
      <c r="E102" s="380"/>
      <c r="F102" s="109" t="str">
        <f>IF(C101&gt;0,VLOOKUP(C101,女子登録情報!$A$1:$H$2000,5,0),"")</f>
        <v/>
      </c>
      <c r="G102" s="227"/>
      <c r="H102" s="227"/>
      <c r="I102" s="11" t="s">
        <v>34</v>
      </c>
      <c r="J102" s="110"/>
      <c r="K102" s="8" t="str">
        <f>IF(J102&gt;0,VLOOKUP(J102,女子登録情報!$J$2:$K$21,2,0),"")</f>
        <v/>
      </c>
      <c r="L102" s="11" t="s">
        <v>35</v>
      </c>
      <c r="M102" s="115"/>
      <c r="N102" s="113" t="str">
        <f t="shared" si="22"/>
        <v/>
      </c>
      <c r="O102" s="114"/>
      <c r="P102" s="369"/>
      <c r="Q102" s="370"/>
      <c r="R102" s="371"/>
      <c r="S102" s="367"/>
      <c r="T102" s="367"/>
    </row>
    <row r="103" spans="1:20" s="21" customFormat="1" ht="18" hidden="1" customHeight="1" thickBot="1">
      <c r="A103" s="260"/>
      <c r="B103" s="372" t="s">
        <v>36</v>
      </c>
      <c r="C103" s="373"/>
      <c r="D103" s="118"/>
      <c r="E103" s="118"/>
      <c r="F103" s="119"/>
      <c r="G103" s="228"/>
      <c r="H103" s="228"/>
      <c r="I103" s="12" t="s">
        <v>37</v>
      </c>
      <c r="J103" s="111"/>
      <c r="K103" s="14" t="str">
        <f>IF(J103&gt;0,VLOOKUP(J103,女子登録情報!$J$2:$K$21,2,0),"")</f>
        <v/>
      </c>
      <c r="L103" s="15" t="s">
        <v>38</v>
      </c>
      <c r="M103" s="116"/>
      <c r="N103" s="113" t="str">
        <f t="shared" si="22"/>
        <v/>
      </c>
      <c r="O103" s="117"/>
      <c r="P103" s="374"/>
      <c r="Q103" s="375"/>
      <c r="R103" s="376"/>
      <c r="S103" s="368"/>
      <c r="T103" s="368"/>
    </row>
    <row r="104" spans="1:20" s="21" customFormat="1" ht="18" hidden="1" customHeight="1" thickTop="1" thickBot="1">
      <c r="A104" s="258">
        <v>31</v>
      </c>
      <c r="B104" s="377" t="s">
        <v>1317</v>
      </c>
      <c r="C104" s="379"/>
      <c r="D104" s="379" t="str">
        <f>IF(C104&gt;0,VLOOKUP(C104,女子登録情報!$A$1:$H$2000,3,0),"")</f>
        <v/>
      </c>
      <c r="E104" s="379" t="str">
        <f>IF(C104&gt;0,VLOOKUP(C104,女子登録情報!$A$1:$H$2000,4,0),"")</f>
        <v/>
      </c>
      <c r="F104" s="108" t="str">
        <f>IF(C104&gt;0,VLOOKUP(C104,女子登録情報!$A$1:$H$2000,8,0),"")</f>
        <v/>
      </c>
      <c r="G104" s="226" t="e">
        <f>IF(F105&gt;0,VLOOKUP(F105,女子登録情報!$O$2:$P$48,2,0),"")</f>
        <v>#N/A</v>
      </c>
      <c r="H104" s="226" t="str">
        <f t="shared" ref="H104" si="31">IF(C104&gt;0,TEXT(C104,"100000000"),"")</f>
        <v/>
      </c>
      <c r="I104" s="6" t="s">
        <v>30</v>
      </c>
      <c r="J104" s="110"/>
      <c r="K104" s="8" t="str">
        <f>IF(J104&gt;0,VLOOKUP(J104,女子登録情報!$J$1:$K$21,2,0),"")</f>
        <v/>
      </c>
      <c r="L104" s="6" t="s">
        <v>33</v>
      </c>
      <c r="M104" s="112"/>
      <c r="N104" s="113" t="str">
        <f t="shared" si="22"/>
        <v/>
      </c>
      <c r="O104" s="114"/>
      <c r="P104" s="363"/>
      <c r="Q104" s="364"/>
      <c r="R104" s="365"/>
      <c r="S104" s="366"/>
      <c r="T104" s="366"/>
    </row>
    <row r="105" spans="1:20" s="21" customFormat="1" ht="18" hidden="1" customHeight="1" thickBot="1">
      <c r="A105" s="259"/>
      <c r="B105" s="378"/>
      <c r="C105" s="380"/>
      <c r="D105" s="380"/>
      <c r="E105" s="380"/>
      <c r="F105" s="109" t="str">
        <f>IF(C104&gt;0,VLOOKUP(C104,女子登録情報!$A$1:$H$2000,5,0),"")</f>
        <v/>
      </c>
      <c r="G105" s="227"/>
      <c r="H105" s="227"/>
      <c r="I105" s="11" t="s">
        <v>34</v>
      </c>
      <c r="J105" s="110"/>
      <c r="K105" s="8" t="str">
        <f>IF(J105&gt;0,VLOOKUP(J105,女子登録情報!$J$2:$K$21,2,0),"")</f>
        <v/>
      </c>
      <c r="L105" s="11" t="s">
        <v>35</v>
      </c>
      <c r="M105" s="115"/>
      <c r="N105" s="113" t="str">
        <f t="shared" si="22"/>
        <v/>
      </c>
      <c r="O105" s="114"/>
      <c r="P105" s="369"/>
      <c r="Q105" s="370"/>
      <c r="R105" s="371"/>
      <c r="S105" s="367"/>
      <c r="T105" s="367"/>
    </row>
    <row r="106" spans="1:20" s="21" customFormat="1" ht="18" hidden="1" customHeight="1" thickBot="1">
      <c r="A106" s="260"/>
      <c r="B106" s="372" t="s">
        <v>36</v>
      </c>
      <c r="C106" s="373"/>
      <c r="D106" s="118"/>
      <c r="E106" s="118"/>
      <c r="F106" s="119"/>
      <c r="G106" s="228"/>
      <c r="H106" s="228"/>
      <c r="I106" s="12" t="s">
        <v>37</v>
      </c>
      <c r="J106" s="111"/>
      <c r="K106" s="14" t="str">
        <f>IF(J106&gt;0,VLOOKUP(J106,女子登録情報!$J$2:$K$21,2,0),"")</f>
        <v/>
      </c>
      <c r="L106" s="15" t="s">
        <v>38</v>
      </c>
      <c r="M106" s="116"/>
      <c r="N106" s="113" t="str">
        <f t="shared" si="22"/>
        <v/>
      </c>
      <c r="O106" s="117"/>
      <c r="P106" s="374"/>
      <c r="Q106" s="375"/>
      <c r="R106" s="376"/>
      <c r="S106" s="368"/>
      <c r="T106" s="368"/>
    </row>
    <row r="107" spans="1:20" s="21" customFormat="1" ht="18" hidden="1" customHeight="1" thickTop="1" thickBot="1">
      <c r="A107" s="258">
        <v>32</v>
      </c>
      <c r="B107" s="377" t="s">
        <v>1317</v>
      </c>
      <c r="C107" s="379"/>
      <c r="D107" s="379" t="str">
        <f>IF(C107&gt;0,VLOOKUP(C107,女子登録情報!$A$1:$H$2000,3,0),"")</f>
        <v/>
      </c>
      <c r="E107" s="379" t="str">
        <f>IF(C107&gt;0,VLOOKUP(C107,女子登録情報!$A$1:$H$2000,4,0),"")</f>
        <v/>
      </c>
      <c r="F107" s="108" t="str">
        <f>IF(C107&gt;0,VLOOKUP(C107,女子登録情報!$A$1:$H$2000,8,0),"")</f>
        <v/>
      </c>
      <c r="G107" s="226" t="e">
        <f>IF(F108&gt;0,VLOOKUP(F108,女子登録情報!$O$2:$P$48,2,0),"")</f>
        <v>#N/A</v>
      </c>
      <c r="H107" s="226" t="str">
        <f t="shared" ref="H107" si="32">IF(C107&gt;0,TEXT(C107,"100000000"),"")</f>
        <v/>
      </c>
      <c r="I107" s="6" t="s">
        <v>30</v>
      </c>
      <c r="J107" s="110"/>
      <c r="K107" s="8" t="str">
        <f>IF(J107&gt;0,VLOOKUP(J107,女子登録情報!$J$1:$K$21,2,0),"")</f>
        <v/>
      </c>
      <c r="L107" s="6" t="s">
        <v>33</v>
      </c>
      <c r="M107" s="112"/>
      <c r="N107" s="113" t="str">
        <f t="shared" si="22"/>
        <v/>
      </c>
      <c r="O107" s="114"/>
      <c r="P107" s="363"/>
      <c r="Q107" s="364"/>
      <c r="R107" s="365"/>
      <c r="S107" s="366"/>
      <c r="T107" s="366"/>
    </row>
    <row r="108" spans="1:20" s="21" customFormat="1" ht="18" hidden="1" customHeight="1" thickBot="1">
      <c r="A108" s="259"/>
      <c r="B108" s="378"/>
      <c r="C108" s="380"/>
      <c r="D108" s="380"/>
      <c r="E108" s="380"/>
      <c r="F108" s="109" t="str">
        <f>IF(C107&gt;0,VLOOKUP(C107,女子登録情報!$A$1:$H$2000,5,0),"")</f>
        <v/>
      </c>
      <c r="G108" s="227"/>
      <c r="H108" s="227"/>
      <c r="I108" s="11" t="s">
        <v>34</v>
      </c>
      <c r="J108" s="110"/>
      <c r="K108" s="8" t="str">
        <f>IF(J108&gt;0,VLOOKUP(J108,女子登録情報!$J$2:$K$21,2,0),"")</f>
        <v/>
      </c>
      <c r="L108" s="11" t="s">
        <v>35</v>
      </c>
      <c r="M108" s="115"/>
      <c r="N108" s="113" t="str">
        <f t="shared" si="22"/>
        <v/>
      </c>
      <c r="O108" s="114"/>
      <c r="P108" s="369"/>
      <c r="Q108" s="370"/>
      <c r="R108" s="371"/>
      <c r="S108" s="367"/>
      <c r="T108" s="367"/>
    </row>
    <row r="109" spans="1:20" s="21" customFormat="1" ht="18" hidden="1" customHeight="1" thickBot="1">
      <c r="A109" s="260"/>
      <c r="B109" s="372" t="s">
        <v>36</v>
      </c>
      <c r="C109" s="373"/>
      <c r="D109" s="118"/>
      <c r="E109" s="118"/>
      <c r="F109" s="119"/>
      <c r="G109" s="228"/>
      <c r="H109" s="228"/>
      <c r="I109" s="12" t="s">
        <v>37</v>
      </c>
      <c r="J109" s="111"/>
      <c r="K109" s="14" t="str">
        <f>IF(J109&gt;0,VLOOKUP(J109,女子登録情報!$J$2:$K$21,2,0),"")</f>
        <v/>
      </c>
      <c r="L109" s="15" t="s">
        <v>38</v>
      </c>
      <c r="M109" s="116"/>
      <c r="N109" s="113" t="str">
        <f t="shared" si="22"/>
        <v/>
      </c>
      <c r="O109" s="117"/>
      <c r="P109" s="374"/>
      <c r="Q109" s="375"/>
      <c r="R109" s="376"/>
      <c r="S109" s="368"/>
      <c r="T109" s="368"/>
    </row>
    <row r="110" spans="1:20" s="21" customFormat="1" ht="18" hidden="1" customHeight="1" thickTop="1" thickBot="1">
      <c r="A110" s="258">
        <v>33</v>
      </c>
      <c r="B110" s="377" t="s">
        <v>1317</v>
      </c>
      <c r="C110" s="379"/>
      <c r="D110" s="379" t="str">
        <f>IF(C110&gt;0,VLOOKUP(C110,女子登録情報!$A$1:$H$2000,3,0),"")</f>
        <v/>
      </c>
      <c r="E110" s="379" t="str">
        <f>IF(C110&gt;0,VLOOKUP(C110,女子登録情報!$A$1:$H$2000,4,0),"")</f>
        <v/>
      </c>
      <c r="F110" s="108" t="str">
        <f>IF(C110&gt;0,VLOOKUP(C110,女子登録情報!$A$1:$H$2000,8,0),"")</f>
        <v/>
      </c>
      <c r="G110" s="226" t="e">
        <f>IF(F111&gt;0,VLOOKUP(F111,女子登録情報!$O$2:$P$48,2,0),"")</f>
        <v>#N/A</v>
      </c>
      <c r="H110" s="226" t="str">
        <f t="shared" ref="H110" si="33">IF(C110&gt;0,TEXT(C110,"100000000"),"")</f>
        <v/>
      </c>
      <c r="I110" s="6" t="s">
        <v>30</v>
      </c>
      <c r="J110" s="110"/>
      <c r="K110" s="8" t="str">
        <f>IF(J110&gt;0,VLOOKUP(J110,女子登録情報!$J$1:$K$21,2,0),"")</f>
        <v/>
      </c>
      <c r="L110" s="6" t="s">
        <v>33</v>
      </c>
      <c r="M110" s="112"/>
      <c r="N110" s="113" t="str">
        <f t="shared" si="22"/>
        <v/>
      </c>
      <c r="O110" s="114"/>
      <c r="P110" s="363"/>
      <c r="Q110" s="364"/>
      <c r="R110" s="365"/>
      <c r="S110" s="366"/>
      <c r="T110" s="366"/>
    </row>
    <row r="111" spans="1:20" s="21" customFormat="1" ht="18" hidden="1" customHeight="1" thickBot="1">
      <c r="A111" s="259"/>
      <c r="B111" s="378"/>
      <c r="C111" s="380"/>
      <c r="D111" s="380"/>
      <c r="E111" s="380"/>
      <c r="F111" s="109" t="str">
        <f>IF(C110&gt;0,VLOOKUP(C110,女子登録情報!$A$1:$H$2000,5,0),"")</f>
        <v/>
      </c>
      <c r="G111" s="227"/>
      <c r="H111" s="227"/>
      <c r="I111" s="11" t="s">
        <v>34</v>
      </c>
      <c r="J111" s="110"/>
      <c r="K111" s="8" t="str">
        <f>IF(J111&gt;0,VLOOKUP(J111,女子登録情報!$J$2:$K$21,2,0),"")</f>
        <v/>
      </c>
      <c r="L111" s="11" t="s">
        <v>35</v>
      </c>
      <c r="M111" s="115"/>
      <c r="N111" s="113" t="str">
        <f t="shared" si="22"/>
        <v/>
      </c>
      <c r="O111" s="114"/>
      <c r="P111" s="369"/>
      <c r="Q111" s="370"/>
      <c r="R111" s="371"/>
      <c r="S111" s="367"/>
      <c r="T111" s="367"/>
    </row>
    <row r="112" spans="1:20" s="21" customFormat="1" ht="18" hidden="1" customHeight="1" thickBot="1">
      <c r="A112" s="260"/>
      <c r="B112" s="372" t="s">
        <v>36</v>
      </c>
      <c r="C112" s="373"/>
      <c r="D112" s="118"/>
      <c r="E112" s="118"/>
      <c r="F112" s="119"/>
      <c r="G112" s="228"/>
      <c r="H112" s="228"/>
      <c r="I112" s="12" t="s">
        <v>37</v>
      </c>
      <c r="J112" s="111"/>
      <c r="K112" s="14" t="str">
        <f>IF(J112&gt;0,VLOOKUP(J112,女子登録情報!$J$2:$K$21,2,0),"")</f>
        <v/>
      </c>
      <c r="L112" s="15" t="s">
        <v>38</v>
      </c>
      <c r="M112" s="116"/>
      <c r="N112" s="113" t="str">
        <f t="shared" si="22"/>
        <v/>
      </c>
      <c r="O112" s="117"/>
      <c r="P112" s="374"/>
      <c r="Q112" s="375"/>
      <c r="R112" s="376"/>
      <c r="S112" s="368"/>
      <c r="T112" s="368"/>
    </row>
    <row r="113" spans="1:20" s="21" customFormat="1" ht="18" hidden="1" customHeight="1" thickTop="1" thickBot="1">
      <c r="A113" s="258">
        <v>34</v>
      </c>
      <c r="B113" s="377" t="s">
        <v>1317</v>
      </c>
      <c r="C113" s="379"/>
      <c r="D113" s="379" t="str">
        <f>IF(C113&gt;0,VLOOKUP(C113,女子登録情報!$A$1:$H$2000,3,0),"")</f>
        <v/>
      </c>
      <c r="E113" s="379" t="str">
        <f>IF(C113&gt;0,VLOOKUP(C113,女子登録情報!$A$1:$H$2000,4,0),"")</f>
        <v/>
      </c>
      <c r="F113" s="108" t="str">
        <f>IF(C113&gt;0,VLOOKUP(C113,女子登録情報!$A$1:$H$2000,8,0),"")</f>
        <v/>
      </c>
      <c r="G113" s="226" t="e">
        <f>IF(F114&gt;0,VLOOKUP(F114,女子登録情報!$O$2:$P$48,2,0),"")</f>
        <v>#N/A</v>
      </c>
      <c r="H113" s="226" t="str">
        <f t="shared" ref="H113" si="34">IF(C113&gt;0,TEXT(C113,"100000000"),"")</f>
        <v/>
      </c>
      <c r="I113" s="6" t="s">
        <v>30</v>
      </c>
      <c r="J113" s="110"/>
      <c r="K113" s="8" t="str">
        <f>IF(J113&gt;0,VLOOKUP(J113,女子登録情報!$J$1:$K$21,2,0),"")</f>
        <v/>
      </c>
      <c r="L113" s="6" t="s">
        <v>33</v>
      </c>
      <c r="M113" s="112"/>
      <c r="N113" s="113" t="str">
        <f t="shared" si="22"/>
        <v/>
      </c>
      <c r="O113" s="114"/>
      <c r="P113" s="363"/>
      <c r="Q113" s="364"/>
      <c r="R113" s="365"/>
      <c r="S113" s="366"/>
      <c r="T113" s="366"/>
    </row>
    <row r="114" spans="1:20" s="21" customFormat="1" ht="18" hidden="1" customHeight="1" thickBot="1">
      <c r="A114" s="259"/>
      <c r="B114" s="378"/>
      <c r="C114" s="380"/>
      <c r="D114" s="380"/>
      <c r="E114" s="380"/>
      <c r="F114" s="109" t="str">
        <f>IF(C113&gt;0,VLOOKUP(C113,女子登録情報!$A$1:$H$2000,5,0),"")</f>
        <v/>
      </c>
      <c r="G114" s="227"/>
      <c r="H114" s="227"/>
      <c r="I114" s="11" t="s">
        <v>34</v>
      </c>
      <c r="J114" s="110"/>
      <c r="K114" s="8" t="str">
        <f>IF(J114&gt;0,VLOOKUP(J114,女子登録情報!$J$2:$K$21,2,0),"")</f>
        <v/>
      </c>
      <c r="L114" s="11" t="s">
        <v>35</v>
      </c>
      <c r="M114" s="115"/>
      <c r="N114" s="113" t="str">
        <f t="shared" si="22"/>
        <v/>
      </c>
      <c r="O114" s="114"/>
      <c r="P114" s="369"/>
      <c r="Q114" s="370"/>
      <c r="R114" s="371"/>
      <c r="S114" s="367"/>
      <c r="T114" s="367"/>
    </row>
    <row r="115" spans="1:20" s="21" customFormat="1" ht="18" hidden="1" customHeight="1" thickBot="1">
      <c r="A115" s="260"/>
      <c r="B115" s="372" t="s">
        <v>36</v>
      </c>
      <c r="C115" s="373"/>
      <c r="D115" s="118"/>
      <c r="E115" s="118"/>
      <c r="F115" s="119"/>
      <c r="G115" s="228"/>
      <c r="H115" s="228"/>
      <c r="I115" s="12" t="s">
        <v>37</v>
      </c>
      <c r="J115" s="111"/>
      <c r="K115" s="14" t="str">
        <f>IF(J115&gt;0,VLOOKUP(J115,女子登録情報!$J$2:$K$21,2,0),"")</f>
        <v/>
      </c>
      <c r="L115" s="15" t="s">
        <v>38</v>
      </c>
      <c r="M115" s="116"/>
      <c r="N115" s="113" t="str">
        <f t="shared" si="22"/>
        <v/>
      </c>
      <c r="O115" s="117"/>
      <c r="P115" s="374"/>
      <c r="Q115" s="375"/>
      <c r="R115" s="376"/>
      <c r="S115" s="368"/>
      <c r="T115" s="368"/>
    </row>
    <row r="116" spans="1:20" s="21" customFormat="1" ht="18" hidden="1" customHeight="1" thickTop="1" thickBot="1">
      <c r="A116" s="258">
        <v>35</v>
      </c>
      <c r="B116" s="377" t="s">
        <v>1317</v>
      </c>
      <c r="C116" s="379"/>
      <c r="D116" s="379" t="str">
        <f>IF(C116&gt;0,VLOOKUP(C116,女子登録情報!$A$1:$H$2000,3,0),"")</f>
        <v/>
      </c>
      <c r="E116" s="379" t="str">
        <f>IF(C116&gt;0,VLOOKUP(C116,女子登録情報!$A$1:$H$2000,4,0),"")</f>
        <v/>
      </c>
      <c r="F116" s="108" t="str">
        <f>IF(C116&gt;0,VLOOKUP(C116,女子登録情報!$A$1:$H$2000,8,0),"")</f>
        <v/>
      </c>
      <c r="G116" s="226" t="e">
        <f>IF(F117&gt;0,VLOOKUP(F117,女子登録情報!$O$2:$P$48,2,0),"")</f>
        <v>#N/A</v>
      </c>
      <c r="H116" s="226" t="str">
        <f t="shared" ref="H116" si="35">IF(C116&gt;0,TEXT(C116,"100000000"),"")</f>
        <v/>
      </c>
      <c r="I116" s="6" t="s">
        <v>30</v>
      </c>
      <c r="J116" s="110"/>
      <c r="K116" s="8" t="str">
        <f>IF(J116&gt;0,VLOOKUP(J116,女子登録情報!$J$1:$K$21,2,0),"")</f>
        <v/>
      </c>
      <c r="L116" s="6" t="s">
        <v>33</v>
      </c>
      <c r="M116" s="112"/>
      <c r="N116" s="113" t="str">
        <f t="shared" si="22"/>
        <v/>
      </c>
      <c r="O116" s="114"/>
      <c r="P116" s="363"/>
      <c r="Q116" s="364"/>
      <c r="R116" s="365"/>
      <c r="S116" s="366"/>
      <c r="T116" s="366"/>
    </row>
    <row r="117" spans="1:20" s="21" customFormat="1" ht="18" hidden="1" customHeight="1" thickBot="1">
      <c r="A117" s="259"/>
      <c r="B117" s="378"/>
      <c r="C117" s="380"/>
      <c r="D117" s="380"/>
      <c r="E117" s="380"/>
      <c r="F117" s="109" t="str">
        <f>IF(C116&gt;0,VLOOKUP(C116,女子登録情報!$A$1:$H$2000,5,0),"")</f>
        <v/>
      </c>
      <c r="G117" s="227"/>
      <c r="H117" s="227"/>
      <c r="I117" s="11" t="s">
        <v>34</v>
      </c>
      <c r="J117" s="110"/>
      <c r="K117" s="8" t="str">
        <f>IF(J117&gt;0,VLOOKUP(J117,女子登録情報!$J$2:$K$21,2,0),"")</f>
        <v/>
      </c>
      <c r="L117" s="11" t="s">
        <v>35</v>
      </c>
      <c r="M117" s="115"/>
      <c r="N117" s="113" t="str">
        <f t="shared" si="22"/>
        <v/>
      </c>
      <c r="O117" s="114"/>
      <c r="P117" s="369"/>
      <c r="Q117" s="370"/>
      <c r="R117" s="371"/>
      <c r="S117" s="367"/>
      <c r="T117" s="367"/>
    </row>
    <row r="118" spans="1:20" s="21" customFormat="1" ht="18" hidden="1" customHeight="1" thickBot="1">
      <c r="A118" s="260"/>
      <c r="B118" s="372" t="s">
        <v>36</v>
      </c>
      <c r="C118" s="373"/>
      <c r="D118" s="118"/>
      <c r="E118" s="118"/>
      <c r="F118" s="119"/>
      <c r="G118" s="228"/>
      <c r="H118" s="228"/>
      <c r="I118" s="12" t="s">
        <v>37</v>
      </c>
      <c r="J118" s="111"/>
      <c r="K118" s="14" t="str">
        <f>IF(J118&gt;0,VLOOKUP(J118,女子登録情報!$J$2:$K$21,2,0),"")</f>
        <v/>
      </c>
      <c r="L118" s="15" t="s">
        <v>38</v>
      </c>
      <c r="M118" s="116"/>
      <c r="N118" s="113" t="str">
        <f t="shared" si="22"/>
        <v/>
      </c>
      <c r="O118" s="117"/>
      <c r="P118" s="374"/>
      <c r="Q118" s="375"/>
      <c r="R118" s="376"/>
      <c r="S118" s="368"/>
      <c r="T118" s="368"/>
    </row>
    <row r="119" spans="1:20" s="21" customFormat="1" ht="18" hidden="1" customHeight="1" thickTop="1" thickBot="1">
      <c r="A119" s="258">
        <v>36</v>
      </c>
      <c r="B119" s="377" t="s">
        <v>1317</v>
      </c>
      <c r="C119" s="379"/>
      <c r="D119" s="379" t="str">
        <f>IF(C119&gt;0,VLOOKUP(C119,女子登録情報!$A$1:$H$2000,3,0),"")</f>
        <v/>
      </c>
      <c r="E119" s="379" t="str">
        <f>IF(C119&gt;0,VLOOKUP(C119,女子登録情報!$A$1:$H$2000,4,0),"")</f>
        <v/>
      </c>
      <c r="F119" s="108" t="str">
        <f>IF(C119&gt;0,VLOOKUP(C119,女子登録情報!$A$1:$H$2000,8,0),"")</f>
        <v/>
      </c>
      <c r="G119" s="226" t="e">
        <f>IF(F120&gt;0,VLOOKUP(F120,女子登録情報!$O$2:$P$48,2,0),"")</f>
        <v>#N/A</v>
      </c>
      <c r="H119" s="226" t="str">
        <f t="shared" ref="H119" si="36">IF(C119&gt;0,TEXT(C119,"100000000"),"")</f>
        <v/>
      </c>
      <c r="I119" s="6" t="s">
        <v>30</v>
      </c>
      <c r="J119" s="110"/>
      <c r="K119" s="8" t="str">
        <f>IF(J119&gt;0,VLOOKUP(J119,女子登録情報!$J$1:$K$21,2,0),"")</f>
        <v/>
      </c>
      <c r="L119" s="6" t="s">
        <v>33</v>
      </c>
      <c r="M119" s="112"/>
      <c r="N119" s="113" t="str">
        <f t="shared" si="22"/>
        <v/>
      </c>
      <c r="O119" s="114"/>
      <c r="P119" s="363"/>
      <c r="Q119" s="364"/>
      <c r="R119" s="365"/>
      <c r="S119" s="366"/>
      <c r="T119" s="366"/>
    </row>
    <row r="120" spans="1:20" s="21" customFormat="1" ht="18" hidden="1" customHeight="1" thickBot="1">
      <c r="A120" s="259"/>
      <c r="B120" s="378"/>
      <c r="C120" s="380"/>
      <c r="D120" s="380"/>
      <c r="E120" s="380"/>
      <c r="F120" s="109" t="str">
        <f>IF(C119&gt;0,VLOOKUP(C119,女子登録情報!$A$1:$H$2000,5,0),"")</f>
        <v/>
      </c>
      <c r="G120" s="227"/>
      <c r="H120" s="227"/>
      <c r="I120" s="11" t="s">
        <v>34</v>
      </c>
      <c r="J120" s="110"/>
      <c r="K120" s="8" t="str">
        <f>IF(J120&gt;0,VLOOKUP(J120,女子登録情報!$J$2:$K$21,2,0),"")</f>
        <v/>
      </c>
      <c r="L120" s="11" t="s">
        <v>35</v>
      </c>
      <c r="M120" s="115"/>
      <c r="N120" s="113" t="str">
        <f t="shared" si="22"/>
        <v/>
      </c>
      <c r="O120" s="114"/>
      <c r="P120" s="369"/>
      <c r="Q120" s="370"/>
      <c r="R120" s="371"/>
      <c r="S120" s="367"/>
      <c r="T120" s="367"/>
    </row>
    <row r="121" spans="1:20" s="21" customFormat="1" ht="18" hidden="1" customHeight="1" thickBot="1">
      <c r="A121" s="260"/>
      <c r="B121" s="372" t="s">
        <v>36</v>
      </c>
      <c r="C121" s="373"/>
      <c r="D121" s="118"/>
      <c r="E121" s="118"/>
      <c r="F121" s="119"/>
      <c r="G121" s="228"/>
      <c r="H121" s="228"/>
      <c r="I121" s="12" t="s">
        <v>37</v>
      </c>
      <c r="J121" s="111"/>
      <c r="K121" s="14" t="str">
        <f>IF(J121&gt;0,VLOOKUP(J121,女子登録情報!$J$2:$K$21,2,0),"")</f>
        <v/>
      </c>
      <c r="L121" s="15" t="s">
        <v>38</v>
      </c>
      <c r="M121" s="116"/>
      <c r="N121" s="113" t="str">
        <f t="shared" si="22"/>
        <v/>
      </c>
      <c r="O121" s="117"/>
      <c r="P121" s="374"/>
      <c r="Q121" s="375"/>
      <c r="R121" s="376"/>
      <c r="S121" s="368"/>
      <c r="T121" s="368"/>
    </row>
    <row r="122" spans="1:20" s="21" customFormat="1" ht="18" hidden="1" customHeight="1" thickTop="1" thickBot="1">
      <c r="A122" s="258">
        <v>37</v>
      </c>
      <c r="B122" s="377" t="s">
        <v>1317</v>
      </c>
      <c r="C122" s="379"/>
      <c r="D122" s="379" t="str">
        <f>IF(C122&gt;0,VLOOKUP(C122,女子登録情報!$A$1:$H$2000,3,0),"")</f>
        <v/>
      </c>
      <c r="E122" s="379" t="str">
        <f>IF(C122&gt;0,VLOOKUP(C122,女子登録情報!$A$1:$H$2000,4,0),"")</f>
        <v/>
      </c>
      <c r="F122" s="108" t="str">
        <f>IF(C122&gt;0,VLOOKUP(C122,女子登録情報!$A$1:$H$2000,8,0),"")</f>
        <v/>
      </c>
      <c r="G122" s="226" t="e">
        <f>IF(F123&gt;0,VLOOKUP(F123,女子登録情報!$O$2:$P$48,2,0),"")</f>
        <v>#N/A</v>
      </c>
      <c r="H122" s="226" t="str">
        <f t="shared" ref="H122" si="37">IF(C122&gt;0,TEXT(C122,"100000000"),"")</f>
        <v/>
      </c>
      <c r="I122" s="6" t="s">
        <v>30</v>
      </c>
      <c r="J122" s="110"/>
      <c r="K122" s="8" t="str">
        <f>IF(J122&gt;0,VLOOKUP(J122,女子登録情報!$J$1:$K$21,2,0),"")</f>
        <v/>
      </c>
      <c r="L122" s="6" t="s">
        <v>33</v>
      </c>
      <c r="M122" s="112"/>
      <c r="N122" s="113" t="str">
        <f t="shared" si="22"/>
        <v/>
      </c>
      <c r="O122" s="114"/>
      <c r="P122" s="363"/>
      <c r="Q122" s="364"/>
      <c r="R122" s="365"/>
      <c r="S122" s="366"/>
      <c r="T122" s="366"/>
    </row>
    <row r="123" spans="1:20" s="21" customFormat="1" ht="18" hidden="1" customHeight="1" thickBot="1">
      <c r="A123" s="259"/>
      <c r="B123" s="378"/>
      <c r="C123" s="380"/>
      <c r="D123" s="380"/>
      <c r="E123" s="380"/>
      <c r="F123" s="109" t="str">
        <f>IF(C122&gt;0,VLOOKUP(C122,女子登録情報!$A$1:$H$2000,5,0),"")</f>
        <v/>
      </c>
      <c r="G123" s="227"/>
      <c r="H123" s="227"/>
      <c r="I123" s="11" t="s">
        <v>34</v>
      </c>
      <c r="J123" s="110"/>
      <c r="K123" s="8" t="str">
        <f>IF(J123&gt;0,VLOOKUP(J123,女子登録情報!$J$2:$K$21,2,0),"")</f>
        <v/>
      </c>
      <c r="L123" s="11" t="s">
        <v>35</v>
      </c>
      <c r="M123" s="115"/>
      <c r="N123" s="113" t="str">
        <f t="shared" si="22"/>
        <v/>
      </c>
      <c r="O123" s="114"/>
      <c r="P123" s="369"/>
      <c r="Q123" s="370"/>
      <c r="R123" s="371"/>
      <c r="S123" s="367"/>
      <c r="T123" s="367"/>
    </row>
    <row r="124" spans="1:20" s="21" customFormat="1" ht="18" hidden="1" customHeight="1" thickBot="1">
      <c r="A124" s="260"/>
      <c r="B124" s="372" t="s">
        <v>36</v>
      </c>
      <c r="C124" s="373"/>
      <c r="D124" s="118"/>
      <c r="E124" s="118"/>
      <c r="F124" s="119"/>
      <c r="G124" s="228"/>
      <c r="H124" s="228"/>
      <c r="I124" s="12" t="s">
        <v>37</v>
      </c>
      <c r="J124" s="111"/>
      <c r="K124" s="14" t="str">
        <f>IF(J124&gt;0,VLOOKUP(J124,女子登録情報!$J$2:$K$21,2,0),"")</f>
        <v/>
      </c>
      <c r="L124" s="15" t="s">
        <v>38</v>
      </c>
      <c r="M124" s="116"/>
      <c r="N124" s="113" t="str">
        <f t="shared" si="22"/>
        <v/>
      </c>
      <c r="O124" s="117"/>
      <c r="P124" s="374"/>
      <c r="Q124" s="375"/>
      <c r="R124" s="376"/>
      <c r="S124" s="368"/>
      <c r="T124" s="368"/>
    </row>
    <row r="125" spans="1:20" s="21" customFormat="1" ht="18" hidden="1" customHeight="1" thickTop="1" thickBot="1">
      <c r="A125" s="258">
        <v>38</v>
      </c>
      <c r="B125" s="377" t="s">
        <v>1317</v>
      </c>
      <c r="C125" s="379"/>
      <c r="D125" s="379" t="str">
        <f>IF(C125&gt;0,VLOOKUP(C125,女子登録情報!$A$1:$H$2000,3,0),"")</f>
        <v/>
      </c>
      <c r="E125" s="379" t="str">
        <f>IF(C125&gt;0,VLOOKUP(C125,女子登録情報!$A$1:$H$2000,4,0),"")</f>
        <v/>
      </c>
      <c r="F125" s="108" t="str">
        <f>IF(C125&gt;0,VLOOKUP(C125,女子登録情報!$A$1:$H$2000,8,0),"")</f>
        <v/>
      </c>
      <c r="G125" s="226" t="e">
        <f>IF(F126&gt;0,VLOOKUP(F126,女子登録情報!$O$2:$P$48,2,0),"")</f>
        <v>#N/A</v>
      </c>
      <c r="H125" s="226" t="str">
        <f t="shared" ref="H125" si="38">IF(C125&gt;0,TEXT(C125,"100000000"),"")</f>
        <v/>
      </c>
      <c r="I125" s="6" t="s">
        <v>30</v>
      </c>
      <c r="J125" s="110"/>
      <c r="K125" s="8" t="str">
        <f>IF(J125&gt;0,VLOOKUP(J125,女子登録情報!$J$1:$K$21,2,0),"")</f>
        <v/>
      </c>
      <c r="L125" s="6" t="s">
        <v>33</v>
      </c>
      <c r="M125" s="112"/>
      <c r="N125" s="113" t="str">
        <f t="shared" si="22"/>
        <v/>
      </c>
      <c r="O125" s="114"/>
      <c r="P125" s="363"/>
      <c r="Q125" s="364"/>
      <c r="R125" s="365"/>
      <c r="S125" s="366"/>
      <c r="T125" s="366"/>
    </row>
    <row r="126" spans="1:20" s="21" customFormat="1" ht="18" hidden="1" customHeight="1" thickBot="1">
      <c r="A126" s="259"/>
      <c r="B126" s="378"/>
      <c r="C126" s="380"/>
      <c r="D126" s="380"/>
      <c r="E126" s="380"/>
      <c r="F126" s="109" t="str">
        <f>IF(C125&gt;0,VLOOKUP(C125,女子登録情報!$A$1:$H$2000,5,0),"")</f>
        <v/>
      </c>
      <c r="G126" s="227"/>
      <c r="H126" s="227"/>
      <c r="I126" s="11" t="s">
        <v>34</v>
      </c>
      <c r="J126" s="110"/>
      <c r="K126" s="8" t="str">
        <f>IF(J126&gt;0,VLOOKUP(J126,女子登録情報!$J$2:$K$21,2,0),"")</f>
        <v/>
      </c>
      <c r="L126" s="11" t="s">
        <v>35</v>
      </c>
      <c r="M126" s="115"/>
      <c r="N126" s="113" t="str">
        <f t="shared" si="22"/>
        <v/>
      </c>
      <c r="O126" s="114"/>
      <c r="P126" s="369"/>
      <c r="Q126" s="370"/>
      <c r="R126" s="371"/>
      <c r="S126" s="367"/>
      <c r="T126" s="367"/>
    </row>
    <row r="127" spans="1:20" s="21" customFormat="1" ht="18" hidden="1" customHeight="1" thickBot="1">
      <c r="A127" s="260"/>
      <c r="B127" s="372" t="s">
        <v>36</v>
      </c>
      <c r="C127" s="373"/>
      <c r="D127" s="118"/>
      <c r="E127" s="118"/>
      <c r="F127" s="119"/>
      <c r="G127" s="228"/>
      <c r="H127" s="228"/>
      <c r="I127" s="12" t="s">
        <v>37</v>
      </c>
      <c r="J127" s="111"/>
      <c r="K127" s="14" t="str">
        <f>IF(J127&gt;0,VLOOKUP(J127,女子登録情報!$J$2:$K$21,2,0),"")</f>
        <v/>
      </c>
      <c r="L127" s="15" t="s">
        <v>38</v>
      </c>
      <c r="M127" s="116"/>
      <c r="N127" s="113" t="str">
        <f t="shared" si="22"/>
        <v/>
      </c>
      <c r="O127" s="117"/>
      <c r="P127" s="374"/>
      <c r="Q127" s="375"/>
      <c r="R127" s="376"/>
      <c r="S127" s="368"/>
      <c r="T127" s="368"/>
    </row>
    <row r="128" spans="1:20" s="21" customFormat="1" ht="18" hidden="1" customHeight="1" thickTop="1" thickBot="1">
      <c r="A128" s="258">
        <v>39</v>
      </c>
      <c r="B128" s="377" t="s">
        <v>1317</v>
      </c>
      <c r="C128" s="379"/>
      <c r="D128" s="379" t="str">
        <f>IF(C128&gt;0,VLOOKUP(C128,女子登録情報!$A$1:$H$2000,3,0),"")</f>
        <v/>
      </c>
      <c r="E128" s="379" t="str">
        <f>IF(C128&gt;0,VLOOKUP(C128,女子登録情報!$A$1:$H$2000,4,0),"")</f>
        <v/>
      </c>
      <c r="F128" s="108" t="str">
        <f>IF(C128&gt;0,VLOOKUP(C128,女子登録情報!$A$1:$H$2000,8,0),"")</f>
        <v/>
      </c>
      <c r="G128" s="226" t="e">
        <f>IF(F129&gt;0,VLOOKUP(F129,女子登録情報!$O$2:$P$48,2,0),"")</f>
        <v>#N/A</v>
      </c>
      <c r="H128" s="226" t="str">
        <f t="shared" ref="H128" si="39">IF(C128&gt;0,TEXT(C128,"100000000"),"")</f>
        <v/>
      </c>
      <c r="I128" s="6" t="s">
        <v>30</v>
      </c>
      <c r="J128" s="110"/>
      <c r="K128" s="8" t="str">
        <f>IF(J128&gt;0,VLOOKUP(J128,女子登録情報!$J$1:$K$21,2,0),"")</f>
        <v/>
      </c>
      <c r="L128" s="6" t="s">
        <v>33</v>
      </c>
      <c r="M128" s="112"/>
      <c r="N128" s="113" t="str">
        <f t="shared" si="22"/>
        <v/>
      </c>
      <c r="O128" s="114"/>
      <c r="P128" s="363"/>
      <c r="Q128" s="364"/>
      <c r="R128" s="365"/>
      <c r="S128" s="366"/>
      <c r="T128" s="366"/>
    </row>
    <row r="129" spans="1:20" s="21" customFormat="1" ht="18" hidden="1" customHeight="1" thickBot="1">
      <c r="A129" s="259"/>
      <c r="B129" s="378"/>
      <c r="C129" s="380"/>
      <c r="D129" s="380"/>
      <c r="E129" s="380"/>
      <c r="F129" s="109" t="str">
        <f>IF(C128&gt;0,VLOOKUP(C128,女子登録情報!$A$1:$H$2000,5,0),"")</f>
        <v/>
      </c>
      <c r="G129" s="227"/>
      <c r="H129" s="227"/>
      <c r="I129" s="11" t="s">
        <v>34</v>
      </c>
      <c r="J129" s="110"/>
      <c r="K129" s="8" t="str">
        <f>IF(J129&gt;0,VLOOKUP(J129,女子登録情報!$J$2:$K$21,2,0),"")</f>
        <v/>
      </c>
      <c r="L129" s="11" t="s">
        <v>35</v>
      </c>
      <c r="M129" s="115"/>
      <c r="N129" s="113" t="str">
        <f t="shared" si="22"/>
        <v/>
      </c>
      <c r="O129" s="114"/>
      <c r="P129" s="369"/>
      <c r="Q129" s="370"/>
      <c r="R129" s="371"/>
      <c r="S129" s="367"/>
      <c r="T129" s="367"/>
    </row>
    <row r="130" spans="1:20" s="21" customFormat="1" ht="18" hidden="1" customHeight="1" thickBot="1">
      <c r="A130" s="260"/>
      <c r="B130" s="372" t="s">
        <v>36</v>
      </c>
      <c r="C130" s="373"/>
      <c r="D130" s="118"/>
      <c r="E130" s="118"/>
      <c r="F130" s="119"/>
      <c r="G130" s="228"/>
      <c r="H130" s="228"/>
      <c r="I130" s="12" t="s">
        <v>37</v>
      </c>
      <c r="J130" s="111"/>
      <c r="K130" s="14" t="str">
        <f>IF(J130&gt;0,VLOOKUP(J130,女子登録情報!$J$2:$K$21,2,0),"")</f>
        <v/>
      </c>
      <c r="L130" s="15" t="s">
        <v>38</v>
      </c>
      <c r="M130" s="116"/>
      <c r="N130" s="113" t="str">
        <f t="shared" si="22"/>
        <v/>
      </c>
      <c r="O130" s="117"/>
      <c r="P130" s="374"/>
      <c r="Q130" s="375"/>
      <c r="R130" s="376"/>
      <c r="S130" s="368"/>
      <c r="T130" s="368"/>
    </row>
    <row r="131" spans="1:20" s="21" customFormat="1" ht="18" hidden="1" customHeight="1" thickTop="1" thickBot="1">
      <c r="A131" s="258">
        <v>40</v>
      </c>
      <c r="B131" s="377" t="s">
        <v>1317</v>
      </c>
      <c r="C131" s="379"/>
      <c r="D131" s="379" t="str">
        <f>IF(C131&gt;0,VLOOKUP(C131,女子登録情報!$A$1:$H$2000,3,0),"")</f>
        <v/>
      </c>
      <c r="E131" s="379" t="str">
        <f>IF(C131&gt;0,VLOOKUP(C131,女子登録情報!$A$1:$H$2000,4,0),"")</f>
        <v/>
      </c>
      <c r="F131" s="108" t="str">
        <f>IF(C131&gt;0,VLOOKUP(C131,女子登録情報!$A$1:$H$2000,8,0),"")</f>
        <v/>
      </c>
      <c r="G131" s="226" t="e">
        <f>IF(F132&gt;0,VLOOKUP(F132,女子登録情報!$O$2:$P$48,2,0),"")</f>
        <v>#N/A</v>
      </c>
      <c r="H131" s="226" t="str">
        <f t="shared" ref="H131" si="40">IF(C131&gt;0,TEXT(C131,"100000000"),"")</f>
        <v/>
      </c>
      <c r="I131" s="6" t="s">
        <v>30</v>
      </c>
      <c r="J131" s="110"/>
      <c r="K131" s="8" t="str">
        <f>IF(J131&gt;0,VLOOKUP(J131,女子登録情報!$J$1:$K$21,2,0),"")</f>
        <v/>
      </c>
      <c r="L131" s="6" t="s">
        <v>33</v>
      </c>
      <c r="M131" s="112"/>
      <c r="N131" s="113" t="str">
        <f t="shared" si="22"/>
        <v/>
      </c>
      <c r="O131" s="114"/>
      <c r="P131" s="363"/>
      <c r="Q131" s="364"/>
      <c r="R131" s="365"/>
      <c r="S131" s="366"/>
      <c r="T131" s="366"/>
    </row>
    <row r="132" spans="1:20" s="21" customFormat="1" ht="18" hidden="1" customHeight="1" thickBot="1">
      <c r="A132" s="259"/>
      <c r="B132" s="378"/>
      <c r="C132" s="380"/>
      <c r="D132" s="380"/>
      <c r="E132" s="380"/>
      <c r="F132" s="109" t="str">
        <f>IF(C131&gt;0,VLOOKUP(C131,女子登録情報!$A$1:$H$2000,5,0),"")</f>
        <v/>
      </c>
      <c r="G132" s="227"/>
      <c r="H132" s="227"/>
      <c r="I132" s="11" t="s">
        <v>34</v>
      </c>
      <c r="J132" s="110"/>
      <c r="K132" s="8" t="str">
        <f>IF(J132&gt;0,VLOOKUP(J132,女子登録情報!$J$2:$K$21,2,0),"")</f>
        <v/>
      </c>
      <c r="L132" s="11" t="s">
        <v>35</v>
      </c>
      <c r="M132" s="115"/>
      <c r="N132" s="113" t="str">
        <f t="shared" si="22"/>
        <v/>
      </c>
      <c r="O132" s="114"/>
      <c r="P132" s="369"/>
      <c r="Q132" s="370"/>
      <c r="R132" s="371"/>
      <c r="S132" s="367"/>
      <c r="T132" s="367"/>
    </row>
    <row r="133" spans="1:20" s="21" customFormat="1" ht="18" hidden="1" customHeight="1" thickBot="1">
      <c r="A133" s="260"/>
      <c r="B133" s="372" t="s">
        <v>36</v>
      </c>
      <c r="C133" s="373"/>
      <c r="D133" s="118"/>
      <c r="E133" s="118"/>
      <c r="F133" s="119"/>
      <c r="G133" s="228"/>
      <c r="H133" s="228"/>
      <c r="I133" s="12" t="s">
        <v>37</v>
      </c>
      <c r="J133" s="111"/>
      <c r="K133" s="14" t="str">
        <f>IF(J133&gt;0,VLOOKUP(J133,女子登録情報!$J$2:$K$21,2,0),"")</f>
        <v/>
      </c>
      <c r="L133" s="15" t="s">
        <v>38</v>
      </c>
      <c r="M133" s="116"/>
      <c r="N133" s="113" t="str">
        <f t="shared" si="22"/>
        <v/>
      </c>
      <c r="O133" s="117"/>
      <c r="P133" s="374"/>
      <c r="Q133" s="375"/>
      <c r="R133" s="376"/>
      <c r="S133" s="368"/>
      <c r="T133" s="368"/>
    </row>
    <row r="134" spans="1:20" s="21" customFormat="1" ht="18" hidden="1" customHeight="1" thickTop="1" thickBot="1">
      <c r="A134" s="258">
        <v>41</v>
      </c>
      <c r="B134" s="377" t="s">
        <v>1317</v>
      </c>
      <c r="C134" s="379"/>
      <c r="D134" s="379" t="str">
        <f>IF(C134&gt;0,VLOOKUP(C134,女子登録情報!$A$1:$H$2000,3,0),"")</f>
        <v/>
      </c>
      <c r="E134" s="379" t="str">
        <f>IF(C134&gt;0,VLOOKUP(C134,女子登録情報!$A$1:$H$2000,4,0),"")</f>
        <v/>
      </c>
      <c r="F134" s="108" t="str">
        <f>IF(C134&gt;0,VLOOKUP(C134,女子登録情報!$A$1:$H$2000,8,0),"")</f>
        <v/>
      </c>
      <c r="G134" s="226" t="e">
        <f>IF(F135&gt;0,VLOOKUP(F135,女子登録情報!$O$2:$P$48,2,0),"")</f>
        <v>#N/A</v>
      </c>
      <c r="H134" s="226" t="str">
        <f t="shared" ref="H134" si="41">IF(C134&gt;0,TEXT(C134,"100000000"),"")</f>
        <v/>
      </c>
      <c r="I134" s="6" t="s">
        <v>30</v>
      </c>
      <c r="J134" s="110"/>
      <c r="K134" s="8" t="str">
        <f>IF(J134&gt;0,VLOOKUP(J134,女子登録情報!$J$1:$K$21,2,0),"")</f>
        <v/>
      </c>
      <c r="L134" s="6" t="s">
        <v>33</v>
      </c>
      <c r="M134" s="112"/>
      <c r="N134" s="113" t="str">
        <f t="shared" si="22"/>
        <v/>
      </c>
      <c r="O134" s="114"/>
      <c r="P134" s="363"/>
      <c r="Q134" s="364"/>
      <c r="R134" s="365"/>
      <c r="S134" s="366"/>
      <c r="T134" s="366"/>
    </row>
    <row r="135" spans="1:20" s="21" customFormat="1" ht="18" hidden="1" customHeight="1" thickBot="1">
      <c r="A135" s="259"/>
      <c r="B135" s="378"/>
      <c r="C135" s="380"/>
      <c r="D135" s="380"/>
      <c r="E135" s="380"/>
      <c r="F135" s="109" t="str">
        <f>IF(C134&gt;0,VLOOKUP(C134,女子登録情報!$A$1:$H$2000,5,0),"")</f>
        <v/>
      </c>
      <c r="G135" s="227"/>
      <c r="H135" s="227"/>
      <c r="I135" s="11" t="s">
        <v>34</v>
      </c>
      <c r="J135" s="110"/>
      <c r="K135" s="8" t="str">
        <f>IF(J135&gt;0,VLOOKUP(J135,女子登録情報!$J$2:$K$21,2,0),"")</f>
        <v/>
      </c>
      <c r="L135" s="11" t="s">
        <v>35</v>
      </c>
      <c r="M135" s="115"/>
      <c r="N135" s="113" t="str">
        <f t="shared" si="22"/>
        <v/>
      </c>
      <c r="O135" s="114"/>
      <c r="P135" s="369"/>
      <c r="Q135" s="370"/>
      <c r="R135" s="371"/>
      <c r="S135" s="367"/>
      <c r="T135" s="367"/>
    </row>
    <row r="136" spans="1:20" s="21" customFormat="1" ht="18" hidden="1" customHeight="1" thickBot="1">
      <c r="A136" s="260"/>
      <c r="B136" s="372" t="s">
        <v>36</v>
      </c>
      <c r="C136" s="373"/>
      <c r="D136" s="118"/>
      <c r="E136" s="118"/>
      <c r="F136" s="119"/>
      <c r="G136" s="228"/>
      <c r="H136" s="228"/>
      <c r="I136" s="12" t="s">
        <v>37</v>
      </c>
      <c r="J136" s="111"/>
      <c r="K136" s="14" t="str">
        <f>IF(J136&gt;0,VLOOKUP(J136,女子登録情報!$J$2:$K$21,2,0),"")</f>
        <v/>
      </c>
      <c r="L136" s="15" t="s">
        <v>38</v>
      </c>
      <c r="M136" s="116"/>
      <c r="N136" s="113" t="str">
        <f t="shared" si="22"/>
        <v/>
      </c>
      <c r="O136" s="117"/>
      <c r="P136" s="374"/>
      <c r="Q136" s="375"/>
      <c r="R136" s="376"/>
      <c r="S136" s="368"/>
      <c r="T136" s="368"/>
    </row>
    <row r="137" spans="1:20" s="21" customFormat="1" ht="18" hidden="1" customHeight="1" thickTop="1" thickBot="1">
      <c r="A137" s="258">
        <v>42</v>
      </c>
      <c r="B137" s="377" t="s">
        <v>1317</v>
      </c>
      <c r="C137" s="379"/>
      <c r="D137" s="379" t="str">
        <f>IF(C137&gt;0,VLOOKUP(C137,女子登録情報!$A$1:$H$2000,3,0),"")</f>
        <v/>
      </c>
      <c r="E137" s="379" t="str">
        <f>IF(C137&gt;0,VLOOKUP(C137,女子登録情報!$A$1:$H$2000,4,0),"")</f>
        <v/>
      </c>
      <c r="F137" s="108" t="str">
        <f>IF(C137&gt;0,VLOOKUP(C137,女子登録情報!$A$1:$H$2000,8,0),"")</f>
        <v/>
      </c>
      <c r="G137" s="226" t="e">
        <f>IF(F138&gt;0,VLOOKUP(F138,女子登録情報!$O$2:$P$48,2,0),"")</f>
        <v>#N/A</v>
      </c>
      <c r="H137" s="226" t="str">
        <f t="shared" ref="H137" si="42">IF(C137&gt;0,TEXT(C137,"100000000"),"")</f>
        <v/>
      </c>
      <c r="I137" s="6" t="s">
        <v>30</v>
      </c>
      <c r="J137" s="110"/>
      <c r="K137" s="8" t="str">
        <f>IF(J137&gt;0,VLOOKUP(J137,女子登録情報!$J$1:$K$21,2,0),"")</f>
        <v/>
      </c>
      <c r="L137" s="6" t="s">
        <v>33</v>
      </c>
      <c r="M137" s="112"/>
      <c r="N137" s="113" t="str">
        <f t="shared" si="22"/>
        <v/>
      </c>
      <c r="O137" s="114"/>
      <c r="P137" s="363"/>
      <c r="Q137" s="364"/>
      <c r="R137" s="365"/>
      <c r="S137" s="366"/>
      <c r="T137" s="366"/>
    </row>
    <row r="138" spans="1:20" s="21" customFormat="1" ht="18" hidden="1" customHeight="1" thickBot="1">
      <c r="A138" s="259"/>
      <c r="B138" s="378"/>
      <c r="C138" s="380"/>
      <c r="D138" s="380"/>
      <c r="E138" s="380"/>
      <c r="F138" s="109" t="str">
        <f>IF(C137&gt;0,VLOOKUP(C137,女子登録情報!$A$1:$H$2000,5,0),"")</f>
        <v/>
      </c>
      <c r="G138" s="227"/>
      <c r="H138" s="227"/>
      <c r="I138" s="11" t="s">
        <v>34</v>
      </c>
      <c r="J138" s="110"/>
      <c r="K138" s="8" t="str">
        <f>IF(J138&gt;0,VLOOKUP(J138,女子登録情報!$J$2:$K$21,2,0),"")</f>
        <v/>
      </c>
      <c r="L138" s="11" t="s">
        <v>35</v>
      </c>
      <c r="M138" s="115"/>
      <c r="N138" s="113" t="str">
        <f t="shared" si="22"/>
        <v/>
      </c>
      <c r="O138" s="114"/>
      <c r="P138" s="369"/>
      <c r="Q138" s="370"/>
      <c r="R138" s="371"/>
      <c r="S138" s="367"/>
      <c r="T138" s="367"/>
    </row>
    <row r="139" spans="1:20" s="21" customFormat="1" ht="18" hidden="1" customHeight="1" thickBot="1">
      <c r="A139" s="260"/>
      <c r="B139" s="372" t="s">
        <v>36</v>
      </c>
      <c r="C139" s="373"/>
      <c r="D139" s="118"/>
      <c r="E139" s="118"/>
      <c r="F139" s="119"/>
      <c r="G139" s="228"/>
      <c r="H139" s="228"/>
      <c r="I139" s="12" t="s">
        <v>37</v>
      </c>
      <c r="J139" s="111"/>
      <c r="K139" s="14" t="str">
        <f>IF(J139&gt;0,VLOOKUP(J139,女子登録情報!$J$2:$K$21,2,0),"")</f>
        <v/>
      </c>
      <c r="L139" s="15" t="s">
        <v>38</v>
      </c>
      <c r="M139" s="116"/>
      <c r="N139" s="113" t="str">
        <f t="shared" si="22"/>
        <v/>
      </c>
      <c r="O139" s="117"/>
      <c r="P139" s="374"/>
      <c r="Q139" s="375"/>
      <c r="R139" s="376"/>
      <c r="S139" s="368"/>
      <c r="T139" s="368"/>
    </row>
    <row r="140" spans="1:20" s="21" customFormat="1" ht="18" hidden="1" customHeight="1" thickTop="1" thickBot="1">
      <c r="A140" s="258">
        <v>43</v>
      </c>
      <c r="B140" s="377" t="s">
        <v>1317</v>
      </c>
      <c r="C140" s="379"/>
      <c r="D140" s="379" t="str">
        <f>IF(C140&gt;0,VLOOKUP(C140,女子登録情報!$A$1:$H$2000,3,0),"")</f>
        <v/>
      </c>
      <c r="E140" s="379" t="str">
        <f>IF(C140&gt;0,VLOOKUP(C140,女子登録情報!$A$1:$H$2000,4,0),"")</f>
        <v/>
      </c>
      <c r="F140" s="108" t="str">
        <f>IF(C140&gt;0,VLOOKUP(C140,女子登録情報!$A$1:$H$2000,8,0),"")</f>
        <v/>
      </c>
      <c r="G140" s="226" t="e">
        <f>IF(F141&gt;0,VLOOKUP(F141,女子登録情報!$O$2:$P$48,2,0),"")</f>
        <v>#N/A</v>
      </c>
      <c r="H140" s="226" t="str">
        <f t="shared" ref="H140" si="43">IF(C140&gt;0,TEXT(C140,"100000000"),"")</f>
        <v/>
      </c>
      <c r="I140" s="6" t="s">
        <v>30</v>
      </c>
      <c r="J140" s="110"/>
      <c r="K140" s="8" t="str">
        <f>IF(J140&gt;0,VLOOKUP(J140,女子登録情報!$J$1:$K$21,2,0),"")</f>
        <v/>
      </c>
      <c r="L140" s="6" t="s">
        <v>33</v>
      </c>
      <c r="M140" s="112"/>
      <c r="N140" s="113" t="str">
        <f t="shared" si="22"/>
        <v/>
      </c>
      <c r="O140" s="114"/>
      <c r="P140" s="363"/>
      <c r="Q140" s="364"/>
      <c r="R140" s="365"/>
      <c r="S140" s="366"/>
      <c r="T140" s="366"/>
    </row>
    <row r="141" spans="1:20" s="21" customFormat="1" ht="18" hidden="1" customHeight="1" thickBot="1">
      <c r="A141" s="259"/>
      <c r="B141" s="378"/>
      <c r="C141" s="380"/>
      <c r="D141" s="380"/>
      <c r="E141" s="380"/>
      <c r="F141" s="109" t="str">
        <f>IF(C140&gt;0,VLOOKUP(C140,女子登録情報!$A$1:$H$2000,5,0),"")</f>
        <v/>
      </c>
      <c r="G141" s="227"/>
      <c r="H141" s="227"/>
      <c r="I141" s="11" t="s">
        <v>34</v>
      </c>
      <c r="J141" s="110"/>
      <c r="K141" s="8" t="str">
        <f>IF(J141&gt;0,VLOOKUP(J141,女子登録情報!$J$2:$K$21,2,0),"")</f>
        <v/>
      </c>
      <c r="L141" s="11" t="s">
        <v>35</v>
      </c>
      <c r="M141" s="115"/>
      <c r="N141" s="113" t="str">
        <f t="shared" si="22"/>
        <v/>
      </c>
      <c r="O141" s="114"/>
      <c r="P141" s="369"/>
      <c r="Q141" s="370"/>
      <c r="R141" s="371"/>
      <c r="S141" s="367"/>
      <c r="T141" s="367"/>
    </row>
    <row r="142" spans="1:20" s="21" customFormat="1" ht="18" hidden="1" customHeight="1" thickBot="1">
      <c r="A142" s="260"/>
      <c r="B142" s="372" t="s">
        <v>36</v>
      </c>
      <c r="C142" s="373"/>
      <c r="D142" s="118"/>
      <c r="E142" s="118"/>
      <c r="F142" s="119"/>
      <c r="G142" s="228"/>
      <c r="H142" s="228"/>
      <c r="I142" s="12" t="s">
        <v>37</v>
      </c>
      <c r="J142" s="111"/>
      <c r="K142" s="14" t="str">
        <f>IF(J142&gt;0,VLOOKUP(J142,女子登録情報!$J$2:$K$21,2,0),"")</f>
        <v/>
      </c>
      <c r="L142" s="15" t="s">
        <v>38</v>
      </c>
      <c r="M142" s="116"/>
      <c r="N142" s="113" t="str">
        <f t="shared" ref="N142:N205" si="44">IF(K142="","",LEFT(K142,5)&amp;" "&amp;IF(OR(LEFT(K142,3)*1&lt;70,LEFT(K142,3)*1&gt;100),REPT(0,7-LEN(M142)),REPT(0,5-LEN(M142)))&amp;M142)</f>
        <v/>
      </c>
      <c r="O142" s="117"/>
      <c r="P142" s="374"/>
      <c r="Q142" s="375"/>
      <c r="R142" s="376"/>
      <c r="S142" s="368"/>
      <c r="T142" s="368"/>
    </row>
    <row r="143" spans="1:20" s="21" customFormat="1" ht="18" hidden="1" customHeight="1" thickTop="1" thickBot="1">
      <c r="A143" s="258">
        <v>44</v>
      </c>
      <c r="B143" s="377" t="s">
        <v>1317</v>
      </c>
      <c r="C143" s="379"/>
      <c r="D143" s="379" t="str">
        <f>IF(C143&gt;0,VLOOKUP(C143,女子登録情報!$A$1:$H$2000,3,0),"")</f>
        <v/>
      </c>
      <c r="E143" s="379" t="str">
        <f>IF(C143&gt;0,VLOOKUP(C143,女子登録情報!$A$1:$H$2000,4,0),"")</f>
        <v/>
      </c>
      <c r="F143" s="108" t="str">
        <f>IF(C143&gt;0,VLOOKUP(C143,女子登録情報!$A$1:$H$2000,8,0),"")</f>
        <v/>
      </c>
      <c r="G143" s="226" t="e">
        <f>IF(F144&gt;0,VLOOKUP(F144,女子登録情報!$O$2:$P$48,2,0),"")</f>
        <v>#N/A</v>
      </c>
      <c r="H143" s="226" t="str">
        <f t="shared" ref="H143" si="45">IF(C143&gt;0,TEXT(C143,"100000000"),"")</f>
        <v/>
      </c>
      <c r="I143" s="6" t="s">
        <v>30</v>
      </c>
      <c r="J143" s="110"/>
      <c r="K143" s="8" t="str">
        <f>IF(J143&gt;0,VLOOKUP(J143,女子登録情報!$J$1:$K$21,2,0),"")</f>
        <v/>
      </c>
      <c r="L143" s="6" t="s">
        <v>33</v>
      </c>
      <c r="M143" s="112"/>
      <c r="N143" s="113" t="str">
        <f t="shared" si="44"/>
        <v/>
      </c>
      <c r="O143" s="114"/>
      <c r="P143" s="363"/>
      <c r="Q143" s="364"/>
      <c r="R143" s="365"/>
      <c r="S143" s="366"/>
      <c r="T143" s="366"/>
    </row>
    <row r="144" spans="1:20" s="21" customFormat="1" ht="18" hidden="1" customHeight="1" thickBot="1">
      <c r="A144" s="259"/>
      <c r="B144" s="378"/>
      <c r="C144" s="380"/>
      <c r="D144" s="380"/>
      <c r="E144" s="380"/>
      <c r="F144" s="109" t="str">
        <f>IF(C143&gt;0,VLOOKUP(C143,女子登録情報!$A$1:$H$2000,5,0),"")</f>
        <v/>
      </c>
      <c r="G144" s="227"/>
      <c r="H144" s="227"/>
      <c r="I144" s="11" t="s">
        <v>34</v>
      </c>
      <c r="J144" s="110"/>
      <c r="K144" s="8" t="str">
        <f>IF(J144&gt;0,VLOOKUP(J144,女子登録情報!$J$2:$K$21,2,0),"")</f>
        <v/>
      </c>
      <c r="L144" s="11" t="s">
        <v>35</v>
      </c>
      <c r="M144" s="115"/>
      <c r="N144" s="113" t="str">
        <f t="shared" si="44"/>
        <v/>
      </c>
      <c r="O144" s="114"/>
      <c r="P144" s="369"/>
      <c r="Q144" s="370"/>
      <c r="R144" s="371"/>
      <c r="S144" s="367"/>
      <c r="T144" s="367"/>
    </row>
    <row r="145" spans="1:20" s="21" customFormat="1" ht="18" hidden="1" customHeight="1" thickBot="1">
      <c r="A145" s="260"/>
      <c r="B145" s="372" t="s">
        <v>36</v>
      </c>
      <c r="C145" s="373"/>
      <c r="D145" s="118"/>
      <c r="E145" s="118"/>
      <c r="F145" s="119"/>
      <c r="G145" s="228"/>
      <c r="H145" s="228"/>
      <c r="I145" s="12" t="s">
        <v>37</v>
      </c>
      <c r="J145" s="111"/>
      <c r="K145" s="14" t="str">
        <f>IF(J145&gt;0,VLOOKUP(J145,女子登録情報!$J$2:$K$21,2,0),"")</f>
        <v/>
      </c>
      <c r="L145" s="15" t="s">
        <v>38</v>
      </c>
      <c r="M145" s="116"/>
      <c r="N145" s="113" t="str">
        <f t="shared" si="44"/>
        <v/>
      </c>
      <c r="O145" s="117"/>
      <c r="P145" s="374"/>
      <c r="Q145" s="375"/>
      <c r="R145" s="376"/>
      <c r="S145" s="368"/>
      <c r="T145" s="368"/>
    </row>
    <row r="146" spans="1:20" s="21" customFormat="1" ht="18" hidden="1" customHeight="1" thickTop="1" thickBot="1">
      <c r="A146" s="258">
        <v>45</v>
      </c>
      <c r="B146" s="377" t="s">
        <v>1317</v>
      </c>
      <c r="C146" s="379"/>
      <c r="D146" s="379" t="str">
        <f>IF(C146&gt;0,VLOOKUP(C146,女子登録情報!$A$1:$H$2000,3,0),"")</f>
        <v/>
      </c>
      <c r="E146" s="379" t="str">
        <f>IF(C146&gt;0,VLOOKUP(C146,女子登録情報!$A$1:$H$2000,4,0),"")</f>
        <v/>
      </c>
      <c r="F146" s="108" t="str">
        <f>IF(C146&gt;0,VLOOKUP(C146,女子登録情報!$A$1:$H$2000,8,0),"")</f>
        <v/>
      </c>
      <c r="G146" s="226" t="e">
        <f>IF(F147&gt;0,VLOOKUP(F147,女子登録情報!$O$2:$P$48,2,0),"")</f>
        <v>#N/A</v>
      </c>
      <c r="H146" s="226" t="str">
        <f t="shared" ref="H146" si="46">IF(C146&gt;0,TEXT(C146,"100000000"),"")</f>
        <v/>
      </c>
      <c r="I146" s="6" t="s">
        <v>30</v>
      </c>
      <c r="J146" s="110"/>
      <c r="K146" s="8" t="str">
        <f>IF(J146&gt;0,VLOOKUP(J146,女子登録情報!$J$1:$K$21,2,0),"")</f>
        <v/>
      </c>
      <c r="L146" s="6" t="s">
        <v>33</v>
      </c>
      <c r="M146" s="112"/>
      <c r="N146" s="113" t="str">
        <f t="shared" si="44"/>
        <v/>
      </c>
      <c r="O146" s="114"/>
      <c r="P146" s="363"/>
      <c r="Q146" s="364"/>
      <c r="R146" s="365"/>
      <c r="S146" s="366"/>
      <c r="T146" s="366"/>
    </row>
    <row r="147" spans="1:20" s="21" customFormat="1" ht="18" hidden="1" customHeight="1" thickBot="1">
      <c r="A147" s="259"/>
      <c r="B147" s="378"/>
      <c r="C147" s="380"/>
      <c r="D147" s="380"/>
      <c r="E147" s="380"/>
      <c r="F147" s="109" t="str">
        <f>IF(C146&gt;0,VLOOKUP(C146,女子登録情報!$A$1:$H$2000,5,0),"")</f>
        <v/>
      </c>
      <c r="G147" s="227"/>
      <c r="H147" s="227"/>
      <c r="I147" s="11" t="s">
        <v>34</v>
      </c>
      <c r="J147" s="110"/>
      <c r="K147" s="8" t="str">
        <f>IF(J147&gt;0,VLOOKUP(J147,女子登録情報!$J$2:$K$21,2,0),"")</f>
        <v/>
      </c>
      <c r="L147" s="11" t="s">
        <v>35</v>
      </c>
      <c r="M147" s="115"/>
      <c r="N147" s="113" t="str">
        <f t="shared" si="44"/>
        <v/>
      </c>
      <c r="O147" s="114"/>
      <c r="P147" s="369"/>
      <c r="Q147" s="370"/>
      <c r="R147" s="371"/>
      <c r="S147" s="367"/>
      <c r="T147" s="367"/>
    </row>
    <row r="148" spans="1:20" s="21" customFormat="1" ht="18" hidden="1" customHeight="1" thickBot="1">
      <c r="A148" s="260"/>
      <c r="B148" s="372" t="s">
        <v>36</v>
      </c>
      <c r="C148" s="373"/>
      <c r="D148" s="118"/>
      <c r="E148" s="118"/>
      <c r="F148" s="119"/>
      <c r="G148" s="228"/>
      <c r="H148" s="228"/>
      <c r="I148" s="12" t="s">
        <v>37</v>
      </c>
      <c r="J148" s="111"/>
      <c r="K148" s="14" t="str">
        <f>IF(J148&gt;0,VLOOKUP(J148,女子登録情報!$J$2:$K$21,2,0),"")</f>
        <v/>
      </c>
      <c r="L148" s="15" t="s">
        <v>38</v>
      </c>
      <c r="M148" s="116"/>
      <c r="N148" s="113" t="str">
        <f t="shared" si="44"/>
        <v/>
      </c>
      <c r="O148" s="117"/>
      <c r="P148" s="374"/>
      <c r="Q148" s="375"/>
      <c r="R148" s="376"/>
      <c r="S148" s="368"/>
      <c r="T148" s="368"/>
    </row>
    <row r="149" spans="1:20" s="21" customFormat="1" ht="18" hidden="1" customHeight="1" thickTop="1" thickBot="1">
      <c r="A149" s="258">
        <v>46</v>
      </c>
      <c r="B149" s="377" t="s">
        <v>1317</v>
      </c>
      <c r="C149" s="379"/>
      <c r="D149" s="379" t="str">
        <f>IF(C149&gt;0,VLOOKUP(C149,女子登録情報!$A$1:$H$2000,3,0),"")</f>
        <v/>
      </c>
      <c r="E149" s="379" t="str">
        <f>IF(C149&gt;0,VLOOKUP(C149,女子登録情報!$A$1:$H$2000,4,0),"")</f>
        <v/>
      </c>
      <c r="F149" s="108" t="str">
        <f>IF(C149&gt;0,VLOOKUP(C149,女子登録情報!$A$1:$H$2000,8,0),"")</f>
        <v/>
      </c>
      <c r="G149" s="226" t="e">
        <f>IF(F150&gt;0,VLOOKUP(F150,女子登録情報!$O$2:$P$48,2,0),"")</f>
        <v>#N/A</v>
      </c>
      <c r="H149" s="226" t="str">
        <f t="shared" ref="H149" si="47">IF(C149&gt;0,TEXT(C149,"100000000"),"")</f>
        <v/>
      </c>
      <c r="I149" s="6" t="s">
        <v>30</v>
      </c>
      <c r="J149" s="110"/>
      <c r="K149" s="8" t="str">
        <f>IF(J149&gt;0,VLOOKUP(J149,女子登録情報!$J$1:$K$21,2,0),"")</f>
        <v/>
      </c>
      <c r="L149" s="6" t="s">
        <v>33</v>
      </c>
      <c r="M149" s="112"/>
      <c r="N149" s="113" t="str">
        <f t="shared" si="44"/>
        <v/>
      </c>
      <c r="O149" s="114"/>
      <c r="P149" s="363"/>
      <c r="Q149" s="364"/>
      <c r="R149" s="365"/>
      <c r="S149" s="366"/>
      <c r="T149" s="366"/>
    </row>
    <row r="150" spans="1:20" s="21" customFormat="1" ht="18" hidden="1" customHeight="1" thickBot="1">
      <c r="A150" s="259"/>
      <c r="B150" s="378"/>
      <c r="C150" s="380"/>
      <c r="D150" s="380"/>
      <c r="E150" s="380"/>
      <c r="F150" s="109" t="str">
        <f>IF(C149&gt;0,VLOOKUP(C149,女子登録情報!$A$1:$H$2000,5,0),"")</f>
        <v/>
      </c>
      <c r="G150" s="227"/>
      <c r="H150" s="227"/>
      <c r="I150" s="11" t="s">
        <v>34</v>
      </c>
      <c r="J150" s="110"/>
      <c r="K150" s="8" t="str">
        <f>IF(J150&gt;0,VLOOKUP(J150,女子登録情報!$J$2:$K$21,2,0),"")</f>
        <v/>
      </c>
      <c r="L150" s="11" t="s">
        <v>35</v>
      </c>
      <c r="M150" s="115"/>
      <c r="N150" s="113" t="str">
        <f t="shared" si="44"/>
        <v/>
      </c>
      <c r="O150" s="114"/>
      <c r="P150" s="369"/>
      <c r="Q150" s="370"/>
      <c r="R150" s="371"/>
      <c r="S150" s="367"/>
      <c r="T150" s="367"/>
    </row>
    <row r="151" spans="1:20" s="21" customFormat="1" ht="18" hidden="1" customHeight="1" thickBot="1">
      <c r="A151" s="260"/>
      <c r="B151" s="372" t="s">
        <v>36</v>
      </c>
      <c r="C151" s="373"/>
      <c r="D151" s="118"/>
      <c r="E151" s="118"/>
      <c r="F151" s="119"/>
      <c r="G151" s="228"/>
      <c r="H151" s="228"/>
      <c r="I151" s="12" t="s">
        <v>37</v>
      </c>
      <c r="J151" s="111"/>
      <c r="K151" s="14" t="str">
        <f>IF(J151&gt;0,VLOOKUP(J151,女子登録情報!$J$2:$K$21,2,0),"")</f>
        <v/>
      </c>
      <c r="L151" s="15" t="s">
        <v>38</v>
      </c>
      <c r="M151" s="116"/>
      <c r="N151" s="113" t="str">
        <f t="shared" si="44"/>
        <v/>
      </c>
      <c r="O151" s="117"/>
      <c r="P151" s="374"/>
      <c r="Q151" s="375"/>
      <c r="R151" s="376"/>
      <c r="S151" s="368"/>
      <c r="T151" s="368"/>
    </row>
    <row r="152" spans="1:20" s="21" customFormat="1" ht="18" hidden="1" customHeight="1" thickTop="1" thickBot="1">
      <c r="A152" s="258">
        <v>47</v>
      </c>
      <c r="B152" s="377" t="s">
        <v>1317</v>
      </c>
      <c r="C152" s="379"/>
      <c r="D152" s="379" t="str">
        <f>IF(C152&gt;0,VLOOKUP(C152,女子登録情報!$A$1:$H$2000,3,0),"")</f>
        <v/>
      </c>
      <c r="E152" s="379" t="str">
        <f>IF(C152&gt;0,VLOOKUP(C152,女子登録情報!$A$1:$H$2000,4,0),"")</f>
        <v/>
      </c>
      <c r="F152" s="108" t="str">
        <f>IF(C152&gt;0,VLOOKUP(C152,女子登録情報!$A$1:$H$2000,8,0),"")</f>
        <v/>
      </c>
      <c r="G152" s="226" t="e">
        <f>IF(F153&gt;0,VLOOKUP(F153,女子登録情報!$O$2:$P$48,2,0),"")</f>
        <v>#N/A</v>
      </c>
      <c r="H152" s="226" t="str">
        <f t="shared" ref="H152" si="48">IF(C152&gt;0,TEXT(C152,"100000000"),"")</f>
        <v/>
      </c>
      <c r="I152" s="6" t="s">
        <v>30</v>
      </c>
      <c r="J152" s="110"/>
      <c r="K152" s="8" t="str">
        <f>IF(J152&gt;0,VLOOKUP(J152,女子登録情報!$J$1:$K$21,2,0),"")</f>
        <v/>
      </c>
      <c r="L152" s="6" t="s">
        <v>33</v>
      </c>
      <c r="M152" s="112"/>
      <c r="N152" s="113" t="str">
        <f t="shared" si="44"/>
        <v/>
      </c>
      <c r="O152" s="114"/>
      <c r="P152" s="363"/>
      <c r="Q152" s="364"/>
      <c r="R152" s="365"/>
      <c r="S152" s="366"/>
      <c r="T152" s="366"/>
    </row>
    <row r="153" spans="1:20" s="21" customFormat="1" ht="18" hidden="1" customHeight="1" thickBot="1">
      <c r="A153" s="259"/>
      <c r="B153" s="378"/>
      <c r="C153" s="380"/>
      <c r="D153" s="380"/>
      <c r="E153" s="380"/>
      <c r="F153" s="109" t="str">
        <f>IF(C152&gt;0,VLOOKUP(C152,女子登録情報!$A$1:$H$2000,5,0),"")</f>
        <v/>
      </c>
      <c r="G153" s="227"/>
      <c r="H153" s="227"/>
      <c r="I153" s="11" t="s">
        <v>34</v>
      </c>
      <c r="J153" s="110"/>
      <c r="K153" s="8" t="str">
        <f>IF(J153&gt;0,VLOOKUP(J153,女子登録情報!$J$2:$K$21,2,0),"")</f>
        <v/>
      </c>
      <c r="L153" s="11" t="s">
        <v>35</v>
      </c>
      <c r="M153" s="115"/>
      <c r="N153" s="113" t="str">
        <f t="shared" si="44"/>
        <v/>
      </c>
      <c r="O153" s="114"/>
      <c r="P153" s="369"/>
      <c r="Q153" s="370"/>
      <c r="R153" s="371"/>
      <c r="S153" s="367"/>
      <c r="T153" s="367"/>
    </row>
    <row r="154" spans="1:20" s="21" customFormat="1" ht="18" hidden="1" customHeight="1" thickBot="1">
      <c r="A154" s="260"/>
      <c r="B154" s="372" t="s">
        <v>36</v>
      </c>
      <c r="C154" s="373"/>
      <c r="D154" s="118"/>
      <c r="E154" s="118"/>
      <c r="F154" s="119"/>
      <c r="G154" s="228"/>
      <c r="H154" s="228"/>
      <c r="I154" s="12" t="s">
        <v>37</v>
      </c>
      <c r="J154" s="111"/>
      <c r="K154" s="14" t="str">
        <f>IF(J154&gt;0,VLOOKUP(J154,女子登録情報!$J$2:$K$21,2,0),"")</f>
        <v/>
      </c>
      <c r="L154" s="15" t="s">
        <v>38</v>
      </c>
      <c r="M154" s="116"/>
      <c r="N154" s="113" t="str">
        <f t="shared" si="44"/>
        <v/>
      </c>
      <c r="O154" s="117"/>
      <c r="P154" s="374"/>
      <c r="Q154" s="375"/>
      <c r="R154" s="376"/>
      <c r="S154" s="368"/>
      <c r="T154" s="368"/>
    </row>
    <row r="155" spans="1:20" s="21" customFormat="1" ht="18" hidden="1" customHeight="1" thickTop="1" thickBot="1">
      <c r="A155" s="258">
        <v>48</v>
      </c>
      <c r="B155" s="377" t="s">
        <v>1317</v>
      </c>
      <c r="C155" s="379"/>
      <c r="D155" s="379" t="str">
        <f>IF(C155&gt;0,VLOOKUP(C155,女子登録情報!$A$1:$H$2000,3,0),"")</f>
        <v/>
      </c>
      <c r="E155" s="379" t="str">
        <f>IF(C155&gt;0,VLOOKUP(C155,女子登録情報!$A$1:$H$2000,4,0),"")</f>
        <v/>
      </c>
      <c r="F155" s="108" t="str">
        <f>IF(C155&gt;0,VLOOKUP(C155,女子登録情報!$A$1:$H$2000,8,0),"")</f>
        <v/>
      </c>
      <c r="G155" s="226" t="e">
        <f>IF(F156&gt;0,VLOOKUP(F156,女子登録情報!$O$2:$P$48,2,0),"")</f>
        <v>#N/A</v>
      </c>
      <c r="H155" s="226" t="str">
        <f t="shared" ref="H155" si="49">IF(C155&gt;0,TEXT(C155,"100000000"),"")</f>
        <v/>
      </c>
      <c r="I155" s="6" t="s">
        <v>30</v>
      </c>
      <c r="J155" s="110"/>
      <c r="K155" s="8" t="str">
        <f>IF(J155&gt;0,VLOOKUP(J155,女子登録情報!$J$1:$K$21,2,0),"")</f>
        <v/>
      </c>
      <c r="L155" s="6" t="s">
        <v>33</v>
      </c>
      <c r="M155" s="112"/>
      <c r="N155" s="113" t="str">
        <f t="shared" si="44"/>
        <v/>
      </c>
      <c r="O155" s="114"/>
      <c r="P155" s="363"/>
      <c r="Q155" s="364"/>
      <c r="R155" s="365"/>
      <c r="S155" s="366"/>
      <c r="T155" s="366"/>
    </row>
    <row r="156" spans="1:20" s="21" customFormat="1" ht="18" hidden="1" customHeight="1" thickBot="1">
      <c r="A156" s="259"/>
      <c r="B156" s="378"/>
      <c r="C156" s="380"/>
      <c r="D156" s="380"/>
      <c r="E156" s="380"/>
      <c r="F156" s="109" t="str">
        <f>IF(C155&gt;0,VLOOKUP(C155,女子登録情報!$A$1:$H$2000,5,0),"")</f>
        <v/>
      </c>
      <c r="G156" s="227"/>
      <c r="H156" s="227"/>
      <c r="I156" s="11" t="s">
        <v>34</v>
      </c>
      <c r="J156" s="110"/>
      <c r="K156" s="8" t="str">
        <f>IF(J156&gt;0,VLOOKUP(J156,女子登録情報!$J$2:$K$21,2,0),"")</f>
        <v/>
      </c>
      <c r="L156" s="11" t="s">
        <v>35</v>
      </c>
      <c r="M156" s="115"/>
      <c r="N156" s="113" t="str">
        <f t="shared" si="44"/>
        <v/>
      </c>
      <c r="O156" s="114"/>
      <c r="P156" s="369"/>
      <c r="Q156" s="370"/>
      <c r="R156" s="371"/>
      <c r="S156" s="367"/>
      <c r="T156" s="367"/>
    </row>
    <row r="157" spans="1:20" s="21" customFormat="1" ht="18" hidden="1" customHeight="1" thickBot="1">
      <c r="A157" s="260"/>
      <c r="B157" s="372" t="s">
        <v>36</v>
      </c>
      <c r="C157" s="373"/>
      <c r="D157" s="120"/>
      <c r="E157" s="118"/>
      <c r="F157" s="119"/>
      <c r="G157" s="228"/>
      <c r="H157" s="228"/>
      <c r="I157" s="12" t="s">
        <v>37</v>
      </c>
      <c r="J157" s="111"/>
      <c r="K157" s="14" t="str">
        <f>IF(J157&gt;0,VLOOKUP(J157,女子登録情報!$J$2:$K$21,2,0),"")</f>
        <v/>
      </c>
      <c r="L157" s="15" t="s">
        <v>38</v>
      </c>
      <c r="M157" s="116"/>
      <c r="N157" s="113" t="str">
        <f t="shared" si="44"/>
        <v/>
      </c>
      <c r="O157" s="117"/>
      <c r="P157" s="374"/>
      <c r="Q157" s="375"/>
      <c r="R157" s="376"/>
      <c r="S157" s="368"/>
      <c r="T157" s="368"/>
    </row>
    <row r="158" spans="1:20" s="21" customFormat="1" ht="18" hidden="1" customHeight="1" thickTop="1" thickBot="1">
      <c r="A158" s="258">
        <v>49</v>
      </c>
      <c r="B158" s="377" t="s">
        <v>1317</v>
      </c>
      <c r="C158" s="379"/>
      <c r="D158" s="379" t="str">
        <f>IF(C158&gt;0,VLOOKUP(C158,女子登録情報!$A$1:$H$2000,3,0),"")</f>
        <v/>
      </c>
      <c r="E158" s="379" t="str">
        <f>IF(C158&gt;0,VLOOKUP(C158,女子登録情報!$A$1:$H$2000,4,0),"")</f>
        <v/>
      </c>
      <c r="F158" s="108" t="str">
        <f>IF(C158&gt;0,VLOOKUP(C158,女子登録情報!$A$1:$H$2000,8,0),"")</f>
        <v/>
      </c>
      <c r="G158" s="226" t="e">
        <f>IF(F159&gt;0,VLOOKUP(F159,女子登録情報!$O$2:$P$48,2,0),"")</f>
        <v>#N/A</v>
      </c>
      <c r="H158" s="226" t="str">
        <f t="shared" ref="H158" si="50">IF(C158&gt;0,TEXT(C158,"100000000"),"")</f>
        <v/>
      </c>
      <c r="I158" s="6" t="s">
        <v>30</v>
      </c>
      <c r="J158" s="110"/>
      <c r="K158" s="8" t="str">
        <f>IF(J158&gt;0,VLOOKUP(J158,女子登録情報!$J$1:$K$21,2,0),"")</f>
        <v/>
      </c>
      <c r="L158" s="6" t="s">
        <v>33</v>
      </c>
      <c r="M158" s="112"/>
      <c r="N158" s="113" t="str">
        <f t="shared" si="44"/>
        <v/>
      </c>
      <c r="O158" s="114"/>
      <c r="P158" s="363"/>
      <c r="Q158" s="364"/>
      <c r="R158" s="365"/>
      <c r="S158" s="366"/>
      <c r="T158" s="366"/>
    </row>
    <row r="159" spans="1:20" s="21" customFormat="1" ht="18" hidden="1" customHeight="1" thickBot="1">
      <c r="A159" s="259"/>
      <c r="B159" s="378"/>
      <c r="C159" s="380"/>
      <c r="D159" s="380"/>
      <c r="E159" s="380"/>
      <c r="F159" s="109" t="str">
        <f>IF(C158&gt;0,VLOOKUP(C158,女子登録情報!$A$1:$H$2000,5,0),"")</f>
        <v/>
      </c>
      <c r="G159" s="227"/>
      <c r="H159" s="227"/>
      <c r="I159" s="11" t="s">
        <v>34</v>
      </c>
      <c r="J159" s="110"/>
      <c r="K159" s="8" t="str">
        <f>IF(J159&gt;0,VLOOKUP(J159,女子登録情報!$J$2:$K$21,2,0),"")</f>
        <v/>
      </c>
      <c r="L159" s="11" t="s">
        <v>35</v>
      </c>
      <c r="M159" s="115"/>
      <c r="N159" s="113" t="str">
        <f t="shared" si="44"/>
        <v/>
      </c>
      <c r="O159" s="114"/>
      <c r="P159" s="369"/>
      <c r="Q159" s="370"/>
      <c r="R159" s="371"/>
      <c r="S159" s="367"/>
      <c r="T159" s="367"/>
    </row>
    <row r="160" spans="1:20" s="21" customFormat="1" ht="18" hidden="1" customHeight="1" thickBot="1">
      <c r="A160" s="260"/>
      <c r="B160" s="372" t="s">
        <v>36</v>
      </c>
      <c r="C160" s="373"/>
      <c r="D160" s="118"/>
      <c r="E160" s="118"/>
      <c r="F160" s="119"/>
      <c r="G160" s="228"/>
      <c r="H160" s="228"/>
      <c r="I160" s="12" t="s">
        <v>37</v>
      </c>
      <c r="J160" s="111"/>
      <c r="K160" s="14" t="str">
        <f>IF(J160&gt;0,VLOOKUP(J160,女子登録情報!$J$2:$K$21,2,0),"")</f>
        <v/>
      </c>
      <c r="L160" s="15" t="s">
        <v>38</v>
      </c>
      <c r="M160" s="116"/>
      <c r="N160" s="113" t="str">
        <f t="shared" si="44"/>
        <v/>
      </c>
      <c r="O160" s="117"/>
      <c r="P160" s="374"/>
      <c r="Q160" s="375"/>
      <c r="R160" s="376"/>
      <c r="S160" s="368"/>
      <c r="T160" s="368"/>
    </row>
    <row r="161" spans="1:20" s="21" customFormat="1" ht="18" hidden="1" customHeight="1" thickTop="1" thickBot="1">
      <c r="A161" s="258">
        <v>50</v>
      </c>
      <c r="B161" s="377" t="s">
        <v>1317</v>
      </c>
      <c r="C161" s="379"/>
      <c r="D161" s="379" t="str">
        <f>IF(C161&gt;0,VLOOKUP(C161,女子登録情報!$A$1:$H$2000,3,0),"")</f>
        <v/>
      </c>
      <c r="E161" s="379" t="str">
        <f>IF(C161&gt;0,VLOOKUP(C161,女子登録情報!$A$1:$H$2000,4,0),"")</f>
        <v/>
      </c>
      <c r="F161" s="108" t="str">
        <f>IF(C161&gt;0,VLOOKUP(C161,女子登録情報!$A$1:$H$2000,8,0),"")</f>
        <v/>
      </c>
      <c r="G161" s="226" t="e">
        <f>IF(F162&gt;0,VLOOKUP(F162,女子登録情報!$O$2:$P$48,2,0),"")</f>
        <v>#N/A</v>
      </c>
      <c r="H161" s="226" t="str">
        <f t="shared" ref="H161" si="51">IF(C161&gt;0,TEXT(C161,"100000000"),"")</f>
        <v/>
      </c>
      <c r="I161" s="6" t="s">
        <v>30</v>
      </c>
      <c r="J161" s="110"/>
      <c r="K161" s="8" t="str">
        <f>IF(J161&gt;0,VLOOKUP(J161,女子登録情報!$J$1:$K$21,2,0),"")</f>
        <v/>
      </c>
      <c r="L161" s="6" t="s">
        <v>33</v>
      </c>
      <c r="M161" s="112"/>
      <c r="N161" s="113" t="str">
        <f t="shared" si="44"/>
        <v/>
      </c>
      <c r="O161" s="114"/>
      <c r="P161" s="363"/>
      <c r="Q161" s="364"/>
      <c r="R161" s="365"/>
      <c r="S161" s="366"/>
      <c r="T161" s="366"/>
    </row>
    <row r="162" spans="1:20" s="21" customFormat="1" ht="18" hidden="1" customHeight="1" thickBot="1">
      <c r="A162" s="259"/>
      <c r="B162" s="378"/>
      <c r="C162" s="380"/>
      <c r="D162" s="380"/>
      <c r="E162" s="380"/>
      <c r="F162" s="109" t="str">
        <f>IF(C161&gt;0,VLOOKUP(C161,女子登録情報!$A$1:$H$2000,5,0),"")</f>
        <v/>
      </c>
      <c r="G162" s="227"/>
      <c r="H162" s="227"/>
      <c r="I162" s="11" t="s">
        <v>34</v>
      </c>
      <c r="J162" s="110"/>
      <c r="K162" s="8" t="str">
        <f>IF(J162&gt;0,VLOOKUP(J162,女子登録情報!$J$2:$K$21,2,0),"")</f>
        <v/>
      </c>
      <c r="L162" s="11" t="s">
        <v>35</v>
      </c>
      <c r="M162" s="115"/>
      <c r="N162" s="113" t="str">
        <f t="shared" si="44"/>
        <v/>
      </c>
      <c r="O162" s="114"/>
      <c r="P162" s="369"/>
      <c r="Q162" s="370"/>
      <c r="R162" s="371"/>
      <c r="S162" s="367"/>
      <c r="T162" s="367"/>
    </row>
    <row r="163" spans="1:20" s="21" customFormat="1" ht="18" hidden="1" customHeight="1" thickBot="1">
      <c r="A163" s="260"/>
      <c r="B163" s="372" t="s">
        <v>36</v>
      </c>
      <c r="C163" s="373"/>
      <c r="D163" s="118"/>
      <c r="E163" s="118"/>
      <c r="F163" s="119"/>
      <c r="G163" s="228"/>
      <c r="H163" s="228"/>
      <c r="I163" s="12" t="s">
        <v>37</v>
      </c>
      <c r="J163" s="111"/>
      <c r="K163" s="14" t="str">
        <f>IF(J163&gt;0,VLOOKUP(J163,女子登録情報!$J$2:$K$21,2,0),"")</f>
        <v/>
      </c>
      <c r="L163" s="15" t="s">
        <v>38</v>
      </c>
      <c r="M163" s="116"/>
      <c r="N163" s="113" t="str">
        <f t="shared" si="44"/>
        <v/>
      </c>
      <c r="O163" s="117"/>
      <c r="P163" s="374"/>
      <c r="Q163" s="375"/>
      <c r="R163" s="376"/>
      <c r="S163" s="368"/>
      <c r="T163" s="368"/>
    </row>
    <row r="164" spans="1:20" s="21" customFormat="1" ht="18" hidden="1" customHeight="1" thickTop="1" thickBot="1">
      <c r="A164" s="258">
        <v>51</v>
      </c>
      <c r="B164" s="377" t="s">
        <v>1317</v>
      </c>
      <c r="C164" s="379"/>
      <c r="D164" s="379" t="str">
        <f>IF(C164&gt;0,VLOOKUP(C164,女子登録情報!$A$1:$H$2000,3,0),"")</f>
        <v/>
      </c>
      <c r="E164" s="379" t="str">
        <f>IF(C164&gt;0,VLOOKUP(C164,女子登録情報!$A$1:$H$2000,4,0),"")</f>
        <v/>
      </c>
      <c r="F164" s="108" t="str">
        <f>IF(C164&gt;0,VLOOKUP(C164,女子登録情報!$A$1:$H$2000,8,0),"")</f>
        <v/>
      </c>
      <c r="G164" s="226" t="e">
        <f>IF(F165&gt;0,VLOOKUP(F165,女子登録情報!$O$2:$P$48,2,0),"")</f>
        <v>#N/A</v>
      </c>
      <c r="H164" s="226" t="str">
        <f t="shared" ref="H164" si="52">IF(C164&gt;0,TEXT(C164,"100000000"),"")</f>
        <v/>
      </c>
      <c r="I164" s="6" t="s">
        <v>30</v>
      </c>
      <c r="J164" s="110"/>
      <c r="K164" s="8" t="str">
        <f>IF(J164&gt;0,VLOOKUP(J164,女子登録情報!$J$1:$K$21,2,0),"")</f>
        <v/>
      </c>
      <c r="L164" s="6" t="s">
        <v>33</v>
      </c>
      <c r="M164" s="112"/>
      <c r="N164" s="113" t="str">
        <f t="shared" si="44"/>
        <v/>
      </c>
      <c r="O164" s="114"/>
      <c r="P164" s="363"/>
      <c r="Q164" s="364"/>
      <c r="R164" s="365"/>
      <c r="S164" s="366"/>
      <c r="T164" s="366"/>
    </row>
    <row r="165" spans="1:20" s="21" customFormat="1" ht="18" hidden="1" customHeight="1" thickBot="1">
      <c r="A165" s="259"/>
      <c r="B165" s="378"/>
      <c r="C165" s="380"/>
      <c r="D165" s="380"/>
      <c r="E165" s="380"/>
      <c r="F165" s="109" t="str">
        <f>IF(C164&gt;0,VLOOKUP(C164,女子登録情報!$A$1:$H$2000,5,0),"")</f>
        <v/>
      </c>
      <c r="G165" s="227"/>
      <c r="H165" s="227"/>
      <c r="I165" s="11" t="s">
        <v>34</v>
      </c>
      <c r="J165" s="110"/>
      <c r="K165" s="8" t="str">
        <f>IF(J165&gt;0,VLOOKUP(J165,女子登録情報!$J$2:$K$21,2,0),"")</f>
        <v/>
      </c>
      <c r="L165" s="11" t="s">
        <v>35</v>
      </c>
      <c r="M165" s="115"/>
      <c r="N165" s="113" t="str">
        <f t="shared" si="44"/>
        <v/>
      </c>
      <c r="O165" s="114"/>
      <c r="P165" s="369"/>
      <c r="Q165" s="370"/>
      <c r="R165" s="371"/>
      <c r="S165" s="367"/>
      <c r="T165" s="367"/>
    </row>
    <row r="166" spans="1:20" s="21" customFormat="1" ht="18" hidden="1" customHeight="1" thickBot="1">
      <c r="A166" s="260"/>
      <c r="B166" s="372" t="s">
        <v>36</v>
      </c>
      <c r="C166" s="373"/>
      <c r="D166" s="118"/>
      <c r="E166" s="118"/>
      <c r="F166" s="119"/>
      <c r="G166" s="228"/>
      <c r="H166" s="228"/>
      <c r="I166" s="12" t="s">
        <v>37</v>
      </c>
      <c r="J166" s="111"/>
      <c r="K166" s="14" t="str">
        <f>IF(J166&gt;0,VLOOKUP(J166,女子登録情報!$J$2:$K$21,2,0),"")</f>
        <v/>
      </c>
      <c r="L166" s="15" t="s">
        <v>38</v>
      </c>
      <c r="M166" s="116"/>
      <c r="N166" s="113" t="str">
        <f t="shared" si="44"/>
        <v/>
      </c>
      <c r="O166" s="117"/>
      <c r="P166" s="374"/>
      <c r="Q166" s="375"/>
      <c r="R166" s="376"/>
      <c r="S166" s="368"/>
      <c r="T166" s="368"/>
    </row>
    <row r="167" spans="1:20" s="21" customFormat="1" ht="18" hidden="1" customHeight="1" thickTop="1" thickBot="1">
      <c r="A167" s="258">
        <v>52</v>
      </c>
      <c r="B167" s="377" t="s">
        <v>1317</v>
      </c>
      <c r="C167" s="379"/>
      <c r="D167" s="379" t="str">
        <f>IF(C167&gt;0,VLOOKUP(C167,女子登録情報!$A$1:$H$2000,3,0),"")</f>
        <v/>
      </c>
      <c r="E167" s="379" t="str">
        <f>IF(C167&gt;0,VLOOKUP(C167,女子登録情報!$A$1:$H$2000,4,0),"")</f>
        <v/>
      </c>
      <c r="F167" s="108" t="str">
        <f>IF(C167&gt;0,VLOOKUP(C167,女子登録情報!$A$1:$H$2000,8,0),"")</f>
        <v/>
      </c>
      <c r="G167" s="226" t="e">
        <f>IF(F168&gt;0,VLOOKUP(F168,女子登録情報!$O$2:$P$48,2,0),"")</f>
        <v>#N/A</v>
      </c>
      <c r="H167" s="226" t="str">
        <f t="shared" ref="H167" si="53">IF(C167&gt;0,TEXT(C167,"100000000"),"")</f>
        <v/>
      </c>
      <c r="I167" s="6" t="s">
        <v>30</v>
      </c>
      <c r="J167" s="110"/>
      <c r="K167" s="8" t="str">
        <f>IF(J167&gt;0,VLOOKUP(J167,女子登録情報!$J$1:$K$21,2,0),"")</f>
        <v/>
      </c>
      <c r="L167" s="6" t="s">
        <v>33</v>
      </c>
      <c r="M167" s="112"/>
      <c r="N167" s="113" t="str">
        <f t="shared" si="44"/>
        <v/>
      </c>
      <c r="O167" s="114"/>
      <c r="P167" s="363"/>
      <c r="Q167" s="364"/>
      <c r="R167" s="365"/>
      <c r="S167" s="366"/>
      <c r="T167" s="366"/>
    </row>
    <row r="168" spans="1:20" s="21" customFormat="1" ht="18" hidden="1" customHeight="1" thickBot="1">
      <c r="A168" s="259"/>
      <c r="B168" s="378"/>
      <c r="C168" s="380"/>
      <c r="D168" s="380"/>
      <c r="E168" s="380"/>
      <c r="F168" s="109" t="str">
        <f>IF(C167&gt;0,VLOOKUP(C167,女子登録情報!$A$1:$H$2000,5,0),"")</f>
        <v/>
      </c>
      <c r="G168" s="227"/>
      <c r="H168" s="227"/>
      <c r="I168" s="11" t="s">
        <v>34</v>
      </c>
      <c r="J168" s="110"/>
      <c r="K168" s="8" t="str">
        <f>IF(J168&gt;0,VLOOKUP(J168,女子登録情報!$J$2:$K$21,2,0),"")</f>
        <v/>
      </c>
      <c r="L168" s="11" t="s">
        <v>35</v>
      </c>
      <c r="M168" s="115"/>
      <c r="N168" s="113" t="str">
        <f t="shared" si="44"/>
        <v/>
      </c>
      <c r="O168" s="114"/>
      <c r="P168" s="369"/>
      <c r="Q168" s="370"/>
      <c r="R168" s="371"/>
      <c r="S168" s="367"/>
      <c r="T168" s="367"/>
    </row>
    <row r="169" spans="1:20" s="21" customFormat="1" ht="18" hidden="1" customHeight="1" thickBot="1">
      <c r="A169" s="260"/>
      <c r="B169" s="372" t="s">
        <v>36</v>
      </c>
      <c r="C169" s="373"/>
      <c r="D169" s="118"/>
      <c r="E169" s="118"/>
      <c r="F169" s="119"/>
      <c r="G169" s="228"/>
      <c r="H169" s="228"/>
      <c r="I169" s="12" t="s">
        <v>37</v>
      </c>
      <c r="J169" s="111"/>
      <c r="K169" s="14" t="str">
        <f>IF(J169&gt;0,VLOOKUP(J169,女子登録情報!$J$2:$K$21,2,0),"")</f>
        <v/>
      </c>
      <c r="L169" s="15" t="s">
        <v>38</v>
      </c>
      <c r="M169" s="116"/>
      <c r="N169" s="113" t="str">
        <f t="shared" si="44"/>
        <v/>
      </c>
      <c r="O169" s="117"/>
      <c r="P169" s="374"/>
      <c r="Q169" s="375"/>
      <c r="R169" s="376"/>
      <c r="S169" s="368"/>
      <c r="T169" s="368"/>
    </row>
    <row r="170" spans="1:20" s="21" customFormat="1" ht="18" hidden="1" customHeight="1" thickTop="1" thickBot="1">
      <c r="A170" s="258">
        <v>53</v>
      </c>
      <c r="B170" s="377" t="s">
        <v>1317</v>
      </c>
      <c r="C170" s="379"/>
      <c r="D170" s="379" t="str">
        <f>IF(C170&gt;0,VLOOKUP(C170,女子登録情報!$A$1:$H$2000,3,0),"")</f>
        <v/>
      </c>
      <c r="E170" s="379" t="str">
        <f>IF(C170&gt;0,VLOOKUP(C170,女子登録情報!$A$1:$H$2000,4,0),"")</f>
        <v/>
      </c>
      <c r="F170" s="108" t="str">
        <f>IF(C170&gt;0,VLOOKUP(C170,女子登録情報!$A$1:$H$2000,8,0),"")</f>
        <v/>
      </c>
      <c r="G170" s="226" t="e">
        <f>IF(F171&gt;0,VLOOKUP(F171,女子登録情報!$O$2:$P$48,2,0),"")</f>
        <v>#N/A</v>
      </c>
      <c r="H170" s="226" t="str">
        <f t="shared" ref="H170" si="54">IF(C170&gt;0,TEXT(C170,"100000000"),"")</f>
        <v/>
      </c>
      <c r="I170" s="6" t="s">
        <v>30</v>
      </c>
      <c r="J170" s="110"/>
      <c r="K170" s="8" t="str">
        <f>IF(J170&gt;0,VLOOKUP(J170,女子登録情報!$J$1:$K$21,2,0),"")</f>
        <v/>
      </c>
      <c r="L170" s="6" t="s">
        <v>33</v>
      </c>
      <c r="M170" s="112"/>
      <c r="N170" s="113" t="str">
        <f t="shared" si="44"/>
        <v/>
      </c>
      <c r="O170" s="114"/>
      <c r="P170" s="363"/>
      <c r="Q170" s="364"/>
      <c r="R170" s="365"/>
      <c r="S170" s="366"/>
      <c r="T170" s="366"/>
    </row>
    <row r="171" spans="1:20" s="21" customFormat="1" ht="18" hidden="1" customHeight="1" thickBot="1">
      <c r="A171" s="259"/>
      <c r="B171" s="378"/>
      <c r="C171" s="380"/>
      <c r="D171" s="380"/>
      <c r="E171" s="380"/>
      <c r="F171" s="109" t="str">
        <f>IF(C170&gt;0,VLOOKUP(C170,女子登録情報!$A$1:$H$2000,5,0),"")</f>
        <v/>
      </c>
      <c r="G171" s="227"/>
      <c r="H171" s="227"/>
      <c r="I171" s="11" t="s">
        <v>34</v>
      </c>
      <c r="J171" s="110"/>
      <c r="K171" s="8" t="str">
        <f>IF(J171&gt;0,VLOOKUP(J171,女子登録情報!$J$2:$K$21,2,0),"")</f>
        <v/>
      </c>
      <c r="L171" s="11" t="s">
        <v>35</v>
      </c>
      <c r="M171" s="115"/>
      <c r="N171" s="113" t="str">
        <f t="shared" si="44"/>
        <v/>
      </c>
      <c r="O171" s="114"/>
      <c r="P171" s="369"/>
      <c r="Q171" s="370"/>
      <c r="R171" s="371"/>
      <c r="S171" s="367"/>
      <c r="T171" s="367"/>
    </row>
    <row r="172" spans="1:20" s="21" customFormat="1" ht="18" hidden="1" customHeight="1" thickBot="1">
      <c r="A172" s="260"/>
      <c r="B172" s="372" t="s">
        <v>36</v>
      </c>
      <c r="C172" s="373"/>
      <c r="D172" s="118"/>
      <c r="E172" s="118"/>
      <c r="F172" s="119"/>
      <c r="G172" s="228"/>
      <c r="H172" s="228"/>
      <c r="I172" s="12" t="s">
        <v>37</v>
      </c>
      <c r="J172" s="111"/>
      <c r="K172" s="14" t="str">
        <f>IF(J172&gt;0,VLOOKUP(J172,女子登録情報!$J$2:$K$21,2,0),"")</f>
        <v/>
      </c>
      <c r="L172" s="15" t="s">
        <v>38</v>
      </c>
      <c r="M172" s="116"/>
      <c r="N172" s="113" t="str">
        <f t="shared" si="44"/>
        <v/>
      </c>
      <c r="O172" s="117"/>
      <c r="P172" s="374"/>
      <c r="Q172" s="375"/>
      <c r="R172" s="376"/>
      <c r="S172" s="368"/>
      <c r="T172" s="368"/>
    </row>
    <row r="173" spans="1:20" s="21" customFormat="1" ht="18" hidden="1" customHeight="1" thickTop="1" thickBot="1">
      <c r="A173" s="258">
        <v>54</v>
      </c>
      <c r="B173" s="377" t="s">
        <v>1317</v>
      </c>
      <c r="C173" s="379"/>
      <c r="D173" s="379" t="str">
        <f>IF(C173&gt;0,VLOOKUP(C173,女子登録情報!$A$1:$H$2000,3,0),"")</f>
        <v/>
      </c>
      <c r="E173" s="379" t="str">
        <f>IF(C173&gt;0,VLOOKUP(C173,女子登録情報!$A$1:$H$2000,4,0),"")</f>
        <v/>
      </c>
      <c r="F173" s="108" t="str">
        <f>IF(C173&gt;0,VLOOKUP(C173,女子登録情報!$A$1:$H$2000,8,0),"")</f>
        <v/>
      </c>
      <c r="G173" s="226" t="e">
        <f>IF(F174&gt;0,VLOOKUP(F174,女子登録情報!$O$2:$P$48,2,0),"")</f>
        <v>#N/A</v>
      </c>
      <c r="H173" s="226" t="str">
        <f t="shared" ref="H173" si="55">IF(C173&gt;0,TEXT(C173,"100000000"),"")</f>
        <v/>
      </c>
      <c r="I173" s="6" t="s">
        <v>30</v>
      </c>
      <c r="J173" s="110"/>
      <c r="K173" s="8" t="str">
        <f>IF(J173&gt;0,VLOOKUP(J173,女子登録情報!$J$1:$K$21,2,0),"")</f>
        <v/>
      </c>
      <c r="L173" s="6" t="s">
        <v>33</v>
      </c>
      <c r="M173" s="112"/>
      <c r="N173" s="113" t="str">
        <f t="shared" si="44"/>
        <v/>
      </c>
      <c r="O173" s="114"/>
      <c r="P173" s="363"/>
      <c r="Q173" s="364"/>
      <c r="R173" s="365"/>
      <c r="S173" s="366"/>
      <c r="T173" s="366"/>
    </row>
    <row r="174" spans="1:20" s="21" customFormat="1" ht="18" hidden="1" customHeight="1" thickBot="1">
      <c r="A174" s="259"/>
      <c r="B174" s="378"/>
      <c r="C174" s="380"/>
      <c r="D174" s="380"/>
      <c r="E174" s="380"/>
      <c r="F174" s="109" t="str">
        <f>IF(C173&gt;0,VLOOKUP(C173,女子登録情報!$A$1:$H$2000,5,0),"")</f>
        <v/>
      </c>
      <c r="G174" s="227"/>
      <c r="H174" s="227"/>
      <c r="I174" s="11" t="s">
        <v>34</v>
      </c>
      <c r="J174" s="110"/>
      <c r="K174" s="8" t="str">
        <f>IF(J174&gt;0,VLOOKUP(J174,女子登録情報!$J$2:$K$21,2,0),"")</f>
        <v/>
      </c>
      <c r="L174" s="11" t="s">
        <v>35</v>
      </c>
      <c r="M174" s="115"/>
      <c r="N174" s="113" t="str">
        <f t="shared" si="44"/>
        <v/>
      </c>
      <c r="O174" s="114"/>
      <c r="P174" s="369"/>
      <c r="Q174" s="370"/>
      <c r="R174" s="371"/>
      <c r="S174" s="367"/>
      <c r="T174" s="367"/>
    </row>
    <row r="175" spans="1:20" s="21" customFormat="1" ht="18" hidden="1" customHeight="1" thickBot="1">
      <c r="A175" s="260"/>
      <c r="B175" s="372" t="s">
        <v>36</v>
      </c>
      <c r="C175" s="373"/>
      <c r="D175" s="118"/>
      <c r="E175" s="118"/>
      <c r="F175" s="119"/>
      <c r="G175" s="228"/>
      <c r="H175" s="228"/>
      <c r="I175" s="12" t="s">
        <v>37</v>
      </c>
      <c r="J175" s="111"/>
      <c r="K175" s="14" t="str">
        <f>IF(J175&gt;0,VLOOKUP(J175,女子登録情報!$J$2:$K$21,2,0),"")</f>
        <v/>
      </c>
      <c r="L175" s="15" t="s">
        <v>38</v>
      </c>
      <c r="M175" s="116"/>
      <c r="N175" s="113" t="str">
        <f t="shared" si="44"/>
        <v/>
      </c>
      <c r="O175" s="117"/>
      <c r="P175" s="374"/>
      <c r="Q175" s="375"/>
      <c r="R175" s="376"/>
      <c r="S175" s="368"/>
      <c r="T175" s="368"/>
    </row>
    <row r="176" spans="1:20" s="21" customFormat="1" ht="18" hidden="1" customHeight="1" thickTop="1" thickBot="1">
      <c r="A176" s="258">
        <v>55</v>
      </c>
      <c r="B176" s="377" t="s">
        <v>1317</v>
      </c>
      <c r="C176" s="379"/>
      <c r="D176" s="379" t="str">
        <f>IF(C176&gt;0,VLOOKUP(C176,女子登録情報!$A$1:$H$2000,3,0),"")</f>
        <v/>
      </c>
      <c r="E176" s="379" t="str">
        <f>IF(C176&gt;0,VLOOKUP(C176,女子登録情報!$A$1:$H$2000,4,0),"")</f>
        <v/>
      </c>
      <c r="F176" s="108" t="str">
        <f>IF(C176&gt;0,VLOOKUP(C176,女子登録情報!$A$1:$H$2000,8,0),"")</f>
        <v/>
      </c>
      <c r="G176" s="226" t="e">
        <f>IF(F177&gt;0,VLOOKUP(F177,女子登録情報!$O$2:$P$48,2,0),"")</f>
        <v>#N/A</v>
      </c>
      <c r="H176" s="226" t="str">
        <f t="shared" ref="H176" si="56">IF(C176&gt;0,TEXT(C176,"100000000"),"")</f>
        <v/>
      </c>
      <c r="I176" s="6" t="s">
        <v>30</v>
      </c>
      <c r="J176" s="110"/>
      <c r="K176" s="8" t="str">
        <f>IF(J176&gt;0,VLOOKUP(J176,女子登録情報!$J$1:$K$21,2,0),"")</f>
        <v/>
      </c>
      <c r="L176" s="6" t="s">
        <v>33</v>
      </c>
      <c r="M176" s="112"/>
      <c r="N176" s="113" t="str">
        <f t="shared" si="44"/>
        <v/>
      </c>
      <c r="O176" s="114"/>
      <c r="P176" s="363"/>
      <c r="Q176" s="364"/>
      <c r="R176" s="365"/>
      <c r="S176" s="366"/>
      <c r="T176" s="366"/>
    </row>
    <row r="177" spans="1:20" s="21" customFormat="1" ht="18" hidden="1" customHeight="1" thickBot="1">
      <c r="A177" s="259"/>
      <c r="B177" s="378"/>
      <c r="C177" s="380"/>
      <c r="D177" s="380"/>
      <c r="E177" s="380"/>
      <c r="F177" s="109" t="str">
        <f>IF(C176&gt;0,VLOOKUP(C176,女子登録情報!$A$1:$H$2000,5,0),"")</f>
        <v/>
      </c>
      <c r="G177" s="227"/>
      <c r="H177" s="227"/>
      <c r="I177" s="11" t="s">
        <v>34</v>
      </c>
      <c r="J177" s="110"/>
      <c r="K177" s="8" t="str">
        <f>IF(J177&gt;0,VLOOKUP(J177,女子登録情報!$J$2:$K$21,2,0),"")</f>
        <v/>
      </c>
      <c r="L177" s="11" t="s">
        <v>35</v>
      </c>
      <c r="M177" s="115"/>
      <c r="N177" s="113" t="str">
        <f t="shared" si="44"/>
        <v/>
      </c>
      <c r="O177" s="114"/>
      <c r="P177" s="369"/>
      <c r="Q177" s="370"/>
      <c r="R177" s="371"/>
      <c r="S177" s="367"/>
      <c r="T177" s="367"/>
    </row>
    <row r="178" spans="1:20" s="21" customFormat="1" ht="18" hidden="1" customHeight="1" thickBot="1">
      <c r="A178" s="260"/>
      <c r="B178" s="372" t="s">
        <v>36</v>
      </c>
      <c r="C178" s="373"/>
      <c r="D178" s="118"/>
      <c r="E178" s="118"/>
      <c r="F178" s="119"/>
      <c r="G178" s="228"/>
      <c r="H178" s="228"/>
      <c r="I178" s="12" t="s">
        <v>37</v>
      </c>
      <c r="J178" s="111"/>
      <c r="K178" s="14" t="str">
        <f>IF(J178&gt;0,VLOOKUP(J178,女子登録情報!$J$2:$K$21,2,0),"")</f>
        <v/>
      </c>
      <c r="L178" s="15" t="s">
        <v>38</v>
      </c>
      <c r="M178" s="116"/>
      <c r="N178" s="113" t="str">
        <f t="shared" si="44"/>
        <v/>
      </c>
      <c r="O178" s="117"/>
      <c r="P178" s="374"/>
      <c r="Q178" s="375"/>
      <c r="R178" s="376"/>
      <c r="S178" s="368"/>
      <c r="T178" s="368"/>
    </row>
    <row r="179" spans="1:20" s="21" customFormat="1" ht="18" hidden="1" customHeight="1" thickTop="1" thickBot="1">
      <c r="A179" s="258">
        <v>56</v>
      </c>
      <c r="B179" s="377" t="s">
        <v>1317</v>
      </c>
      <c r="C179" s="379"/>
      <c r="D179" s="379" t="str">
        <f>IF(C179&gt;0,VLOOKUP(C179,女子登録情報!$A$1:$H$2000,3,0),"")</f>
        <v/>
      </c>
      <c r="E179" s="379" t="str">
        <f>IF(C179&gt;0,VLOOKUP(C179,女子登録情報!$A$1:$H$2000,4,0),"")</f>
        <v/>
      </c>
      <c r="F179" s="108" t="str">
        <f>IF(C179&gt;0,VLOOKUP(C179,女子登録情報!$A$1:$H$2000,8,0),"")</f>
        <v/>
      </c>
      <c r="G179" s="226" t="e">
        <f>IF(F180&gt;0,VLOOKUP(F180,女子登録情報!$O$2:$P$48,2,0),"")</f>
        <v>#N/A</v>
      </c>
      <c r="H179" s="226" t="str">
        <f t="shared" ref="H179" si="57">IF(C179&gt;0,TEXT(C179,"100000000"),"")</f>
        <v/>
      </c>
      <c r="I179" s="6" t="s">
        <v>30</v>
      </c>
      <c r="J179" s="110"/>
      <c r="K179" s="8" t="str">
        <f>IF(J179&gt;0,VLOOKUP(J179,女子登録情報!$J$1:$K$21,2,0),"")</f>
        <v/>
      </c>
      <c r="L179" s="6" t="s">
        <v>33</v>
      </c>
      <c r="M179" s="112"/>
      <c r="N179" s="113" t="str">
        <f t="shared" si="44"/>
        <v/>
      </c>
      <c r="O179" s="114"/>
      <c r="P179" s="363"/>
      <c r="Q179" s="364"/>
      <c r="R179" s="365"/>
      <c r="S179" s="366"/>
      <c r="T179" s="366"/>
    </row>
    <row r="180" spans="1:20" s="21" customFormat="1" ht="18" hidden="1" customHeight="1" thickBot="1">
      <c r="A180" s="259"/>
      <c r="B180" s="378"/>
      <c r="C180" s="380"/>
      <c r="D180" s="380"/>
      <c r="E180" s="380"/>
      <c r="F180" s="109" t="str">
        <f>IF(C179&gt;0,VLOOKUP(C179,女子登録情報!$A$1:$H$2000,5,0),"")</f>
        <v/>
      </c>
      <c r="G180" s="227"/>
      <c r="H180" s="227"/>
      <c r="I180" s="11" t="s">
        <v>34</v>
      </c>
      <c r="J180" s="110"/>
      <c r="K180" s="8" t="str">
        <f>IF(J180&gt;0,VLOOKUP(J180,女子登録情報!$J$2:$K$21,2,0),"")</f>
        <v/>
      </c>
      <c r="L180" s="11" t="s">
        <v>35</v>
      </c>
      <c r="M180" s="115"/>
      <c r="N180" s="113" t="str">
        <f t="shared" si="44"/>
        <v/>
      </c>
      <c r="O180" s="114"/>
      <c r="P180" s="369"/>
      <c r="Q180" s="370"/>
      <c r="R180" s="371"/>
      <c r="S180" s="367"/>
      <c r="T180" s="367"/>
    </row>
    <row r="181" spans="1:20" s="21" customFormat="1" ht="18" hidden="1" customHeight="1" thickBot="1">
      <c r="A181" s="260"/>
      <c r="B181" s="372" t="s">
        <v>36</v>
      </c>
      <c r="C181" s="373"/>
      <c r="D181" s="118"/>
      <c r="E181" s="118"/>
      <c r="F181" s="119"/>
      <c r="G181" s="228"/>
      <c r="H181" s="228"/>
      <c r="I181" s="12" t="s">
        <v>37</v>
      </c>
      <c r="J181" s="111"/>
      <c r="K181" s="14" t="str">
        <f>IF(J181&gt;0,VLOOKUP(J181,女子登録情報!$J$2:$K$21,2,0),"")</f>
        <v/>
      </c>
      <c r="L181" s="15" t="s">
        <v>38</v>
      </c>
      <c r="M181" s="116"/>
      <c r="N181" s="113" t="str">
        <f t="shared" si="44"/>
        <v/>
      </c>
      <c r="O181" s="117"/>
      <c r="P181" s="374"/>
      <c r="Q181" s="375"/>
      <c r="R181" s="376"/>
      <c r="S181" s="368"/>
      <c r="T181" s="368"/>
    </row>
    <row r="182" spans="1:20" s="21" customFormat="1" ht="18" hidden="1" customHeight="1" thickTop="1" thickBot="1">
      <c r="A182" s="258">
        <v>57</v>
      </c>
      <c r="B182" s="377" t="s">
        <v>1317</v>
      </c>
      <c r="C182" s="379"/>
      <c r="D182" s="379" t="str">
        <f>IF(C182&gt;0,VLOOKUP(C182,女子登録情報!$A$1:$H$2000,3,0),"")</f>
        <v/>
      </c>
      <c r="E182" s="379" t="str">
        <f>IF(C182&gt;0,VLOOKUP(C182,女子登録情報!$A$1:$H$2000,4,0),"")</f>
        <v/>
      </c>
      <c r="F182" s="108" t="str">
        <f>IF(C182&gt;0,VLOOKUP(C182,女子登録情報!$A$1:$H$2000,8,0),"")</f>
        <v/>
      </c>
      <c r="G182" s="226" t="e">
        <f>IF(F183&gt;0,VLOOKUP(F183,女子登録情報!$O$2:$P$48,2,0),"")</f>
        <v>#N/A</v>
      </c>
      <c r="H182" s="226" t="str">
        <f t="shared" ref="H182" si="58">IF(C182&gt;0,TEXT(C182,"100000000"),"")</f>
        <v/>
      </c>
      <c r="I182" s="6" t="s">
        <v>30</v>
      </c>
      <c r="J182" s="110"/>
      <c r="K182" s="8" t="str">
        <f>IF(J182&gt;0,VLOOKUP(J182,女子登録情報!$J$1:$K$21,2,0),"")</f>
        <v/>
      </c>
      <c r="L182" s="6" t="s">
        <v>33</v>
      </c>
      <c r="M182" s="112"/>
      <c r="N182" s="113" t="str">
        <f t="shared" si="44"/>
        <v/>
      </c>
      <c r="O182" s="114"/>
      <c r="P182" s="363"/>
      <c r="Q182" s="364"/>
      <c r="R182" s="365"/>
      <c r="S182" s="366"/>
      <c r="T182" s="366"/>
    </row>
    <row r="183" spans="1:20" s="21" customFormat="1" ht="18" hidden="1" customHeight="1" thickBot="1">
      <c r="A183" s="259"/>
      <c r="B183" s="378"/>
      <c r="C183" s="380"/>
      <c r="D183" s="380"/>
      <c r="E183" s="380"/>
      <c r="F183" s="109" t="str">
        <f>IF(C182&gt;0,VLOOKUP(C182,女子登録情報!$A$1:$H$2000,5,0),"")</f>
        <v/>
      </c>
      <c r="G183" s="227"/>
      <c r="H183" s="227"/>
      <c r="I183" s="11" t="s">
        <v>34</v>
      </c>
      <c r="J183" s="110"/>
      <c r="K183" s="8" t="str">
        <f>IF(J183&gt;0,VLOOKUP(J183,女子登録情報!$J$2:$K$21,2,0),"")</f>
        <v/>
      </c>
      <c r="L183" s="11" t="s">
        <v>35</v>
      </c>
      <c r="M183" s="115"/>
      <c r="N183" s="113" t="str">
        <f t="shared" si="44"/>
        <v/>
      </c>
      <c r="O183" s="114"/>
      <c r="P183" s="369"/>
      <c r="Q183" s="370"/>
      <c r="R183" s="371"/>
      <c r="S183" s="367"/>
      <c r="T183" s="367"/>
    </row>
    <row r="184" spans="1:20" s="21" customFormat="1" ht="18" hidden="1" customHeight="1" thickBot="1">
      <c r="A184" s="260"/>
      <c r="B184" s="372" t="s">
        <v>36</v>
      </c>
      <c r="C184" s="373"/>
      <c r="D184" s="120"/>
      <c r="E184" s="118"/>
      <c r="F184" s="119"/>
      <c r="G184" s="228"/>
      <c r="H184" s="228"/>
      <c r="I184" s="12" t="s">
        <v>37</v>
      </c>
      <c r="J184" s="111"/>
      <c r="K184" s="14" t="str">
        <f>IF(J184&gt;0,VLOOKUP(J184,女子登録情報!$J$2:$K$21,2,0),"")</f>
        <v/>
      </c>
      <c r="L184" s="15" t="s">
        <v>38</v>
      </c>
      <c r="M184" s="116"/>
      <c r="N184" s="113" t="str">
        <f t="shared" si="44"/>
        <v/>
      </c>
      <c r="O184" s="117"/>
      <c r="P184" s="374"/>
      <c r="Q184" s="375"/>
      <c r="R184" s="376"/>
      <c r="S184" s="368"/>
      <c r="T184" s="368"/>
    </row>
    <row r="185" spans="1:20" s="21" customFormat="1" ht="18" hidden="1" customHeight="1" thickTop="1" thickBot="1">
      <c r="A185" s="258">
        <v>58</v>
      </c>
      <c r="B185" s="377" t="s">
        <v>1317</v>
      </c>
      <c r="C185" s="379"/>
      <c r="D185" s="379" t="str">
        <f>IF(C185&gt;0,VLOOKUP(C185,女子登録情報!$A$1:$H$2000,3,0),"")</f>
        <v/>
      </c>
      <c r="E185" s="379" t="str">
        <f>IF(C185&gt;0,VLOOKUP(C185,女子登録情報!$A$1:$H$2000,4,0),"")</f>
        <v/>
      </c>
      <c r="F185" s="108" t="str">
        <f>IF(C185&gt;0,VLOOKUP(C185,女子登録情報!$A$1:$H$2000,8,0),"")</f>
        <v/>
      </c>
      <c r="G185" s="226" t="e">
        <f>IF(F186&gt;0,VLOOKUP(F186,女子登録情報!$O$2:$P$48,2,0),"")</f>
        <v>#N/A</v>
      </c>
      <c r="H185" s="226" t="str">
        <f t="shared" ref="H185" si="59">IF(C185&gt;0,TEXT(C185,"100000000"),"")</f>
        <v/>
      </c>
      <c r="I185" s="6" t="s">
        <v>30</v>
      </c>
      <c r="J185" s="110"/>
      <c r="K185" s="8" t="str">
        <f>IF(J185&gt;0,VLOOKUP(J185,女子登録情報!$J$1:$K$21,2,0),"")</f>
        <v/>
      </c>
      <c r="L185" s="6" t="s">
        <v>33</v>
      </c>
      <c r="M185" s="112"/>
      <c r="N185" s="113" t="str">
        <f t="shared" si="44"/>
        <v/>
      </c>
      <c r="O185" s="114"/>
      <c r="P185" s="363"/>
      <c r="Q185" s="364"/>
      <c r="R185" s="365"/>
      <c r="S185" s="366"/>
      <c r="T185" s="366"/>
    </row>
    <row r="186" spans="1:20" s="21" customFormat="1" ht="18" hidden="1" customHeight="1" thickBot="1">
      <c r="A186" s="259"/>
      <c r="B186" s="378"/>
      <c r="C186" s="380"/>
      <c r="D186" s="380"/>
      <c r="E186" s="380"/>
      <c r="F186" s="109" t="str">
        <f>IF(C185&gt;0,VLOOKUP(C185,女子登録情報!$A$1:$H$2000,5,0),"")</f>
        <v/>
      </c>
      <c r="G186" s="227"/>
      <c r="H186" s="227"/>
      <c r="I186" s="11" t="s">
        <v>34</v>
      </c>
      <c r="J186" s="110"/>
      <c r="K186" s="8" t="str">
        <f>IF(J186&gt;0,VLOOKUP(J186,女子登録情報!$J$2:$K$21,2,0),"")</f>
        <v/>
      </c>
      <c r="L186" s="11" t="s">
        <v>35</v>
      </c>
      <c r="M186" s="115"/>
      <c r="N186" s="113" t="str">
        <f t="shared" si="44"/>
        <v/>
      </c>
      <c r="O186" s="114"/>
      <c r="P186" s="369"/>
      <c r="Q186" s="370"/>
      <c r="R186" s="371"/>
      <c r="S186" s="367"/>
      <c r="T186" s="367"/>
    </row>
    <row r="187" spans="1:20" s="21" customFormat="1" ht="18" hidden="1" customHeight="1" thickBot="1">
      <c r="A187" s="260"/>
      <c r="B187" s="372" t="s">
        <v>36</v>
      </c>
      <c r="C187" s="373"/>
      <c r="D187" s="118"/>
      <c r="E187" s="118"/>
      <c r="F187" s="119"/>
      <c r="G187" s="228"/>
      <c r="H187" s="228"/>
      <c r="I187" s="12" t="s">
        <v>37</v>
      </c>
      <c r="J187" s="111"/>
      <c r="K187" s="14" t="str">
        <f>IF(J187&gt;0,VLOOKUP(J187,女子登録情報!$J$2:$K$21,2,0),"")</f>
        <v/>
      </c>
      <c r="L187" s="15" t="s">
        <v>38</v>
      </c>
      <c r="M187" s="116"/>
      <c r="N187" s="113" t="str">
        <f t="shared" si="44"/>
        <v/>
      </c>
      <c r="O187" s="117"/>
      <c r="P187" s="374"/>
      <c r="Q187" s="375"/>
      <c r="R187" s="376"/>
      <c r="S187" s="368"/>
      <c r="T187" s="368"/>
    </row>
    <row r="188" spans="1:20" s="21" customFormat="1" ht="18" hidden="1" customHeight="1" thickTop="1" thickBot="1">
      <c r="A188" s="258">
        <v>59</v>
      </c>
      <c r="B188" s="377" t="s">
        <v>1317</v>
      </c>
      <c r="C188" s="379"/>
      <c r="D188" s="379" t="str">
        <f>IF(C188&gt;0,VLOOKUP(C188,女子登録情報!$A$1:$H$2000,3,0),"")</f>
        <v/>
      </c>
      <c r="E188" s="379" t="str">
        <f>IF(C188&gt;0,VLOOKUP(C188,女子登録情報!$A$1:$H$2000,4,0),"")</f>
        <v/>
      </c>
      <c r="F188" s="108" t="str">
        <f>IF(C188&gt;0,VLOOKUP(C188,女子登録情報!$A$1:$H$2000,8,0),"")</f>
        <v/>
      </c>
      <c r="G188" s="226" t="e">
        <f>IF(F189&gt;0,VLOOKUP(F189,女子登録情報!$O$2:$P$48,2,0),"")</f>
        <v>#N/A</v>
      </c>
      <c r="H188" s="226" t="str">
        <f t="shared" ref="H188" si="60">IF(C188&gt;0,TEXT(C188,"100000000"),"")</f>
        <v/>
      </c>
      <c r="I188" s="6" t="s">
        <v>30</v>
      </c>
      <c r="J188" s="110"/>
      <c r="K188" s="8" t="str">
        <f>IF(J188&gt;0,VLOOKUP(J188,女子登録情報!$J$1:$K$21,2,0),"")</f>
        <v/>
      </c>
      <c r="L188" s="6" t="s">
        <v>33</v>
      </c>
      <c r="M188" s="112"/>
      <c r="N188" s="113" t="str">
        <f t="shared" si="44"/>
        <v/>
      </c>
      <c r="O188" s="114"/>
      <c r="P188" s="363"/>
      <c r="Q188" s="364"/>
      <c r="R188" s="365"/>
      <c r="S188" s="366"/>
      <c r="T188" s="366"/>
    </row>
    <row r="189" spans="1:20" s="21" customFormat="1" ht="18" hidden="1" customHeight="1" thickBot="1">
      <c r="A189" s="259"/>
      <c r="B189" s="378"/>
      <c r="C189" s="380"/>
      <c r="D189" s="380"/>
      <c r="E189" s="380"/>
      <c r="F189" s="109" t="str">
        <f>IF(C188&gt;0,VLOOKUP(C188,女子登録情報!$A$1:$H$2000,5,0),"")</f>
        <v/>
      </c>
      <c r="G189" s="227"/>
      <c r="H189" s="227"/>
      <c r="I189" s="11" t="s">
        <v>34</v>
      </c>
      <c r="J189" s="110"/>
      <c r="K189" s="8" t="str">
        <f>IF(J189&gt;0,VLOOKUP(J189,女子登録情報!$J$2:$K$21,2,0),"")</f>
        <v/>
      </c>
      <c r="L189" s="11" t="s">
        <v>35</v>
      </c>
      <c r="M189" s="115"/>
      <c r="N189" s="113" t="str">
        <f t="shared" si="44"/>
        <v/>
      </c>
      <c r="O189" s="114"/>
      <c r="P189" s="369"/>
      <c r="Q189" s="370"/>
      <c r="R189" s="371"/>
      <c r="S189" s="367"/>
      <c r="T189" s="367"/>
    </row>
    <row r="190" spans="1:20" s="21" customFormat="1" ht="18" hidden="1" customHeight="1" thickBot="1">
      <c r="A190" s="260"/>
      <c r="B190" s="372" t="s">
        <v>36</v>
      </c>
      <c r="C190" s="373"/>
      <c r="D190" s="118"/>
      <c r="E190" s="118"/>
      <c r="F190" s="119"/>
      <c r="G190" s="228"/>
      <c r="H190" s="228"/>
      <c r="I190" s="12" t="s">
        <v>37</v>
      </c>
      <c r="J190" s="111"/>
      <c r="K190" s="14" t="str">
        <f>IF(J190&gt;0,VLOOKUP(J190,女子登録情報!$J$2:$K$21,2,0),"")</f>
        <v/>
      </c>
      <c r="L190" s="15" t="s">
        <v>38</v>
      </c>
      <c r="M190" s="116"/>
      <c r="N190" s="113" t="str">
        <f t="shared" si="44"/>
        <v/>
      </c>
      <c r="O190" s="117"/>
      <c r="P190" s="374"/>
      <c r="Q190" s="375"/>
      <c r="R190" s="376"/>
      <c r="S190" s="368"/>
      <c r="T190" s="368"/>
    </row>
    <row r="191" spans="1:20" s="21" customFormat="1" ht="18" hidden="1" customHeight="1" thickTop="1" thickBot="1">
      <c r="A191" s="258">
        <v>60</v>
      </c>
      <c r="B191" s="377" t="s">
        <v>1317</v>
      </c>
      <c r="C191" s="379"/>
      <c r="D191" s="379" t="str">
        <f>IF(C191&gt;0,VLOOKUP(C191,女子登録情報!$A$1:$H$2000,3,0),"")</f>
        <v/>
      </c>
      <c r="E191" s="379" t="str">
        <f>IF(C191&gt;0,VLOOKUP(C191,女子登録情報!$A$1:$H$2000,4,0),"")</f>
        <v/>
      </c>
      <c r="F191" s="108" t="str">
        <f>IF(C191&gt;0,VLOOKUP(C191,女子登録情報!$A$1:$H$2000,8,0),"")</f>
        <v/>
      </c>
      <c r="G191" s="226" t="e">
        <f>IF(F192&gt;0,VLOOKUP(F192,女子登録情報!$O$2:$P$48,2,0),"")</f>
        <v>#N/A</v>
      </c>
      <c r="H191" s="226" t="str">
        <f t="shared" ref="H191" si="61">IF(C191&gt;0,TEXT(C191,"100000000"),"")</f>
        <v/>
      </c>
      <c r="I191" s="6" t="s">
        <v>30</v>
      </c>
      <c r="J191" s="110"/>
      <c r="K191" s="8" t="str">
        <f>IF(J191&gt;0,VLOOKUP(J191,女子登録情報!$J$1:$K$21,2,0),"")</f>
        <v/>
      </c>
      <c r="L191" s="6" t="s">
        <v>33</v>
      </c>
      <c r="M191" s="112"/>
      <c r="N191" s="113" t="str">
        <f t="shared" si="44"/>
        <v/>
      </c>
      <c r="O191" s="114"/>
      <c r="P191" s="363"/>
      <c r="Q191" s="364"/>
      <c r="R191" s="365"/>
      <c r="S191" s="366"/>
      <c r="T191" s="366"/>
    </row>
    <row r="192" spans="1:20" s="21" customFormat="1" ht="18" hidden="1" customHeight="1" thickBot="1">
      <c r="A192" s="259"/>
      <c r="B192" s="378"/>
      <c r="C192" s="380"/>
      <c r="D192" s="380"/>
      <c r="E192" s="380"/>
      <c r="F192" s="109" t="str">
        <f>IF(C191&gt;0,VLOOKUP(C191,女子登録情報!$A$1:$H$2000,5,0),"")</f>
        <v/>
      </c>
      <c r="G192" s="227"/>
      <c r="H192" s="227"/>
      <c r="I192" s="11" t="s">
        <v>34</v>
      </c>
      <c r="J192" s="110"/>
      <c r="K192" s="8" t="str">
        <f>IF(J192&gt;0,VLOOKUP(J192,女子登録情報!$J$2:$K$21,2,0),"")</f>
        <v/>
      </c>
      <c r="L192" s="11" t="s">
        <v>35</v>
      </c>
      <c r="M192" s="115"/>
      <c r="N192" s="113" t="str">
        <f t="shared" si="44"/>
        <v/>
      </c>
      <c r="O192" s="114"/>
      <c r="P192" s="369"/>
      <c r="Q192" s="370"/>
      <c r="R192" s="371"/>
      <c r="S192" s="367"/>
      <c r="T192" s="367"/>
    </row>
    <row r="193" spans="1:20" s="21" customFormat="1" ht="18" hidden="1" customHeight="1" thickBot="1">
      <c r="A193" s="260"/>
      <c r="B193" s="372" t="s">
        <v>36</v>
      </c>
      <c r="C193" s="373"/>
      <c r="D193" s="118"/>
      <c r="E193" s="118"/>
      <c r="F193" s="119"/>
      <c r="G193" s="228"/>
      <c r="H193" s="228"/>
      <c r="I193" s="12" t="s">
        <v>37</v>
      </c>
      <c r="J193" s="111"/>
      <c r="K193" s="14" t="str">
        <f>IF(J193&gt;0,VLOOKUP(J193,女子登録情報!$J$2:$K$21,2,0),"")</f>
        <v/>
      </c>
      <c r="L193" s="15" t="s">
        <v>38</v>
      </c>
      <c r="M193" s="116"/>
      <c r="N193" s="113" t="str">
        <f t="shared" si="44"/>
        <v/>
      </c>
      <c r="O193" s="117"/>
      <c r="P193" s="374"/>
      <c r="Q193" s="375"/>
      <c r="R193" s="376"/>
      <c r="S193" s="368"/>
      <c r="T193" s="368"/>
    </row>
    <row r="194" spans="1:20" s="21" customFormat="1" ht="18" hidden="1" customHeight="1" thickTop="1" thickBot="1">
      <c r="A194" s="258">
        <v>61</v>
      </c>
      <c r="B194" s="377" t="s">
        <v>1317</v>
      </c>
      <c r="C194" s="379"/>
      <c r="D194" s="379" t="str">
        <f>IF(C194&gt;0,VLOOKUP(C194,女子登録情報!$A$1:$H$2000,3,0),"")</f>
        <v/>
      </c>
      <c r="E194" s="379" t="str">
        <f>IF(C194&gt;0,VLOOKUP(C194,女子登録情報!$A$1:$H$2000,4,0),"")</f>
        <v/>
      </c>
      <c r="F194" s="108" t="str">
        <f>IF(C194&gt;0,VLOOKUP(C194,女子登録情報!$A$1:$H$2000,8,0),"")</f>
        <v/>
      </c>
      <c r="G194" s="226" t="e">
        <f>IF(F195&gt;0,VLOOKUP(F195,女子登録情報!$O$2:$P$48,2,0),"")</f>
        <v>#N/A</v>
      </c>
      <c r="H194" s="226" t="str">
        <f t="shared" ref="H194" si="62">IF(C194&gt;0,TEXT(C194,"100000000"),"")</f>
        <v/>
      </c>
      <c r="I194" s="6" t="s">
        <v>30</v>
      </c>
      <c r="J194" s="110"/>
      <c r="K194" s="8" t="str">
        <f>IF(J194&gt;0,VLOOKUP(J194,女子登録情報!$J$1:$K$21,2,0),"")</f>
        <v/>
      </c>
      <c r="L194" s="6" t="s">
        <v>33</v>
      </c>
      <c r="M194" s="112"/>
      <c r="N194" s="113" t="str">
        <f t="shared" si="44"/>
        <v/>
      </c>
      <c r="O194" s="114"/>
      <c r="P194" s="363"/>
      <c r="Q194" s="364"/>
      <c r="R194" s="365"/>
      <c r="S194" s="366"/>
      <c r="T194" s="366"/>
    </row>
    <row r="195" spans="1:20" s="21" customFormat="1" ht="18" hidden="1" customHeight="1" thickBot="1">
      <c r="A195" s="259"/>
      <c r="B195" s="378"/>
      <c r="C195" s="380"/>
      <c r="D195" s="380"/>
      <c r="E195" s="380"/>
      <c r="F195" s="109" t="str">
        <f>IF(C194&gt;0,VLOOKUP(C194,女子登録情報!$A$1:$H$2000,5,0),"")</f>
        <v/>
      </c>
      <c r="G195" s="227"/>
      <c r="H195" s="227"/>
      <c r="I195" s="11" t="s">
        <v>34</v>
      </c>
      <c r="J195" s="110"/>
      <c r="K195" s="8" t="str">
        <f>IF(J195&gt;0,VLOOKUP(J195,女子登録情報!$J$2:$K$21,2,0),"")</f>
        <v/>
      </c>
      <c r="L195" s="11" t="s">
        <v>35</v>
      </c>
      <c r="M195" s="115"/>
      <c r="N195" s="113" t="str">
        <f t="shared" si="44"/>
        <v/>
      </c>
      <c r="O195" s="114"/>
      <c r="P195" s="369"/>
      <c r="Q195" s="370"/>
      <c r="R195" s="371"/>
      <c r="S195" s="367"/>
      <c r="T195" s="367"/>
    </row>
    <row r="196" spans="1:20" s="21" customFormat="1" ht="18" hidden="1" customHeight="1" thickBot="1">
      <c r="A196" s="260"/>
      <c r="B196" s="372" t="s">
        <v>36</v>
      </c>
      <c r="C196" s="373"/>
      <c r="D196" s="118"/>
      <c r="E196" s="118"/>
      <c r="F196" s="119"/>
      <c r="G196" s="228"/>
      <c r="H196" s="228"/>
      <c r="I196" s="12" t="s">
        <v>37</v>
      </c>
      <c r="J196" s="111"/>
      <c r="K196" s="14" t="str">
        <f>IF(J196&gt;0,VLOOKUP(J196,女子登録情報!$J$2:$K$21,2,0),"")</f>
        <v/>
      </c>
      <c r="L196" s="15" t="s">
        <v>38</v>
      </c>
      <c r="M196" s="116"/>
      <c r="N196" s="113" t="str">
        <f t="shared" si="44"/>
        <v/>
      </c>
      <c r="O196" s="117"/>
      <c r="P196" s="374"/>
      <c r="Q196" s="375"/>
      <c r="R196" s="376"/>
      <c r="S196" s="368"/>
      <c r="T196" s="368"/>
    </row>
    <row r="197" spans="1:20" s="21" customFormat="1" ht="18" hidden="1" customHeight="1" thickTop="1" thickBot="1">
      <c r="A197" s="258">
        <v>62</v>
      </c>
      <c r="B197" s="377" t="s">
        <v>1317</v>
      </c>
      <c r="C197" s="379"/>
      <c r="D197" s="379" t="str">
        <f>IF(C197&gt;0,VLOOKUP(C197,女子登録情報!$A$1:$H$2000,3,0),"")</f>
        <v/>
      </c>
      <c r="E197" s="379" t="str">
        <f>IF(C197&gt;0,VLOOKUP(C197,女子登録情報!$A$1:$H$2000,4,0),"")</f>
        <v/>
      </c>
      <c r="F197" s="108" t="str">
        <f>IF(C197&gt;0,VLOOKUP(C197,女子登録情報!$A$1:$H$2000,8,0),"")</f>
        <v/>
      </c>
      <c r="G197" s="226" t="e">
        <f>IF(F198&gt;0,VLOOKUP(F198,女子登録情報!$O$2:$P$48,2,0),"")</f>
        <v>#N/A</v>
      </c>
      <c r="H197" s="226" t="str">
        <f t="shared" ref="H197" si="63">IF(C197&gt;0,TEXT(C197,"100000000"),"")</f>
        <v/>
      </c>
      <c r="I197" s="6" t="s">
        <v>30</v>
      </c>
      <c r="J197" s="110"/>
      <c r="K197" s="8" t="str">
        <f>IF(J197&gt;0,VLOOKUP(J197,女子登録情報!$J$1:$K$21,2,0),"")</f>
        <v/>
      </c>
      <c r="L197" s="6" t="s">
        <v>33</v>
      </c>
      <c r="M197" s="112"/>
      <c r="N197" s="113" t="str">
        <f t="shared" si="44"/>
        <v/>
      </c>
      <c r="O197" s="114"/>
      <c r="P197" s="363"/>
      <c r="Q197" s="364"/>
      <c r="R197" s="365"/>
      <c r="S197" s="366"/>
      <c r="T197" s="366"/>
    </row>
    <row r="198" spans="1:20" s="21" customFormat="1" ht="18" hidden="1" customHeight="1" thickBot="1">
      <c r="A198" s="259"/>
      <c r="B198" s="378"/>
      <c r="C198" s="380"/>
      <c r="D198" s="380"/>
      <c r="E198" s="380"/>
      <c r="F198" s="109" t="str">
        <f>IF(C197&gt;0,VLOOKUP(C197,女子登録情報!$A$1:$H$2000,5,0),"")</f>
        <v/>
      </c>
      <c r="G198" s="227"/>
      <c r="H198" s="227"/>
      <c r="I198" s="11" t="s">
        <v>34</v>
      </c>
      <c r="J198" s="110"/>
      <c r="K198" s="8" t="str">
        <f>IF(J198&gt;0,VLOOKUP(J198,女子登録情報!$J$2:$K$21,2,0),"")</f>
        <v/>
      </c>
      <c r="L198" s="11" t="s">
        <v>35</v>
      </c>
      <c r="M198" s="115"/>
      <c r="N198" s="113" t="str">
        <f t="shared" si="44"/>
        <v/>
      </c>
      <c r="O198" s="114"/>
      <c r="P198" s="369"/>
      <c r="Q198" s="370"/>
      <c r="R198" s="371"/>
      <c r="S198" s="367"/>
      <c r="T198" s="367"/>
    </row>
    <row r="199" spans="1:20" s="21" customFormat="1" ht="18" hidden="1" customHeight="1" thickBot="1">
      <c r="A199" s="260"/>
      <c r="B199" s="372" t="s">
        <v>36</v>
      </c>
      <c r="C199" s="373"/>
      <c r="D199" s="118"/>
      <c r="E199" s="118"/>
      <c r="F199" s="119"/>
      <c r="G199" s="228"/>
      <c r="H199" s="228"/>
      <c r="I199" s="12" t="s">
        <v>37</v>
      </c>
      <c r="J199" s="111"/>
      <c r="K199" s="14" t="str">
        <f>IF(J199&gt;0,VLOOKUP(J199,女子登録情報!$J$2:$K$21,2,0),"")</f>
        <v/>
      </c>
      <c r="L199" s="15" t="s">
        <v>38</v>
      </c>
      <c r="M199" s="116"/>
      <c r="N199" s="113" t="str">
        <f t="shared" si="44"/>
        <v/>
      </c>
      <c r="O199" s="117"/>
      <c r="P199" s="374"/>
      <c r="Q199" s="375"/>
      <c r="R199" s="376"/>
      <c r="S199" s="368"/>
      <c r="T199" s="368"/>
    </row>
    <row r="200" spans="1:20" s="21" customFormat="1" ht="18" hidden="1" customHeight="1" thickTop="1" thickBot="1">
      <c r="A200" s="258">
        <v>63</v>
      </c>
      <c r="B200" s="377" t="s">
        <v>1317</v>
      </c>
      <c r="C200" s="379"/>
      <c r="D200" s="379" t="str">
        <f>IF(C200&gt;0,VLOOKUP(C200,女子登録情報!$A$1:$H$2000,3,0),"")</f>
        <v/>
      </c>
      <c r="E200" s="379" t="str">
        <f>IF(C200&gt;0,VLOOKUP(C200,女子登録情報!$A$1:$H$2000,4,0),"")</f>
        <v/>
      </c>
      <c r="F200" s="108" t="str">
        <f>IF(C200&gt;0,VLOOKUP(C200,女子登録情報!$A$1:$H$2000,8,0),"")</f>
        <v/>
      </c>
      <c r="G200" s="226" t="e">
        <f>IF(F201&gt;0,VLOOKUP(F201,女子登録情報!$O$2:$P$48,2,0),"")</f>
        <v>#N/A</v>
      </c>
      <c r="H200" s="226" t="str">
        <f t="shared" ref="H200" si="64">IF(C200&gt;0,TEXT(C200,"100000000"),"")</f>
        <v/>
      </c>
      <c r="I200" s="6" t="s">
        <v>30</v>
      </c>
      <c r="J200" s="110"/>
      <c r="K200" s="8" t="str">
        <f>IF(J200&gt;0,VLOOKUP(J200,女子登録情報!$J$1:$K$21,2,0),"")</f>
        <v/>
      </c>
      <c r="L200" s="6" t="s">
        <v>33</v>
      </c>
      <c r="M200" s="112"/>
      <c r="N200" s="113" t="str">
        <f t="shared" si="44"/>
        <v/>
      </c>
      <c r="O200" s="114"/>
      <c r="P200" s="363"/>
      <c r="Q200" s="364"/>
      <c r="R200" s="365"/>
      <c r="S200" s="366"/>
      <c r="T200" s="366"/>
    </row>
    <row r="201" spans="1:20" s="21" customFormat="1" ht="18" hidden="1" customHeight="1" thickBot="1">
      <c r="A201" s="259"/>
      <c r="B201" s="378"/>
      <c r="C201" s="380"/>
      <c r="D201" s="380"/>
      <c r="E201" s="380"/>
      <c r="F201" s="109" t="str">
        <f>IF(C200&gt;0,VLOOKUP(C200,女子登録情報!$A$1:$H$2000,5,0),"")</f>
        <v/>
      </c>
      <c r="G201" s="227"/>
      <c r="H201" s="227"/>
      <c r="I201" s="11" t="s">
        <v>34</v>
      </c>
      <c r="J201" s="110"/>
      <c r="K201" s="8" t="str">
        <f>IF(J201&gt;0,VLOOKUP(J201,女子登録情報!$J$2:$K$21,2,0),"")</f>
        <v/>
      </c>
      <c r="L201" s="11" t="s">
        <v>35</v>
      </c>
      <c r="M201" s="115"/>
      <c r="N201" s="113" t="str">
        <f t="shared" si="44"/>
        <v/>
      </c>
      <c r="O201" s="114"/>
      <c r="P201" s="369"/>
      <c r="Q201" s="370"/>
      <c r="R201" s="371"/>
      <c r="S201" s="367"/>
      <c r="T201" s="367"/>
    </row>
    <row r="202" spans="1:20" s="21" customFormat="1" ht="18" hidden="1" customHeight="1" thickBot="1">
      <c r="A202" s="260"/>
      <c r="B202" s="372" t="s">
        <v>36</v>
      </c>
      <c r="C202" s="373"/>
      <c r="D202" s="118"/>
      <c r="E202" s="118"/>
      <c r="F202" s="119"/>
      <c r="G202" s="228"/>
      <c r="H202" s="228"/>
      <c r="I202" s="12" t="s">
        <v>37</v>
      </c>
      <c r="J202" s="111"/>
      <c r="K202" s="14" t="str">
        <f>IF(J202&gt;0,VLOOKUP(J202,女子登録情報!$J$2:$K$21,2,0),"")</f>
        <v/>
      </c>
      <c r="L202" s="15" t="s">
        <v>38</v>
      </c>
      <c r="M202" s="116"/>
      <c r="N202" s="113" t="str">
        <f t="shared" si="44"/>
        <v/>
      </c>
      <c r="O202" s="117"/>
      <c r="P202" s="374"/>
      <c r="Q202" s="375"/>
      <c r="R202" s="376"/>
      <c r="S202" s="368"/>
      <c r="T202" s="368"/>
    </row>
    <row r="203" spans="1:20" s="21" customFormat="1" ht="18" hidden="1" customHeight="1" thickTop="1" thickBot="1">
      <c r="A203" s="258">
        <v>64</v>
      </c>
      <c r="B203" s="377" t="s">
        <v>1317</v>
      </c>
      <c r="C203" s="379"/>
      <c r="D203" s="379" t="str">
        <f>IF(C203&gt;0,VLOOKUP(C203,女子登録情報!$A$1:$H$2000,3,0),"")</f>
        <v/>
      </c>
      <c r="E203" s="379" t="str">
        <f>IF(C203&gt;0,VLOOKUP(C203,女子登録情報!$A$1:$H$2000,4,0),"")</f>
        <v/>
      </c>
      <c r="F203" s="108" t="str">
        <f>IF(C203&gt;0,VLOOKUP(C203,女子登録情報!$A$1:$H$2000,8,0),"")</f>
        <v/>
      </c>
      <c r="G203" s="226" t="e">
        <f>IF(F204&gt;0,VLOOKUP(F204,女子登録情報!$O$2:$P$48,2,0),"")</f>
        <v>#N/A</v>
      </c>
      <c r="H203" s="226" t="str">
        <f t="shared" ref="H203" si="65">IF(C203&gt;0,TEXT(C203,"100000000"),"")</f>
        <v/>
      </c>
      <c r="I203" s="6" t="s">
        <v>30</v>
      </c>
      <c r="J203" s="110"/>
      <c r="K203" s="8" t="str">
        <f>IF(J203&gt;0,VLOOKUP(J203,女子登録情報!$J$1:$K$21,2,0),"")</f>
        <v/>
      </c>
      <c r="L203" s="6" t="s">
        <v>33</v>
      </c>
      <c r="M203" s="112"/>
      <c r="N203" s="113" t="str">
        <f t="shared" si="44"/>
        <v/>
      </c>
      <c r="O203" s="114"/>
      <c r="P203" s="363"/>
      <c r="Q203" s="364"/>
      <c r="R203" s="365"/>
      <c r="S203" s="366"/>
      <c r="T203" s="366"/>
    </row>
    <row r="204" spans="1:20" s="21" customFormat="1" ht="18" hidden="1" customHeight="1" thickBot="1">
      <c r="A204" s="259"/>
      <c r="B204" s="378"/>
      <c r="C204" s="380"/>
      <c r="D204" s="380"/>
      <c r="E204" s="380"/>
      <c r="F204" s="109" t="str">
        <f>IF(C203&gt;0,VLOOKUP(C203,女子登録情報!$A$1:$H$2000,5,0),"")</f>
        <v/>
      </c>
      <c r="G204" s="227"/>
      <c r="H204" s="227"/>
      <c r="I204" s="11" t="s">
        <v>34</v>
      </c>
      <c r="J204" s="110"/>
      <c r="K204" s="8" t="str">
        <f>IF(J204&gt;0,VLOOKUP(J204,女子登録情報!$J$2:$K$21,2,0),"")</f>
        <v/>
      </c>
      <c r="L204" s="11" t="s">
        <v>35</v>
      </c>
      <c r="M204" s="115"/>
      <c r="N204" s="113" t="str">
        <f t="shared" si="44"/>
        <v/>
      </c>
      <c r="O204" s="114"/>
      <c r="P204" s="369"/>
      <c r="Q204" s="370"/>
      <c r="R204" s="371"/>
      <c r="S204" s="367"/>
      <c r="T204" s="367"/>
    </row>
    <row r="205" spans="1:20" s="21" customFormat="1" ht="18" hidden="1" customHeight="1" thickBot="1">
      <c r="A205" s="260"/>
      <c r="B205" s="372" t="s">
        <v>36</v>
      </c>
      <c r="C205" s="373"/>
      <c r="D205" s="118"/>
      <c r="E205" s="118"/>
      <c r="F205" s="119"/>
      <c r="G205" s="228"/>
      <c r="H205" s="228"/>
      <c r="I205" s="12" t="s">
        <v>37</v>
      </c>
      <c r="J205" s="111"/>
      <c r="K205" s="14" t="str">
        <f>IF(J205&gt;0,VLOOKUP(J205,女子登録情報!$J$2:$K$21,2,0),"")</f>
        <v/>
      </c>
      <c r="L205" s="15" t="s">
        <v>38</v>
      </c>
      <c r="M205" s="116"/>
      <c r="N205" s="113" t="str">
        <f t="shared" si="44"/>
        <v/>
      </c>
      <c r="O205" s="117"/>
      <c r="P205" s="374"/>
      <c r="Q205" s="375"/>
      <c r="R205" s="376"/>
      <c r="S205" s="368"/>
      <c r="T205" s="368"/>
    </row>
    <row r="206" spans="1:20" s="21" customFormat="1" ht="18" hidden="1" customHeight="1" thickTop="1" thickBot="1">
      <c r="A206" s="258">
        <v>65</v>
      </c>
      <c r="B206" s="377" t="s">
        <v>1317</v>
      </c>
      <c r="C206" s="379"/>
      <c r="D206" s="379" t="str">
        <f>IF(C206&gt;0,VLOOKUP(C206,女子登録情報!$A$1:$H$2000,3,0),"")</f>
        <v/>
      </c>
      <c r="E206" s="379" t="str">
        <f>IF(C206&gt;0,VLOOKUP(C206,女子登録情報!$A$1:$H$2000,4,0),"")</f>
        <v/>
      </c>
      <c r="F206" s="108" t="str">
        <f>IF(C206&gt;0,VLOOKUP(C206,女子登録情報!$A$1:$H$2000,8,0),"")</f>
        <v/>
      </c>
      <c r="G206" s="226" t="e">
        <f>IF(F207&gt;0,VLOOKUP(F207,女子登録情報!$O$2:$P$48,2,0),"")</f>
        <v>#N/A</v>
      </c>
      <c r="H206" s="226" t="str">
        <f t="shared" ref="H206" si="66">IF(C206&gt;0,TEXT(C206,"100000000"),"")</f>
        <v/>
      </c>
      <c r="I206" s="6" t="s">
        <v>30</v>
      </c>
      <c r="J206" s="110"/>
      <c r="K206" s="8" t="str">
        <f>IF(J206&gt;0,VLOOKUP(J206,女子登録情報!$J$1:$K$21,2,0),"")</f>
        <v/>
      </c>
      <c r="L206" s="6" t="s">
        <v>33</v>
      </c>
      <c r="M206" s="112"/>
      <c r="N206" s="113" t="str">
        <f t="shared" ref="N206:N269" si="67">IF(K206="","",LEFT(K206,5)&amp;" "&amp;IF(OR(LEFT(K206,3)*1&lt;70,LEFT(K206,3)*1&gt;100),REPT(0,7-LEN(M206)),REPT(0,5-LEN(M206)))&amp;M206)</f>
        <v/>
      </c>
      <c r="O206" s="114"/>
      <c r="P206" s="363"/>
      <c r="Q206" s="364"/>
      <c r="R206" s="365"/>
      <c r="S206" s="366"/>
      <c r="T206" s="366"/>
    </row>
    <row r="207" spans="1:20" s="21" customFormat="1" ht="18" hidden="1" customHeight="1" thickBot="1">
      <c r="A207" s="259"/>
      <c r="B207" s="378"/>
      <c r="C207" s="380"/>
      <c r="D207" s="380"/>
      <c r="E207" s="380"/>
      <c r="F207" s="109" t="str">
        <f>IF(C206&gt;0,VLOOKUP(C206,女子登録情報!$A$1:$H$2000,5,0),"")</f>
        <v/>
      </c>
      <c r="G207" s="227"/>
      <c r="H207" s="227"/>
      <c r="I207" s="11" t="s">
        <v>34</v>
      </c>
      <c r="J207" s="110"/>
      <c r="K207" s="8" t="str">
        <f>IF(J207&gt;0,VLOOKUP(J207,女子登録情報!$J$2:$K$21,2,0),"")</f>
        <v/>
      </c>
      <c r="L207" s="11" t="s">
        <v>35</v>
      </c>
      <c r="M207" s="115"/>
      <c r="N207" s="113" t="str">
        <f t="shared" si="67"/>
        <v/>
      </c>
      <c r="O207" s="114"/>
      <c r="P207" s="369"/>
      <c r="Q207" s="370"/>
      <c r="R207" s="371"/>
      <c r="S207" s="367"/>
      <c r="T207" s="367"/>
    </row>
    <row r="208" spans="1:20" s="21" customFormat="1" ht="18" hidden="1" customHeight="1" thickBot="1">
      <c r="A208" s="260"/>
      <c r="B208" s="372" t="s">
        <v>36</v>
      </c>
      <c r="C208" s="373"/>
      <c r="D208" s="118"/>
      <c r="E208" s="118"/>
      <c r="F208" s="119"/>
      <c r="G208" s="228"/>
      <c r="H208" s="228"/>
      <c r="I208" s="12" t="s">
        <v>37</v>
      </c>
      <c r="J208" s="111"/>
      <c r="K208" s="14" t="str">
        <f>IF(J208&gt;0,VLOOKUP(J208,女子登録情報!$J$2:$K$21,2,0),"")</f>
        <v/>
      </c>
      <c r="L208" s="15" t="s">
        <v>38</v>
      </c>
      <c r="M208" s="116"/>
      <c r="N208" s="113" t="str">
        <f t="shared" si="67"/>
        <v/>
      </c>
      <c r="O208" s="117"/>
      <c r="P208" s="374"/>
      <c r="Q208" s="375"/>
      <c r="R208" s="376"/>
      <c r="S208" s="368"/>
      <c r="T208" s="368"/>
    </row>
    <row r="209" spans="1:20" s="21" customFormat="1" ht="18" hidden="1" customHeight="1" thickTop="1" thickBot="1">
      <c r="A209" s="258">
        <v>66</v>
      </c>
      <c r="B209" s="377" t="s">
        <v>1317</v>
      </c>
      <c r="C209" s="379"/>
      <c r="D209" s="379" t="str">
        <f>IF(C209&gt;0,VLOOKUP(C209,女子登録情報!$A$1:$H$2000,3,0),"")</f>
        <v/>
      </c>
      <c r="E209" s="379" t="str">
        <f>IF(C209&gt;0,VLOOKUP(C209,女子登録情報!$A$1:$H$2000,4,0),"")</f>
        <v/>
      </c>
      <c r="F209" s="108" t="str">
        <f>IF(C209&gt;0,VLOOKUP(C209,女子登録情報!$A$1:$H$2000,8,0),"")</f>
        <v/>
      </c>
      <c r="G209" s="226" t="e">
        <f>IF(F210&gt;0,VLOOKUP(F210,女子登録情報!$O$2:$P$48,2,0),"")</f>
        <v>#N/A</v>
      </c>
      <c r="H209" s="226" t="str">
        <f t="shared" ref="H209" si="68">IF(C209&gt;0,TEXT(C209,"100000000"),"")</f>
        <v/>
      </c>
      <c r="I209" s="6" t="s">
        <v>30</v>
      </c>
      <c r="J209" s="110"/>
      <c r="K209" s="8" t="str">
        <f>IF(J209&gt;0,VLOOKUP(J209,女子登録情報!$J$1:$K$21,2,0),"")</f>
        <v/>
      </c>
      <c r="L209" s="6" t="s">
        <v>33</v>
      </c>
      <c r="M209" s="112"/>
      <c r="N209" s="113" t="str">
        <f t="shared" si="67"/>
        <v/>
      </c>
      <c r="O209" s="114"/>
      <c r="P209" s="363"/>
      <c r="Q209" s="364"/>
      <c r="R209" s="365"/>
      <c r="S209" s="366"/>
      <c r="T209" s="366"/>
    </row>
    <row r="210" spans="1:20" s="21" customFormat="1" ht="18" hidden="1" customHeight="1" thickBot="1">
      <c r="A210" s="259"/>
      <c r="B210" s="378"/>
      <c r="C210" s="380"/>
      <c r="D210" s="380"/>
      <c r="E210" s="380"/>
      <c r="F210" s="109" t="str">
        <f>IF(C209&gt;0,VLOOKUP(C209,女子登録情報!$A$1:$H$2000,5,0),"")</f>
        <v/>
      </c>
      <c r="G210" s="227"/>
      <c r="H210" s="227"/>
      <c r="I210" s="11" t="s">
        <v>34</v>
      </c>
      <c r="J210" s="110"/>
      <c r="K210" s="8" t="str">
        <f>IF(J210&gt;0,VLOOKUP(J210,女子登録情報!$J$2:$K$21,2,0),"")</f>
        <v/>
      </c>
      <c r="L210" s="11" t="s">
        <v>35</v>
      </c>
      <c r="M210" s="115"/>
      <c r="N210" s="113" t="str">
        <f t="shared" si="67"/>
        <v/>
      </c>
      <c r="O210" s="114"/>
      <c r="P210" s="369"/>
      <c r="Q210" s="370"/>
      <c r="R210" s="371"/>
      <c r="S210" s="367"/>
      <c r="T210" s="367"/>
    </row>
    <row r="211" spans="1:20" s="21" customFormat="1" ht="18" hidden="1" customHeight="1" thickBot="1">
      <c r="A211" s="260"/>
      <c r="B211" s="372" t="s">
        <v>36</v>
      </c>
      <c r="C211" s="373"/>
      <c r="D211" s="118"/>
      <c r="E211" s="118"/>
      <c r="F211" s="119"/>
      <c r="G211" s="228"/>
      <c r="H211" s="228"/>
      <c r="I211" s="12" t="s">
        <v>37</v>
      </c>
      <c r="J211" s="111"/>
      <c r="K211" s="14" t="str">
        <f>IF(J211&gt;0,VLOOKUP(J211,女子登録情報!$J$2:$K$21,2,0),"")</f>
        <v/>
      </c>
      <c r="L211" s="15" t="s">
        <v>38</v>
      </c>
      <c r="M211" s="116"/>
      <c r="N211" s="113" t="str">
        <f t="shared" si="67"/>
        <v/>
      </c>
      <c r="O211" s="117"/>
      <c r="P211" s="374"/>
      <c r="Q211" s="375"/>
      <c r="R211" s="376"/>
      <c r="S211" s="368"/>
      <c r="T211" s="368"/>
    </row>
    <row r="212" spans="1:20" s="21" customFormat="1" ht="18" hidden="1" customHeight="1" thickTop="1" thickBot="1">
      <c r="A212" s="258">
        <v>67</v>
      </c>
      <c r="B212" s="377" t="s">
        <v>1317</v>
      </c>
      <c r="C212" s="379"/>
      <c r="D212" s="379" t="str">
        <f>IF(C212&gt;0,VLOOKUP(C212,女子登録情報!$A$1:$H$2000,3,0),"")</f>
        <v/>
      </c>
      <c r="E212" s="379" t="str">
        <f>IF(C212&gt;0,VLOOKUP(C212,女子登録情報!$A$1:$H$2000,4,0),"")</f>
        <v/>
      </c>
      <c r="F212" s="108" t="str">
        <f>IF(C212&gt;0,VLOOKUP(C212,女子登録情報!$A$1:$H$2000,8,0),"")</f>
        <v/>
      </c>
      <c r="G212" s="226" t="e">
        <f>IF(F213&gt;0,VLOOKUP(F213,女子登録情報!$O$2:$P$48,2,0),"")</f>
        <v>#N/A</v>
      </c>
      <c r="H212" s="226" t="str">
        <f t="shared" ref="H212" si="69">IF(C212&gt;0,TEXT(C212,"100000000"),"")</f>
        <v/>
      </c>
      <c r="I212" s="6" t="s">
        <v>30</v>
      </c>
      <c r="J212" s="110"/>
      <c r="K212" s="8" t="str">
        <f>IF(J212&gt;0,VLOOKUP(J212,女子登録情報!$J$1:$K$21,2,0),"")</f>
        <v/>
      </c>
      <c r="L212" s="6" t="s">
        <v>33</v>
      </c>
      <c r="M212" s="112"/>
      <c r="N212" s="113" t="str">
        <f t="shared" si="67"/>
        <v/>
      </c>
      <c r="O212" s="114"/>
      <c r="P212" s="363"/>
      <c r="Q212" s="364"/>
      <c r="R212" s="365"/>
      <c r="S212" s="366"/>
      <c r="T212" s="366"/>
    </row>
    <row r="213" spans="1:20" s="21" customFormat="1" ht="18" hidden="1" customHeight="1" thickBot="1">
      <c r="A213" s="259"/>
      <c r="B213" s="378"/>
      <c r="C213" s="380"/>
      <c r="D213" s="380"/>
      <c r="E213" s="380"/>
      <c r="F213" s="109" t="str">
        <f>IF(C212&gt;0,VLOOKUP(C212,女子登録情報!$A$1:$H$2000,5,0),"")</f>
        <v/>
      </c>
      <c r="G213" s="227"/>
      <c r="H213" s="227"/>
      <c r="I213" s="11" t="s">
        <v>34</v>
      </c>
      <c r="J213" s="110"/>
      <c r="K213" s="8" t="str">
        <f>IF(J213&gt;0,VLOOKUP(J213,女子登録情報!$J$2:$K$21,2,0),"")</f>
        <v/>
      </c>
      <c r="L213" s="11" t="s">
        <v>35</v>
      </c>
      <c r="M213" s="115"/>
      <c r="N213" s="113" t="str">
        <f t="shared" si="67"/>
        <v/>
      </c>
      <c r="O213" s="114"/>
      <c r="P213" s="369"/>
      <c r="Q213" s="370"/>
      <c r="R213" s="371"/>
      <c r="S213" s="367"/>
      <c r="T213" s="367"/>
    </row>
    <row r="214" spans="1:20" s="21" customFormat="1" ht="18" hidden="1" customHeight="1" thickBot="1">
      <c r="A214" s="260"/>
      <c r="B214" s="372" t="s">
        <v>36</v>
      </c>
      <c r="C214" s="373"/>
      <c r="D214" s="118"/>
      <c r="E214" s="118"/>
      <c r="F214" s="119"/>
      <c r="G214" s="228"/>
      <c r="H214" s="228"/>
      <c r="I214" s="12" t="s">
        <v>37</v>
      </c>
      <c r="J214" s="111"/>
      <c r="K214" s="14" t="str">
        <f>IF(J214&gt;0,VLOOKUP(J214,女子登録情報!$J$2:$K$21,2,0),"")</f>
        <v/>
      </c>
      <c r="L214" s="15" t="s">
        <v>38</v>
      </c>
      <c r="M214" s="116"/>
      <c r="N214" s="113" t="str">
        <f t="shared" si="67"/>
        <v/>
      </c>
      <c r="O214" s="117"/>
      <c r="P214" s="374"/>
      <c r="Q214" s="375"/>
      <c r="R214" s="376"/>
      <c r="S214" s="368"/>
      <c r="T214" s="368"/>
    </row>
    <row r="215" spans="1:20" s="21" customFormat="1" ht="18" hidden="1" customHeight="1" thickTop="1" thickBot="1">
      <c r="A215" s="258">
        <v>68</v>
      </c>
      <c r="B215" s="377" t="s">
        <v>1317</v>
      </c>
      <c r="C215" s="379"/>
      <c r="D215" s="379" t="str">
        <f>IF(C215&gt;0,VLOOKUP(C215,女子登録情報!$A$1:$H$2000,3,0),"")</f>
        <v/>
      </c>
      <c r="E215" s="379" t="str">
        <f>IF(C215&gt;0,VLOOKUP(C215,女子登録情報!$A$1:$H$2000,4,0),"")</f>
        <v/>
      </c>
      <c r="F215" s="108" t="str">
        <f>IF(C215&gt;0,VLOOKUP(C215,女子登録情報!$A$1:$H$2000,8,0),"")</f>
        <v/>
      </c>
      <c r="G215" s="226" t="e">
        <f>IF(F216&gt;0,VLOOKUP(F216,女子登録情報!$O$2:$P$48,2,0),"")</f>
        <v>#N/A</v>
      </c>
      <c r="H215" s="226" t="str">
        <f t="shared" ref="H215" si="70">IF(C215&gt;0,TEXT(C215,"100000000"),"")</f>
        <v/>
      </c>
      <c r="I215" s="6" t="s">
        <v>30</v>
      </c>
      <c r="J215" s="110"/>
      <c r="K215" s="8" t="str">
        <f>IF(J215&gt;0,VLOOKUP(J215,女子登録情報!$J$1:$K$21,2,0),"")</f>
        <v/>
      </c>
      <c r="L215" s="6" t="s">
        <v>33</v>
      </c>
      <c r="M215" s="112"/>
      <c r="N215" s="113" t="str">
        <f t="shared" si="67"/>
        <v/>
      </c>
      <c r="O215" s="114"/>
      <c r="P215" s="363"/>
      <c r="Q215" s="364"/>
      <c r="R215" s="365"/>
      <c r="S215" s="366"/>
      <c r="T215" s="366"/>
    </row>
    <row r="216" spans="1:20" s="21" customFormat="1" ht="18" hidden="1" customHeight="1" thickBot="1">
      <c r="A216" s="259"/>
      <c r="B216" s="378"/>
      <c r="C216" s="380"/>
      <c r="D216" s="380"/>
      <c r="E216" s="380"/>
      <c r="F216" s="109" t="str">
        <f>IF(C215&gt;0,VLOOKUP(C215,女子登録情報!$A$1:$H$2000,5,0),"")</f>
        <v/>
      </c>
      <c r="G216" s="227"/>
      <c r="H216" s="227"/>
      <c r="I216" s="11" t="s">
        <v>34</v>
      </c>
      <c r="J216" s="110"/>
      <c r="K216" s="8" t="str">
        <f>IF(J216&gt;0,VLOOKUP(J216,女子登録情報!$J$2:$K$21,2,0),"")</f>
        <v/>
      </c>
      <c r="L216" s="11" t="s">
        <v>35</v>
      </c>
      <c r="M216" s="115"/>
      <c r="N216" s="113" t="str">
        <f t="shared" si="67"/>
        <v/>
      </c>
      <c r="O216" s="114"/>
      <c r="P216" s="369"/>
      <c r="Q216" s="370"/>
      <c r="R216" s="371"/>
      <c r="S216" s="367"/>
      <c r="T216" s="367"/>
    </row>
    <row r="217" spans="1:20" s="21" customFormat="1" ht="18" hidden="1" customHeight="1" thickBot="1">
      <c r="A217" s="260"/>
      <c r="B217" s="372" t="s">
        <v>36</v>
      </c>
      <c r="C217" s="373"/>
      <c r="D217" s="118"/>
      <c r="E217" s="118"/>
      <c r="F217" s="119"/>
      <c r="G217" s="228"/>
      <c r="H217" s="228"/>
      <c r="I217" s="12" t="s">
        <v>37</v>
      </c>
      <c r="J217" s="111"/>
      <c r="K217" s="14" t="str">
        <f>IF(J217&gt;0,VLOOKUP(J217,女子登録情報!$J$2:$K$21,2,0),"")</f>
        <v/>
      </c>
      <c r="L217" s="15" t="s">
        <v>38</v>
      </c>
      <c r="M217" s="116"/>
      <c r="N217" s="113" t="str">
        <f t="shared" si="67"/>
        <v/>
      </c>
      <c r="O217" s="117"/>
      <c r="P217" s="374"/>
      <c r="Q217" s="375"/>
      <c r="R217" s="376"/>
      <c r="S217" s="368"/>
      <c r="T217" s="368"/>
    </row>
    <row r="218" spans="1:20" s="21" customFormat="1" ht="18" hidden="1" customHeight="1" thickTop="1" thickBot="1">
      <c r="A218" s="258">
        <v>69</v>
      </c>
      <c r="B218" s="377" t="s">
        <v>1317</v>
      </c>
      <c r="C218" s="379"/>
      <c r="D218" s="379" t="str">
        <f>IF(C218&gt;0,VLOOKUP(C218,女子登録情報!$A$1:$H$2000,3,0),"")</f>
        <v/>
      </c>
      <c r="E218" s="379" t="str">
        <f>IF(C218&gt;0,VLOOKUP(C218,女子登録情報!$A$1:$H$2000,4,0),"")</f>
        <v/>
      </c>
      <c r="F218" s="108" t="str">
        <f>IF(C218&gt;0,VLOOKUP(C218,女子登録情報!$A$1:$H$2000,8,0),"")</f>
        <v/>
      </c>
      <c r="G218" s="226" t="e">
        <f>IF(F219&gt;0,VLOOKUP(F219,女子登録情報!$O$2:$P$48,2,0),"")</f>
        <v>#N/A</v>
      </c>
      <c r="H218" s="226" t="str">
        <f t="shared" ref="H218" si="71">IF(C218&gt;0,TEXT(C218,"100000000"),"")</f>
        <v/>
      </c>
      <c r="I218" s="6" t="s">
        <v>30</v>
      </c>
      <c r="J218" s="110"/>
      <c r="K218" s="8" t="str">
        <f>IF(J218&gt;0,VLOOKUP(J218,女子登録情報!$J$1:$K$21,2,0),"")</f>
        <v/>
      </c>
      <c r="L218" s="6" t="s">
        <v>33</v>
      </c>
      <c r="M218" s="112"/>
      <c r="N218" s="113" t="str">
        <f t="shared" si="67"/>
        <v/>
      </c>
      <c r="O218" s="114"/>
      <c r="P218" s="363"/>
      <c r="Q218" s="364"/>
      <c r="R218" s="365"/>
      <c r="S218" s="366"/>
      <c r="T218" s="366"/>
    </row>
    <row r="219" spans="1:20" s="21" customFormat="1" ht="18" hidden="1" customHeight="1" thickBot="1">
      <c r="A219" s="259"/>
      <c r="B219" s="378"/>
      <c r="C219" s="380"/>
      <c r="D219" s="380"/>
      <c r="E219" s="380"/>
      <c r="F219" s="109" t="str">
        <f>IF(C218&gt;0,VLOOKUP(C218,女子登録情報!$A$1:$H$2000,5,0),"")</f>
        <v/>
      </c>
      <c r="G219" s="227"/>
      <c r="H219" s="227"/>
      <c r="I219" s="11" t="s">
        <v>34</v>
      </c>
      <c r="J219" s="110"/>
      <c r="K219" s="8" t="str">
        <f>IF(J219&gt;0,VLOOKUP(J219,女子登録情報!$J$2:$K$21,2,0),"")</f>
        <v/>
      </c>
      <c r="L219" s="11" t="s">
        <v>35</v>
      </c>
      <c r="M219" s="115"/>
      <c r="N219" s="113" t="str">
        <f t="shared" si="67"/>
        <v/>
      </c>
      <c r="O219" s="114"/>
      <c r="P219" s="369"/>
      <c r="Q219" s="370"/>
      <c r="R219" s="371"/>
      <c r="S219" s="367"/>
      <c r="T219" s="367"/>
    </row>
    <row r="220" spans="1:20" s="21" customFormat="1" ht="18" hidden="1" customHeight="1" thickBot="1">
      <c r="A220" s="260"/>
      <c r="B220" s="372" t="s">
        <v>36</v>
      </c>
      <c r="C220" s="373"/>
      <c r="D220" s="118"/>
      <c r="E220" s="118"/>
      <c r="F220" s="119"/>
      <c r="G220" s="228"/>
      <c r="H220" s="228"/>
      <c r="I220" s="12" t="s">
        <v>37</v>
      </c>
      <c r="J220" s="111"/>
      <c r="K220" s="14" t="str">
        <f>IF(J220&gt;0,VLOOKUP(J220,女子登録情報!$J$2:$K$21,2,0),"")</f>
        <v/>
      </c>
      <c r="L220" s="15" t="s">
        <v>38</v>
      </c>
      <c r="M220" s="116"/>
      <c r="N220" s="113" t="str">
        <f t="shared" si="67"/>
        <v/>
      </c>
      <c r="O220" s="117"/>
      <c r="P220" s="374"/>
      <c r="Q220" s="375"/>
      <c r="R220" s="376"/>
      <c r="S220" s="368"/>
      <c r="T220" s="368"/>
    </row>
    <row r="221" spans="1:20" s="21" customFormat="1" ht="18" hidden="1" customHeight="1" thickTop="1" thickBot="1">
      <c r="A221" s="258">
        <v>70</v>
      </c>
      <c r="B221" s="377" t="s">
        <v>1317</v>
      </c>
      <c r="C221" s="379"/>
      <c r="D221" s="379" t="str">
        <f>IF(C221&gt;0,VLOOKUP(C221,女子登録情報!$A$1:$H$2000,3,0),"")</f>
        <v/>
      </c>
      <c r="E221" s="379" t="str">
        <f>IF(C221&gt;0,VLOOKUP(C221,女子登録情報!$A$1:$H$2000,4,0),"")</f>
        <v/>
      </c>
      <c r="F221" s="108" t="str">
        <f>IF(C221&gt;0,VLOOKUP(C221,女子登録情報!$A$1:$H$2000,8,0),"")</f>
        <v/>
      </c>
      <c r="G221" s="226" t="e">
        <f>IF(F222&gt;0,VLOOKUP(F222,女子登録情報!$O$2:$P$48,2,0),"")</f>
        <v>#N/A</v>
      </c>
      <c r="H221" s="226" t="str">
        <f t="shared" ref="H221" si="72">IF(C221&gt;0,TEXT(C221,"100000000"),"")</f>
        <v/>
      </c>
      <c r="I221" s="6" t="s">
        <v>30</v>
      </c>
      <c r="J221" s="110"/>
      <c r="K221" s="8" t="str">
        <f>IF(J221&gt;0,VLOOKUP(J221,女子登録情報!$J$1:$K$21,2,0),"")</f>
        <v/>
      </c>
      <c r="L221" s="6" t="s">
        <v>33</v>
      </c>
      <c r="M221" s="112"/>
      <c r="N221" s="113" t="str">
        <f t="shared" si="67"/>
        <v/>
      </c>
      <c r="O221" s="114"/>
      <c r="P221" s="363"/>
      <c r="Q221" s="364"/>
      <c r="R221" s="365"/>
      <c r="S221" s="366"/>
      <c r="T221" s="366"/>
    </row>
    <row r="222" spans="1:20" s="21" customFormat="1" ht="18" hidden="1" customHeight="1" thickBot="1">
      <c r="A222" s="259"/>
      <c r="B222" s="378"/>
      <c r="C222" s="380"/>
      <c r="D222" s="380"/>
      <c r="E222" s="380"/>
      <c r="F222" s="109" t="str">
        <f>IF(C221&gt;0,VLOOKUP(C221,女子登録情報!$A$1:$H$2000,5,0),"")</f>
        <v/>
      </c>
      <c r="G222" s="227"/>
      <c r="H222" s="227"/>
      <c r="I222" s="11" t="s">
        <v>34</v>
      </c>
      <c r="J222" s="110"/>
      <c r="K222" s="8" t="str">
        <f>IF(J222&gt;0,VLOOKUP(J222,女子登録情報!$J$2:$K$21,2,0),"")</f>
        <v/>
      </c>
      <c r="L222" s="11" t="s">
        <v>35</v>
      </c>
      <c r="M222" s="115"/>
      <c r="N222" s="113" t="str">
        <f t="shared" si="67"/>
        <v/>
      </c>
      <c r="O222" s="114"/>
      <c r="P222" s="369"/>
      <c r="Q222" s="370"/>
      <c r="R222" s="371"/>
      <c r="S222" s="367"/>
      <c r="T222" s="367"/>
    </row>
    <row r="223" spans="1:20" s="21" customFormat="1" ht="18" hidden="1" customHeight="1" thickBot="1">
      <c r="A223" s="260"/>
      <c r="B223" s="372" t="s">
        <v>36</v>
      </c>
      <c r="C223" s="373"/>
      <c r="D223" s="118"/>
      <c r="E223" s="118"/>
      <c r="F223" s="119"/>
      <c r="G223" s="228"/>
      <c r="H223" s="228"/>
      <c r="I223" s="12" t="s">
        <v>37</v>
      </c>
      <c r="J223" s="111"/>
      <c r="K223" s="14" t="str">
        <f>IF(J223&gt;0,VLOOKUP(J223,女子登録情報!$J$2:$K$21,2,0),"")</f>
        <v/>
      </c>
      <c r="L223" s="15" t="s">
        <v>38</v>
      </c>
      <c r="M223" s="116"/>
      <c r="N223" s="113" t="str">
        <f t="shared" si="67"/>
        <v/>
      </c>
      <c r="O223" s="117"/>
      <c r="P223" s="374"/>
      <c r="Q223" s="375"/>
      <c r="R223" s="376"/>
      <c r="S223" s="368"/>
      <c r="T223" s="368"/>
    </row>
    <row r="224" spans="1:20" s="21" customFormat="1" ht="18" hidden="1" customHeight="1" thickTop="1" thickBot="1">
      <c r="A224" s="258">
        <v>71</v>
      </c>
      <c r="B224" s="377" t="s">
        <v>1317</v>
      </c>
      <c r="C224" s="379"/>
      <c r="D224" s="379" t="str">
        <f>IF(C224&gt;0,VLOOKUP(C224,女子登録情報!$A$1:$H$2000,3,0),"")</f>
        <v/>
      </c>
      <c r="E224" s="379" t="str">
        <f>IF(C224&gt;0,VLOOKUP(C224,女子登録情報!$A$1:$H$2000,4,0),"")</f>
        <v/>
      </c>
      <c r="F224" s="108" t="str">
        <f>IF(C224&gt;0,VLOOKUP(C224,女子登録情報!$A$1:$H$2000,8,0),"")</f>
        <v/>
      </c>
      <c r="G224" s="226" t="e">
        <f>IF(F225&gt;0,VLOOKUP(F225,女子登録情報!$O$2:$P$48,2,0),"")</f>
        <v>#N/A</v>
      </c>
      <c r="H224" s="226" t="str">
        <f t="shared" ref="H224" si="73">IF(C224&gt;0,TEXT(C224,"100000000"),"")</f>
        <v/>
      </c>
      <c r="I224" s="6" t="s">
        <v>30</v>
      </c>
      <c r="J224" s="110"/>
      <c r="K224" s="8" t="str">
        <f>IF(J224&gt;0,VLOOKUP(J224,女子登録情報!$J$1:$K$21,2,0),"")</f>
        <v/>
      </c>
      <c r="L224" s="6" t="s">
        <v>33</v>
      </c>
      <c r="M224" s="112"/>
      <c r="N224" s="113" t="str">
        <f t="shared" si="67"/>
        <v/>
      </c>
      <c r="O224" s="114"/>
      <c r="P224" s="363"/>
      <c r="Q224" s="364"/>
      <c r="R224" s="365"/>
      <c r="S224" s="366"/>
      <c r="T224" s="366"/>
    </row>
    <row r="225" spans="1:20" s="21" customFormat="1" ht="18" hidden="1" customHeight="1" thickBot="1">
      <c r="A225" s="259"/>
      <c r="B225" s="378"/>
      <c r="C225" s="380"/>
      <c r="D225" s="380"/>
      <c r="E225" s="380"/>
      <c r="F225" s="109" t="str">
        <f>IF(C224&gt;0,VLOOKUP(C224,女子登録情報!$A$1:$H$2000,5,0),"")</f>
        <v/>
      </c>
      <c r="G225" s="227"/>
      <c r="H225" s="227"/>
      <c r="I225" s="11" t="s">
        <v>34</v>
      </c>
      <c r="J225" s="110"/>
      <c r="K225" s="8" t="str">
        <f>IF(J225&gt;0,VLOOKUP(J225,女子登録情報!$J$2:$K$21,2,0),"")</f>
        <v/>
      </c>
      <c r="L225" s="11" t="s">
        <v>35</v>
      </c>
      <c r="M225" s="115"/>
      <c r="N225" s="113" t="str">
        <f t="shared" si="67"/>
        <v/>
      </c>
      <c r="O225" s="114"/>
      <c r="P225" s="369"/>
      <c r="Q225" s="370"/>
      <c r="R225" s="371"/>
      <c r="S225" s="367"/>
      <c r="T225" s="367"/>
    </row>
    <row r="226" spans="1:20" s="21" customFormat="1" ht="18" hidden="1" customHeight="1" thickBot="1">
      <c r="A226" s="260"/>
      <c r="B226" s="372" t="s">
        <v>36</v>
      </c>
      <c r="C226" s="373"/>
      <c r="D226" s="118"/>
      <c r="E226" s="118"/>
      <c r="F226" s="119"/>
      <c r="G226" s="228"/>
      <c r="H226" s="228"/>
      <c r="I226" s="12" t="s">
        <v>37</v>
      </c>
      <c r="J226" s="111"/>
      <c r="K226" s="14" t="str">
        <f>IF(J226&gt;0,VLOOKUP(J226,女子登録情報!$J$2:$K$21,2,0),"")</f>
        <v/>
      </c>
      <c r="L226" s="15" t="s">
        <v>38</v>
      </c>
      <c r="M226" s="116"/>
      <c r="N226" s="113" t="str">
        <f t="shared" si="67"/>
        <v/>
      </c>
      <c r="O226" s="117"/>
      <c r="P226" s="374"/>
      <c r="Q226" s="375"/>
      <c r="R226" s="376"/>
      <c r="S226" s="368"/>
      <c r="T226" s="368"/>
    </row>
    <row r="227" spans="1:20" s="21" customFormat="1" ht="18" hidden="1" customHeight="1" thickTop="1" thickBot="1">
      <c r="A227" s="258">
        <v>72</v>
      </c>
      <c r="B227" s="377" t="s">
        <v>1317</v>
      </c>
      <c r="C227" s="379"/>
      <c r="D227" s="379" t="str">
        <f>IF(C227&gt;0,VLOOKUP(C227,女子登録情報!$A$1:$H$2000,3,0),"")</f>
        <v/>
      </c>
      <c r="E227" s="379" t="str">
        <f>IF(C227&gt;0,VLOOKUP(C227,女子登録情報!$A$1:$H$2000,4,0),"")</f>
        <v/>
      </c>
      <c r="F227" s="108" t="str">
        <f>IF(C227&gt;0,VLOOKUP(C227,女子登録情報!$A$1:$H$2000,8,0),"")</f>
        <v/>
      </c>
      <c r="G227" s="226" t="e">
        <f>IF(F228&gt;0,VLOOKUP(F228,女子登録情報!$O$2:$P$48,2,0),"")</f>
        <v>#N/A</v>
      </c>
      <c r="H227" s="226" t="str">
        <f t="shared" ref="H227" si="74">IF(C227&gt;0,TEXT(C227,"100000000"),"")</f>
        <v/>
      </c>
      <c r="I227" s="6" t="s">
        <v>30</v>
      </c>
      <c r="J227" s="110"/>
      <c r="K227" s="8" t="str">
        <f>IF(J227&gt;0,VLOOKUP(J227,女子登録情報!$J$1:$K$21,2,0),"")</f>
        <v/>
      </c>
      <c r="L227" s="6" t="s">
        <v>33</v>
      </c>
      <c r="M227" s="112"/>
      <c r="N227" s="113" t="str">
        <f t="shared" si="67"/>
        <v/>
      </c>
      <c r="O227" s="114"/>
      <c r="P227" s="363"/>
      <c r="Q227" s="364"/>
      <c r="R227" s="365"/>
      <c r="S227" s="366"/>
      <c r="T227" s="366"/>
    </row>
    <row r="228" spans="1:20" s="21" customFormat="1" ht="18" hidden="1" customHeight="1" thickBot="1">
      <c r="A228" s="259"/>
      <c r="B228" s="378"/>
      <c r="C228" s="380"/>
      <c r="D228" s="380"/>
      <c r="E228" s="380"/>
      <c r="F228" s="109" t="str">
        <f>IF(C227&gt;0,VLOOKUP(C227,女子登録情報!$A$1:$H$2000,5,0),"")</f>
        <v/>
      </c>
      <c r="G228" s="227"/>
      <c r="H228" s="227"/>
      <c r="I228" s="11" t="s">
        <v>34</v>
      </c>
      <c r="J228" s="110"/>
      <c r="K228" s="8" t="str">
        <f>IF(J228&gt;0,VLOOKUP(J228,女子登録情報!$J$2:$K$21,2,0),"")</f>
        <v/>
      </c>
      <c r="L228" s="11" t="s">
        <v>35</v>
      </c>
      <c r="M228" s="115"/>
      <c r="N228" s="113" t="str">
        <f t="shared" si="67"/>
        <v/>
      </c>
      <c r="O228" s="114"/>
      <c r="P228" s="369"/>
      <c r="Q228" s="370"/>
      <c r="R228" s="371"/>
      <c r="S228" s="367"/>
      <c r="T228" s="367"/>
    </row>
    <row r="229" spans="1:20" s="21" customFormat="1" ht="18" hidden="1" customHeight="1" thickBot="1">
      <c r="A229" s="260"/>
      <c r="B229" s="372" t="s">
        <v>36</v>
      </c>
      <c r="C229" s="373"/>
      <c r="D229" s="118"/>
      <c r="E229" s="118"/>
      <c r="F229" s="119"/>
      <c r="G229" s="228"/>
      <c r="H229" s="228"/>
      <c r="I229" s="12" t="s">
        <v>37</v>
      </c>
      <c r="J229" s="111"/>
      <c r="K229" s="14" t="str">
        <f>IF(J229&gt;0,VLOOKUP(J229,女子登録情報!$J$2:$K$21,2,0),"")</f>
        <v/>
      </c>
      <c r="L229" s="15" t="s">
        <v>38</v>
      </c>
      <c r="M229" s="116"/>
      <c r="N229" s="113" t="str">
        <f t="shared" si="67"/>
        <v/>
      </c>
      <c r="O229" s="117"/>
      <c r="P229" s="374"/>
      <c r="Q229" s="375"/>
      <c r="R229" s="376"/>
      <c r="S229" s="368"/>
      <c r="T229" s="368"/>
    </row>
    <row r="230" spans="1:20" s="21" customFormat="1" ht="18" hidden="1" customHeight="1" thickTop="1" thickBot="1">
      <c r="A230" s="258">
        <v>73</v>
      </c>
      <c r="B230" s="377" t="s">
        <v>1317</v>
      </c>
      <c r="C230" s="379"/>
      <c r="D230" s="379" t="str">
        <f>IF(C230&gt;0,VLOOKUP(C230,女子登録情報!$A$1:$H$2000,3,0),"")</f>
        <v/>
      </c>
      <c r="E230" s="379" t="str">
        <f>IF(C230&gt;0,VLOOKUP(C230,女子登録情報!$A$1:$H$2000,4,0),"")</f>
        <v/>
      </c>
      <c r="F230" s="108" t="str">
        <f>IF(C230&gt;0,VLOOKUP(C230,女子登録情報!$A$1:$H$2000,8,0),"")</f>
        <v/>
      </c>
      <c r="G230" s="226" t="e">
        <f>IF(F231&gt;0,VLOOKUP(F231,女子登録情報!$O$2:$P$48,2,0),"")</f>
        <v>#N/A</v>
      </c>
      <c r="H230" s="226" t="str">
        <f t="shared" ref="H230" si="75">IF(C230&gt;0,TEXT(C230,"100000000"),"")</f>
        <v/>
      </c>
      <c r="I230" s="6" t="s">
        <v>30</v>
      </c>
      <c r="J230" s="110"/>
      <c r="K230" s="8" t="str">
        <f>IF(J230&gt;0,VLOOKUP(J230,女子登録情報!$J$1:$K$21,2,0),"")</f>
        <v/>
      </c>
      <c r="L230" s="6" t="s">
        <v>33</v>
      </c>
      <c r="M230" s="112"/>
      <c r="N230" s="113" t="str">
        <f t="shared" si="67"/>
        <v/>
      </c>
      <c r="O230" s="114"/>
      <c r="P230" s="363"/>
      <c r="Q230" s="364"/>
      <c r="R230" s="365"/>
      <c r="S230" s="366"/>
      <c r="T230" s="366"/>
    </row>
    <row r="231" spans="1:20" s="21" customFormat="1" ht="18" hidden="1" customHeight="1" thickBot="1">
      <c r="A231" s="259"/>
      <c r="B231" s="378"/>
      <c r="C231" s="380"/>
      <c r="D231" s="380"/>
      <c r="E231" s="380"/>
      <c r="F231" s="109" t="str">
        <f>IF(C230&gt;0,VLOOKUP(C230,女子登録情報!$A$1:$H$2000,5,0),"")</f>
        <v/>
      </c>
      <c r="G231" s="227"/>
      <c r="H231" s="227"/>
      <c r="I231" s="11" t="s">
        <v>34</v>
      </c>
      <c r="J231" s="110"/>
      <c r="K231" s="8" t="str">
        <f>IF(J231&gt;0,VLOOKUP(J231,女子登録情報!$J$2:$K$21,2,0),"")</f>
        <v/>
      </c>
      <c r="L231" s="11" t="s">
        <v>35</v>
      </c>
      <c r="M231" s="115"/>
      <c r="N231" s="113" t="str">
        <f t="shared" si="67"/>
        <v/>
      </c>
      <c r="O231" s="114"/>
      <c r="P231" s="369"/>
      <c r="Q231" s="370"/>
      <c r="R231" s="371"/>
      <c r="S231" s="367"/>
      <c r="T231" s="367"/>
    </row>
    <row r="232" spans="1:20" s="21" customFormat="1" ht="18" hidden="1" customHeight="1" thickBot="1">
      <c r="A232" s="260"/>
      <c r="B232" s="372" t="s">
        <v>36</v>
      </c>
      <c r="C232" s="373"/>
      <c r="D232" s="118"/>
      <c r="E232" s="118"/>
      <c r="F232" s="119"/>
      <c r="G232" s="228"/>
      <c r="H232" s="228"/>
      <c r="I232" s="12" t="s">
        <v>37</v>
      </c>
      <c r="J232" s="111"/>
      <c r="K232" s="14" t="str">
        <f>IF(J232&gt;0,VLOOKUP(J232,女子登録情報!$J$2:$K$21,2,0),"")</f>
        <v/>
      </c>
      <c r="L232" s="15" t="s">
        <v>38</v>
      </c>
      <c r="M232" s="116"/>
      <c r="N232" s="113" t="str">
        <f t="shared" si="67"/>
        <v/>
      </c>
      <c r="O232" s="117"/>
      <c r="P232" s="374"/>
      <c r="Q232" s="375"/>
      <c r="R232" s="376"/>
      <c r="S232" s="368"/>
      <c r="T232" s="368"/>
    </row>
    <row r="233" spans="1:20" s="21" customFormat="1" ht="18" hidden="1" customHeight="1" thickTop="1" thickBot="1">
      <c r="A233" s="258">
        <v>74</v>
      </c>
      <c r="B233" s="377" t="s">
        <v>1317</v>
      </c>
      <c r="C233" s="379"/>
      <c r="D233" s="379" t="str">
        <f>IF(C233&gt;0,VLOOKUP(C233,女子登録情報!$A$1:$H$2000,3,0),"")</f>
        <v/>
      </c>
      <c r="E233" s="379" t="str">
        <f>IF(C233&gt;0,VLOOKUP(C233,女子登録情報!$A$1:$H$2000,4,0),"")</f>
        <v/>
      </c>
      <c r="F233" s="108" t="str">
        <f>IF(C233&gt;0,VLOOKUP(C233,女子登録情報!$A$1:$H$2000,8,0),"")</f>
        <v/>
      </c>
      <c r="G233" s="226" t="e">
        <f>IF(F234&gt;0,VLOOKUP(F234,女子登録情報!$O$2:$P$48,2,0),"")</f>
        <v>#N/A</v>
      </c>
      <c r="H233" s="226" t="str">
        <f t="shared" ref="H233" si="76">IF(C233&gt;0,TEXT(C233,"100000000"),"")</f>
        <v/>
      </c>
      <c r="I233" s="6" t="s">
        <v>30</v>
      </c>
      <c r="J233" s="110"/>
      <c r="K233" s="8" t="str">
        <f>IF(J233&gt;0,VLOOKUP(J233,女子登録情報!$J$1:$K$21,2,0),"")</f>
        <v/>
      </c>
      <c r="L233" s="6" t="s">
        <v>33</v>
      </c>
      <c r="M233" s="112"/>
      <c r="N233" s="113" t="str">
        <f t="shared" si="67"/>
        <v/>
      </c>
      <c r="O233" s="114"/>
      <c r="P233" s="363"/>
      <c r="Q233" s="364"/>
      <c r="R233" s="365"/>
      <c r="S233" s="366"/>
      <c r="T233" s="366"/>
    </row>
    <row r="234" spans="1:20" s="21" customFormat="1" ht="18" hidden="1" customHeight="1" thickBot="1">
      <c r="A234" s="259"/>
      <c r="B234" s="378"/>
      <c r="C234" s="380"/>
      <c r="D234" s="380"/>
      <c r="E234" s="380"/>
      <c r="F234" s="109" t="str">
        <f>IF(C233&gt;0,VLOOKUP(C233,女子登録情報!$A$1:$H$2000,5,0),"")</f>
        <v/>
      </c>
      <c r="G234" s="227"/>
      <c r="H234" s="227"/>
      <c r="I234" s="11" t="s">
        <v>34</v>
      </c>
      <c r="J234" s="110"/>
      <c r="K234" s="8" t="str">
        <f>IF(J234&gt;0,VLOOKUP(J234,女子登録情報!$J$2:$K$21,2,0),"")</f>
        <v/>
      </c>
      <c r="L234" s="11" t="s">
        <v>35</v>
      </c>
      <c r="M234" s="115"/>
      <c r="N234" s="113" t="str">
        <f t="shared" si="67"/>
        <v/>
      </c>
      <c r="O234" s="114"/>
      <c r="P234" s="369"/>
      <c r="Q234" s="370"/>
      <c r="R234" s="371"/>
      <c r="S234" s="367"/>
      <c r="T234" s="367"/>
    </row>
    <row r="235" spans="1:20" s="21" customFormat="1" ht="18" hidden="1" customHeight="1" thickBot="1">
      <c r="A235" s="260"/>
      <c r="B235" s="372" t="s">
        <v>36</v>
      </c>
      <c r="C235" s="373"/>
      <c r="D235" s="118"/>
      <c r="E235" s="118"/>
      <c r="F235" s="119"/>
      <c r="G235" s="228"/>
      <c r="H235" s="228"/>
      <c r="I235" s="12" t="s">
        <v>37</v>
      </c>
      <c r="J235" s="111"/>
      <c r="K235" s="14" t="str">
        <f>IF(J235&gt;0,VLOOKUP(J235,女子登録情報!$J$2:$K$21,2,0),"")</f>
        <v/>
      </c>
      <c r="L235" s="15" t="s">
        <v>38</v>
      </c>
      <c r="M235" s="116"/>
      <c r="N235" s="113" t="str">
        <f t="shared" si="67"/>
        <v/>
      </c>
      <c r="O235" s="117"/>
      <c r="P235" s="374"/>
      <c r="Q235" s="375"/>
      <c r="R235" s="376"/>
      <c r="S235" s="368"/>
      <c r="T235" s="368"/>
    </row>
    <row r="236" spans="1:20" s="21" customFormat="1" ht="18" hidden="1" customHeight="1" thickTop="1" thickBot="1">
      <c r="A236" s="258">
        <v>75</v>
      </c>
      <c r="B236" s="377" t="s">
        <v>1317</v>
      </c>
      <c r="C236" s="379"/>
      <c r="D236" s="379" t="str">
        <f>IF(C236&gt;0,VLOOKUP(C236,女子登録情報!$A$1:$H$2000,3,0),"")</f>
        <v/>
      </c>
      <c r="E236" s="379" t="str">
        <f>IF(C236&gt;0,VLOOKUP(C236,女子登録情報!$A$1:$H$2000,4,0),"")</f>
        <v/>
      </c>
      <c r="F236" s="108" t="str">
        <f>IF(C236&gt;0,VLOOKUP(C236,女子登録情報!$A$1:$H$2000,8,0),"")</f>
        <v/>
      </c>
      <c r="G236" s="226" t="e">
        <f>IF(F237&gt;0,VLOOKUP(F237,女子登録情報!$O$2:$P$48,2,0),"")</f>
        <v>#N/A</v>
      </c>
      <c r="H236" s="226" t="str">
        <f t="shared" ref="H236" si="77">IF(C236&gt;0,TEXT(C236,"100000000"),"")</f>
        <v/>
      </c>
      <c r="I236" s="6" t="s">
        <v>30</v>
      </c>
      <c r="J236" s="110"/>
      <c r="K236" s="8" t="str">
        <f>IF(J236&gt;0,VLOOKUP(J236,女子登録情報!$J$1:$K$21,2,0),"")</f>
        <v/>
      </c>
      <c r="L236" s="6" t="s">
        <v>33</v>
      </c>
      <c r="M236" s="112"/>
      <c r="N236" s="113" t="str">
        <f t="shared" si="67"/>
        <v/>
      </c>
      <c r="O236" s="114"/>
      <c r="P236" s="363"/>
      <c r="Q236" s="364"/>
      <c r="R236" s="365"/>
      <c r="S236" s="366"/>
      <c r="T236" s="366"/>
    </row>
    <row r="237" spans="1:20" s="21" customFormat="1" ht="18" hidden="1" customHeight="1" thickBot="1">
      <c r="A237" s="259"/>
      <c r="B237" s="378"/>
      <c r="C237" s="380"/>
      <c r="D237" s="380"/>
      <c r="E237" s="380"/>
      <c r="F237" s="109" t="str">
        <f>IF(C236&gt;0,VLOOKUP(C236,女子登録情報!$A$1:$H$2000,5,0),"")</f>
        <v/>
      </c>
      <c r="G237" s="227"/>
      <c r="H237" s="227"/>
      <c r="I237" s="11" t="s">
        <v>34</v>
      </c>
      <c r="J237" s="110"/>
      <c r="K237" s="8" t="str">
        <f>IF(J237&gt;0,VLOOKUP(J237,女子登録情報!$J$2:$K$21,2,0),"")</f>
        <v/>
      </c>
      <c r="L237" s="11" t="s">
        <v>35</v>
      </c>
      <c r="M237" s="115"/>
      <c r="N237" s="113" t="str">
        <f t="shared" si="67"/>
        <v/>
      </c>
      <c r="O237" s="114"/>
      <c r="P237" s="369"/>
      <c r="Q237" s="370"/>
      <c r="R237" s="371"/>
      <c r="S237" s="367"/>
      <c r="T237" s="367"/>
    </row>
    <row r="238" spans="1:20" s="21" customFormat="1" ht="18" hidden="1" customHeight="1" thickBot="1">
      <c r="A238" s="260"/>
      <c r="B238" s="372" t="s">
        <v>36</v>
      </c>
      <c r="C238" s="373"/>
      <c r="D238" s="118"/>
      <c r="E238" s="118"/>
      <c r="F238" s="119"/>
      <c r="G238" s="228"/>
      <c r="H238" s="228"/>
      <c r="I238" s="12" t="s">
        <v>37</v>
      </c>
      <c r="J238" s="111"/>
      <c r="K238" s="14" t="str">
        <f>IF(J238&gt;0,VLOOKUP(J238,女子登録情報!$J$2:$K$21,2,0),"")</f>
        <v/>
      </c>
      <c r="L238" s="15" t="s">
        <v>38</v>
      </c>
      <c r="M238" s="116"/>
      <c r="N238" s="113" t="str">
        <f t="shared" si="67"/>
        <v/>
      </c>
      <c r="O238" s="117"/>
      <c r="P238" s="374"/>
      <c r="Q238" s="375"/>
      <c r="R238" s="376"/>
      <c r="S238" s="368"/>
      <c r="T238" s="368"/>
    </row>
    <row r="239" spans="1:20" s="21" customFormat="1" ht="18" hidden="1" customHeight="1" thickTop="1" thickBot="1">
      <c r="A239" s="258">
        <v>76</v>
      </c>
      <c r="B239" s="377" t="s">
        <v>1317</v>
      </c>
      <c r="C239" s="379"/>
      <c r="D239" s="379" t="str">
        <f>IF(C239&gt;0,VLOOKUP(C239,女子登録情報!$A$1:$H$2000,3,0),"")</f>
        <v/>
      </c>
      <c r="E239" s="379" t="str">
        <f>IF(C239&gt;0,VLOOKUP(C239,女子登録情報!$A$1:$H$2000,4,0),"")</f>
        <v/>
      </c>
      <c r="F239" s="108" t="str">
        <f>IF(C239&gt;0,VLOOKUP(C239,女子登録情報!$A$1:$H$2000,8,0),"")</f>
        <v/>
      </c>
      <c r="G239" s="226" t="e">
        <f>IF(F240&gt;0,VLOOKUP(F240,女子登録情報!$O$2:$P$48,2,0),"")</f>
        <v>#N/A</v>
      </c>
      <c r="H239" s="226" t="str">
        <f t="shared" ref="H239" si="78">IF(C239&gt;0,TEXT(C239,"100000000"),"")</f>
        <v/>
      </c>
      <c r="I239" s="6" t="s">
        <v>30</v>
      </c>
      <c r="J239" s="110"/>
      <c r="K239" s="8" t="str">
        <f>IF(J239&gt;0,VLOOKUP(J239,女子登録情報!$J$1:$K$21,2,0),"")</f>
        <v/>
      </c>
      <c r="L239" s="6" t="s">
        <v>33</v>
      </c>
      <c r="M239" s="112"/>
      <c r="N239" s="113" t="str">
        <f t="shared" si="67"/>
        <v/>
      </c>
      <c r="O239" s="114"/>
      <c r="P239" s="363"/>
      <c r="Q239" s="364"/>
      <c r="R239" s="365"/>
      <c r="S239" s="366"/>
      <c r="T239" s="366"/>
    </row>
    <row r="240" spans="1:20" s="21" customFormat="1" ht="18" hidden="1" customHeight="1" thickBot="1">
      <c r="A240" s="259"/>
      <c r="B240" s="378"/>
      <c r="C240" s="380"/>
      <c r="D240" s="380"/>
      <c r="E240" s="380"/>
      <c r="F240" s="109" t="str">
        <f>IF(C239&gt;0,VLOOKUP(C239,女子登録情報!$A$1:$H$2000,5,0),"")</f>
        <v/>
      </c>
      <c r="G240" s="227"/>
      <c r="H240" s="227"/>
      <c r="I240" s="11" t="s">
        <v>34</v>
      </c>
      <c r="J240" s="110"/>
      <c r="K240" s="8" t="str">
        <f>IF(J240&gt;0,VLOOKUP(J240,女子登録情報!$J$2:$K$21,2,0),"")</f>
        <v/>
      </c>
      <c r="L240" s="11" t="s">
        <v>35</v>
      </c>
      <c r="M240" s="115"/>
      <c r="N240" s="113" t="str">
        <f t="shared" si="67"/>
        <v/>
      </c>
      <c r="O240" s="114"/>
      <c r="P240" s="369"/>
      <c r="Q240" s="370"/>
      <c r="R240" s="371"/>
      <c r="S240" s="367"/>
      <c r="T240" s="367"/>
    </row>
    <row r="241" spans="1:20" s="21" customFormat="1" ht="18" hidden="1" customHeight="1" thickBot="1">
      <c r="A241" s="260"/>
      <c r="B241" s="372" t="s">
        <v>36</v>
      </c>
      <c r="C241" s="373"/>
      <c r="D241" s="118"/>
      <c r="E241" s="118"/>
      <c r="F241" s="119"/>
      <c r="G241" s="228"/>
      <c r="H241" s="228"/>
      <c r="I241" s="12" t="s">
        <v>37</v>
      </c>
      <c r="J241" s="111"/>
      <c r="K241" s="14" t="str">
        <f>IF(J241&gt;0,VLOOKUP(J241,女子登録情報!$J$2:$K$21,2,0),"")</f>
        <v/>
      </c>
      <c r="L241" s="15" t="s">
        <v>38</v>
      </c>
      <c r="M241" s="116"/>
      <c r="N241" s="113" t="str">
        <f t="shared" si="67"/>
        <v/>
      </c>
      <c r="O241" s="117"/>
      <c r="P241" s="374"/>
      <c r="Q241" s="375"/>
      <c r="R241" s="376"/>
      <c r="S241" s="368"/>
      <c r="T241" s="368"/>
    </row>
    <row r="242" spans="1:20" s="21" customFormat="1" ht="18" hidden="1" customHeight="1" thickTop="1" thickBot="1">
      <c r="A242" s="258">
        <v>77</v>
      </c>
      <c r="B242" s="377" t="s">
        <v>1317</v>
      </c>
      <c r="C242" s="379"/>
      <c r="D242" s="379" t="str">
        <f>IF(C242&gt;0,VLOOKUP(C242,女子登録情報!$A$1:$H$2000,3,0),"")</f>
        <v/>
      </c>
      <c r="E242" s="379" t="str">
        <f>IF(C242&gt;0,VLOOKUP(C242,女子登録情報!$A$1:$H$2000,4,0),"")</f>
        <v/>
      </c>
      <c r="F242" s="108" t="str">
        <f>IF(C242&gt;0,VLOOKUP(C242,女子登録情報!$A$1:$H$2000,8,0),"")</f>
        <v/>
      </c>
      <c r="G242" s="226" t="e">
        <f>IF(F243&gt;0,VLOOKUP(F243,女子登録情報!$O$2:$P$48,2,0),"")</f>
        <v>#N/A</v>
      </c>
      <c r="H242" s="226" t="str">
        <f t="shared" ref="H242" si="79">IF(C242&gt;0,TEXT(C242,"100000000"),"")</f>
        <v/>
      </c>
      <c r="I242" s="6" t="s">
        <v>30</v>
      </c>
      <c r="J242" s="110"/>
      <c r="K242" s="8" t="str">
        <f>IF(J242&gt;0,VLOOKUP(J242,女子登録情報!$J$1:$K$21,2,0),"")</f>
        <v/>
      </c>
      <c r="L242" s="6" t="s">
        <v>33</v>
      </c>
      <c r="M242" s="112"/>
      <c r="N242" s="113" t="str">
        <f t="shared" si="67"/>
        <v/>
      </c>
      <c r="O242" s="114"/>
      <c r="P242" s="363"/>
      <c r="Q242" s="364"/>
      <c r="R242" s="365"/>
      <c r="S242" s="366"/>
      <c r="T242" s="366"/>
    </row>
    <row r="243" spans="1:20" s="21" customFormat="1" ht="18" hidden="1" customHeight="1" thickBot="1">
      <c r="A243" s="259"/>
      <c r="B243" s="378"/>
      <c r="C243" s="380"/>
      <c r="D243" s="380"/>
      <c r="E243" s="380"/>
      <c r="F243" s="109" t="str">
        <f>IF(C242&gt;0,VLOOKUP(C242,女子登録情報!$A$1:$H$2000,5,0),"")</f>
        <v/>
      </c>
      <c r="G243" s="227"/>
      <c r="H243" s="227"/>
      <c r="I243" s="11" t="s">
        <v>34</v>
      </c>
      <c r="J243" s="110"/>
      <c r="K243" s="8" t="str">
        <f>IF(J243&gt;0,VLOOKUP(J243,女子登録情報!$J$2:$K$21,2,0),"")</f>
        <v/>
      </c>
      <c r="L243" s="11" t="s">
        <v>35</v>
      </c>
      <c r="M243" s="115"/>
      <c r="N243" s="113" t="str">
        <f t="shared" si="67"/>
        <v/>
      </c>
      <c r="O243" s="114"/>
      <c r="P243" s="369"/>
      <c r="Q243" s="370"/>
      <c r="R243" s="371"/>
      <c r="S243" s="367"/>
      <c r="T243" s="367"/>
    </row>
    <row r="244" spans="1:20" s="21" customFormat="1" ht="18" hidden="1" customHeight="1" thickBot="1">
      <c r="A244" s="260"/>
      <c r="B244" s="372" t="s">
        <v>36</v>
      </c>
      <c r="C244" s="373"/>
      <c r="D244" s="118"/>
      <c r="E244" s="118"/>
      <c r="F244" s="119"/>
      <c r="G244" s="228"/>
      <c r="H244" s="228"/>
      <c r="I244" s="12" t="s">
        <v>37</v>
      </c>
      <c r="J244" s="111"/>
      <c r="K244" s="14" t="str">
        <f>IF(J244&gt;0,VLOOKUP(J244,女子登録情報!$J$2:$K$21,2,0),"")</f>
        <v/>
      </c>
      <c r="L244" s="15" t="s">
        <v>38</v>
      </c>
      <c r="M244" s="116"/>
      <c r="N244" s="113" t="str">
        <f t="shared" si="67"/>
        <v/>
      </c>
      <c r="O244" s="117"/>
      <c r="P244" s="374"/>
      <c r="Q244" s="375"/>
      <c r="R244" s="376"/>
      <c r="S244" s="368"/>
      <c r="T244" s="368"/>
    </row>
    <row r="245" spans="1:20" s="21" customFormat="1" ht="18" hidden="1" customHeight="1" thickTop="1" thickBot="1">
      <c r="A245" s="258">
        <v>78</v>
      </c>
      <c r="B245" s="377" t="s">
        <v>1317</v>
      </c>
      <c r="C245" s="379"/>
      <c r="D245" s="379" t="str">
        <f>IF(C245&gt;0,VLOOKUP(C245,女子登録情報!$A$1:$H$2000,3,0),"")</f>
        <v/>
      </c>
      <c r="E245" s="379" t="str">
        <f>IF(C245&gt;0,VLOOKUP(C245,女子登録情報!$A$1:$H$2000,4,0),"")</f>
        <v/>
      </c>
      <c r="F245" s="108" t="str">
        <f>IF(C245&gt;0,VLOOKUP(C245,女子登録情報!$A$1:$H$2000,8,0),"")</f>
        <v/>
      </c>
      <c r="G245" s="226" t="e">
        <f>IF(F246&gt;0,VLOOKUP(F246,女子登録情報!$O$2:$P$48,2,0),"")</f>
        <v>#N/A</v>
      </c>
      <c r="H245" s="226" t="str">
        <f t="shared" ref="H245" si="80">IF(C245&gt;0,TEXT(C245,"100000000"),"")</f>
        <v/>
      </c>
      <c r="I245" s="6" t="s">
        <v>30</v>
      </c>
      <c r="J245" s="110"/>
      <c r="K245" s="8" t="str">
        <f>IF(J245&gt;0,VLOOKUP(J245,女子登録情報!$J$1:$K$21,2,0),"")</f>
        <v/>
      </c>
      <c r="L245" s="6" t="s">
        <v>33</v>
      </c>
      <c r="M245" s="112"/>
      <c r="N245" s="113" t="str">
        <f t="shared" si="67"/>
        <v/>
      </c>
      <c r="O245" s="114"/>
      <c r="P245" s="363"/>
      <c r="Q245" s="364"/>
      <c r="R245" s="365"/>
      <c r="S245" s="366"/>
      <c r="T245" s="366"/>
    </row>
    <row r="246" spans="1:20" s="21" customFormat="1" ht="18" hidden="1" customHeight="1" thickBot="1">
      <c r="A246" s="259"/>
      <c r="B246" s="378"/>
      <c r="C246" s="380"/>
      <c r="D246" s="380"/>
      <c r="E246" s="380"/>
      <c r="F246" s="109" t="str">
        <f>IF(C245&gt;0,VLOOKUP(C245,女子登録情報!$A$1:$H$2000,5,0),"")</f>
        <v/>
      </c>
      <c r="G246" s="227"/>
      <c r="H246" s="227"/>
      <c r="I246" s="11" t="s">
        <v>34</v>
      </c>
      <c r="J246" s="110"/>
      <c r="K246" s="8" t="str">
        <f>IF(J246&gt;0,VLOOKUP(J246,女子登録情報!$J$2:$K$21,2,0),"")</f>
        <v/>
      </c>
      <c r="L246" s="11" t="s">
        <v>35</v>
      </c>
      <c r="M246" s="115"/>
      <c r="N246" s="113" t="str">
        <f t="shared" si="67"/>
        <v/>
      </c>
      <c r="O246" s="114"/>
      <c r="P246" s="369"/>
      <c r="Q246" s="370"/>
      <c r="R246" s="371"/>
      <c r="S246" s="367"/>
      <c r="T246" s="367"/>
    </row>
    <row r="247" spans="1:20" s="21" customFormat="1" ht="18" hidden="1" customHeight="1" thickBot="1">
      <c r="A247" s="260"/>
      <c r="B247" s="372" t="s">
        <v>36</v>
      </c>
      <c r="C247" s="373"/>
      <c r="D247" s="118"/>
      <c r="E247" s="118"/>
      <c r="F247" s="119"/>
      <c r="G247" s="228"/>
      <c r="H247" s="228"/>
      <c r="I247" s="12" t="s">
        <v>37</v>
      </c>
      <c r="J247" s="111"/>
      <c r="K247" s="14" t="str">
        <f>IF(J247&gt;0,VLOOKUP(J247,女子登録情報!$J$2:$K$21,2,0),"")</f>
        <v/>
      </c>
      <c r="L247" s="15" t="s">
        <v>38</v>
      </c>
      <c r="M247" s="116"/>
      <c r="N247" s="113" t="str">
        <f t="shared" si="67"/>
        <v/>
      </c>
      <c r="O247" s="117"/>
      <c r="P247" s="374"/>
      <c r="Q247" s="375"/>
      <c r="R247" s="376"/>
      <c r="S247" s="368"/>
      <c r="T247" s="368"/>
    </row>
    <row r="248" spans="1:20" s="21" customFormat="1" ht="18" hidden="1" customHeight="1" thickTop="1" thickBot="1">
      <c r="A248" s="258">
        <v>79</v>
      </c>
      <c r="B248" s="377" t="s">
        <v>1317</v>
      </c>
      <c r="C248" s="379"/>
      <c r="D248" s="379" t="str">
        <f>IF(C248&gt;0,VLOOKUP(C248,女子登録情報!$A$1:$H$2000,3,0),"")</f>
        <v/>
      </c>
      <c r="E248" s="379" t="str">
        <f>IF(C248&gt;0,VLOOKUP(C248,女子登録情報!$A$1:$H$2000,4,0),"")</f>
        <v/>
      </c>
      <c r="F248" s="108" t="str">
        <f>IF(C248&gt;0,VLOOKUP(C248,女子登録情報!$A$1:$H$2000,8,0),"")</f>
        <v/>
      </c>
      <c r="G248" s="226" t="e">
        <f>IF(F249&gt;0,VLOOKUP(F249,女子登録情報!$O$2:$P$48,2,0),"")</f>
        <v>#N/A</v>
      </c>
      <c r="H248" s="226" t="str">
        <f t="shared" ref="H248" si="81">IF(C248&gt;0,TEXT(C248,"100000000"),"")</f>
        <v/>
      </c>
      <c r="I248" s="6" t="s">
        <v>30</v>
      </c>
      <c r="J248" s="110"/>
      <c r="K248" s="8" t="str">
        <f>IF(J248&gt;0,VLOOKUP(J248,女子登録情報!$J$1:$K$21,2,0),"")</f>
        <v/>
      </c>
      <c r="L248" s="6" t="s">
        <v>33</v>
      </c>
      <c r="M248" s="112"/>
      <c r="N248" s="113" t="str">
        <f t="shared" si="67"/>
        <v/>
      </c>
      <c r="O248" s="114"/>
      <c r="P248" s="363"/>
      <c r="Q248" s="364"/>
      <c r="R248" s="365"/>
      <c r="S248" s="366"/>
      <c r="T248" s="366"/>
    </row>
    <row r="249" spans="1:20" s="21" customFormat="1" ht="18" hidden="1" customHeight="1" thickBot="1">
      <c r="A249" s="259"/>
      <c r="B249" s="378"/>
      <c r="C249" s="380"/>
      <c r="D249" s="380"/>
      <c r="E249" s="380"/>
      <c r="F249" s="109" t="str">
        <f>IF(C248&gt;0,VLOOKUP(C248,女子登録情報!$A$1:$H$2000,5,0),"")</f>
        <v/>
      </c>
      <c r="G249" s="227"/>
      <c r="H249" s="227"/>
      <c r="I249" s="11" t="s">
        <v>34</v>
      </c>
      <c r="J249" s="110"/>
      <c r="K249" s="8" t="str">
        <f>IF(J249&gt;0,VLOOKUP(J249,女子登録情報!$J$2:$K$21,2,0),"")</f>
        <v/>
      </c>
      <c r="L249" s="11" t="s">
        <v>35</v>
      </c>
      <c r="M249" s="115"/>
      <c r="N249" s="113" t="str">
        <f t="shared" si="67"/>
        <v/>
      </c>
      <c r="O249" s="114"/>
      <c r="P249" s="369"/>
      <c r="Q249" s="370"/>
      <c r="R249" s="371"/>
      <c r="S249" s="367"/>
      <c r="T249" s="367"/>
    </row>
    <row r="250" spans="1:20" s="21" customFormat="1" ht="18" hidden="1" customHeight="1" thickBot="1">
      <c r="A250" s="260"/>
      <c r="B250" s="372" t="s">
        <v>36</v>
      </c>
      <c r="C250" s="373"/>
      <c r="D250" s="118"/>
      <c r="E250" s="118"/>
      <c r="F250" s="119"/>
      <c r="G250" s="228"/>
      <c r="H250" s="228"/>
      <c r="I250" s="12" t="s">
        <v>37</v>
      </c>
      <c r="J250" s="111"/>
      <c r="K250" s="14" t="str">
        <f>IF(J250&gt;0,VLOOKUP(J250,女子登録情報!$J$2:$K$21,2,0),"")</f>
        <v/>
      </c>
      <c r="L250" s="15" t="s">
        <v>38</v>
      </c>
      <c r="M250" s="116"/>
      <c r="N250" s="113" t="str">
        <f t="shared" si="67"/>
        <v/>
      </c>
      <c r="O250" s="117"/>
      <c r="P250" s="374"/>
      <c r="Q250" s="375"/>
      <c r="R250" s="376"/>
      <c r="S250" s="368"/>
      <c r="T250" s="368"/>
    </row>
    <row r="251" spans="1:20" s="21" customFormat="1" ht="18" hidden="1" customHeight="1" thickTop="1" thickBot="1">
      <c r="A251" s="258">
        <v>80</v>
      </c>
      <c r="B251" s="377" t="s">
        <v>1317</v>
      </c>
      <c r="C251" s="379"/>
      <c r="D251" s="379" t="str">
        <f>IF(C251&gt;0,VLOOKUP(C251,女子登録情報!$A$1:$H$2000,3,0),"")</f>
        <v/>
      </c>
      <c r="E251" s="379" t="str">
        <f>IF(C251&gt;0,VLOOKUP(C251,女子登録情報!$A$1:$H$2000,4,0),"")</f>
        <v/>
      </c>
      <c r="F251" s="108" t="str">
        <f>IF(C251&gt;0,VLOOKUP(C251,女子登録情報!$A$1:$H$2000,8,0),"")</f>
        <v/>
      </c>
      <c r="G251" s="226" t="e">
        <f>IF(F252&gt;0,VLOOKUP(F252,女子登録情報!$O$2:$P$48,2,0),"")</f>
        <v>#N/A</v>
      </c>
      <c r="H251" s="226" t="str">
        <f t="shared" ref="H251" si="82">IF(C251&gt;0,TEXT(C251,"100000000"),"")</f>
        <v/>
      </c>
      <c r="I251" s="6" t="s">
        <v>30</v>
      </c>
      <c r="J251" s="110"/>
      <c r="K251" s="8" t="str">
        <f>IF(J251&gt;0,VLOOKUP(J251,女子登録情報!$J$1:$K$21,2,0),"")</f>
        <v/>
      </c>
      <c r="L251" s="6" t="s">
        <v>33</v>
      </c>
      <c r="M251" s="112"/>
      <c r="N251" s="113" t="str">
        <f t="shared" si="67"/>
        <v/>
      </c>
      <c r="O251" s="114"/>
      <c r="P251" s="363"/>
      <c r="Q251" s="364"/>
      <c r="R251" s="365"/>
      <c r="S251" s="366"/>
      <c r="T251" s="366"/>
    </row>
    <row r="252" spans="1:20" s="21" customFormat="1" ht="18" hidden="1" customHeight="1" thickBot="1">
      <c r="A252" s="259"/>
      <c r="B252" s="378"/>
      <c r="C252" s="380"/>
      <c r="D252" s="380"/>
      <c r="E252" s="380"/>
      <c r="F252" s="109" t="str">
        <f>IF(C251&gt;0,VLOOKUP(C251,女子登録情報!$A$1:$H$2000,5,0),"")</f>
        <v/>
      </c>
      <c r="G252" s="227"/>
      <c r="H252" s="227"/>
      <c r="I252" s="11" t="s">
        <v>34</v>
      </c>
      <c r="J252" s="110"/>
      <c r="K252" s="8" t="str">
        <f>IF(J252&gt;0,VLOOKUP(J252,女子登録情報!$J$2:$K$21,2,0),"")</f>
        <v/>
      </c>
      <c r="L252" s="11" t="s">
        <v>35</v>
      </c>
      <c r="M252" s="115"/>
      <c r="N252" s="113" t="str">
        <f t="shared" si="67"/>
        <v/>
      </c>
      <c r="O252" s="114"/>
      <c r="P252" s="369"/>
      <c r="Q252" s="370"/>
      <c r="R252" s="371"/>
      <c r="S252" s="367"/>
      <c r="T252" s="367"/>
    </row>
    <row r="253" spans="1:20" s="21" customFormat="1" ht="18" hidden="1" customHeight="1" thickBot="1">
      <c r="A253" s="260"/>
      <c r="B253" s="372" t="s">
        <v>36</v>
      </c>
      <c r="C253" s="373"/>
      <c r="D253" s="118"/>
      <c r="E253" s="118"/>
      <c r="F253" s="119"/>
      <c r="G253" s="228"/>
      <c r="H253" s="228"/>
      <c r="I253" s="12" t="s">
        <v>37</v>
      </c>
      <c r="J253" s="111"/>
      <c r="K253" s="14" t="str">
        <f>IF(J253&gt;0,VLOOKUP(J253,女子登録情報!$J$2:$K$21,2,0),"")</f>
        <v/>
      </c>
      <c r="L253" s="15" t="s">
        <v>38</v>
      </c>
      <c r="M253" s="116"/>
      <c r="N253" s="113" t="str">
        <f t="shared" si="67"/>
        <v/>
      </c>
      <c r="O253" s="117"/>
      <c r="P253" s="374"/>
      <c r="Q253" s="375"/>
      <c r="R253" s="376"/>
      <c r="S253" s="368"/>
      <c r="T253" s="368"/>
    </row>
    <row r="254" spans="1:20" s="21" customFormat="1" ht="18" hidden="1" customHeight="1" thickTop="1" thickBot="1">
      <c r="A254" s="258">
        <v>81</v>
      </c>
      <c r="B254" s="377" t="s">
        <v>1317</v>
      </c>
      <c r="C254" s="379"/>
      <c r="D254" s="379" t="str">
        <f>IF(C254&gt;0,VLOOKUP(C254,女子登録情報!$A$1:$H$2000,3,0),"")</f>
        <v/>
      </c>
      <c r="E254" s="379" t="str">
        <f>IF(C254&gt;0,VLOOKUP(C254,女子登録情報!$A$1:$H$2000,4,0),"")</f>
        <v/>
      </c>
      <c r="F254" s="108" t="str">
        <f>IF(C254&gt;0,VLOOKUP(C254,女子登録情報!$A$1:$H$2000,8,0),"")</f>
        <v/>
      </c>
      <c r="G254" s="226" t="e">
        <f>IF(F255&gt;0,VLOOKUP(F255,女子登録情報!$O$2:$P$48,2,0),"")</f>
        <v>#N/A</v>
      </c>
      <c r="H254" s="226" t="str">
        <f t="shared" ref="H254" si="83">IF(C254&gt;0,TEXT(C254,"100000000"),"")</f>
        <v/>
      </c>
      <c r="I254" s="6" t="s">
        <v>30</v>
      </c>
      <c r="J254" s="110"/>
      <c r="K254" s="8" t="str">
        <f>IF(J254&gt;0,VLOOKUP(J254,女子登録情報!$J$1:$K$21,2,0),"")</f>
        <v/>
      </c>
      <c r="L254" s="6" t="s">
        <v>33</v>
      </c>
      <c r="M254" s="112"/>
      <c r="N254" s="113" t="str">
        <f t="shared" si="67"/>
        <v/>
      </c>
      <c r="O254" s="114"/>
      <c r="P254" s="363"/>
      <c r="Q254" s="364"/>
      <c r="R254" s="365"/>
      <c r="S254" s="366"/>
      <c r="T254" s="366"/>
    </row>
    <row r="255" spans="1:20" s="21" customFormat="1" ht="18" hidden="1" customHeight="1" thickBot="1">
      <c r="A255" s="259"/>
      <c r="B255" s="378"/>
      <c r="C255" s="380"/>
      <c r="D255" s="380"/>
      <c r="E255" s="380"/>
      <c r="F255" s="109" t="str">
        <f>IF(C254&gt;0,VLOOKUP(C254,女子登録情報!$A$1:$H$2000,5,0),"")</f>
        <v/>
      </c>
      <c r="G255" s="227"/>
      <c r="H255" s="227"/>
      <c r="I255" s="11" t="s">
        <v>34</v>
      </c>
      <c r="J255" s="110"/>
      <c r="K255" s="8" t="str">
        <f>IF(J255&gt;0,VLOOKUP(J255,女子登録情報!$J$2:$K$21,2,0),"")</f>
        <v/>
      </c>
      <c r="L255" s="11" t="s">
        <v>35</v>
      </c>
      <c r="M255" s="115"/>
      <c r="N255" s="113" t="str">
        <f t="shared" si="67"/>
        <v/>
      </c>
      <c r="O255" s="114"/>
      <c r="P255" s="369"/>
      <c r="Q255" s="370"/>
      <c r="R255" s="371"/>
      <c r="S255" s="367"/>
      <c r="T255" s="367"/>
    </row>
    <row r="256" spans="1:20" s="21" customFormat="1" ht="18" hidden="1" customHeight="1" thickBot="1">
      <c r="A256" s="260"/>
      <c r="B256" s="372" t="s">
        <v>36</v>
      </c>
      <c r="C256" s="373"/>
      <c r="D256" s="118"/>
      <c r="E256" s="118"/>
      <c r="F256" s="119"/>
      <c r="G256" s="228"/>
      <c r="H256" s="228"/>
      <c r="I256" s="12" t="s">
        <v>37</v>
      </c>
      <c r="J256" s="111"/>
      <c r="K256" s="14" t="str">
        <f>IF(J256&gt;0,VLOOKUP(J256,女子登録情報!$J$2:$K$21,2,0),"")</f>
        <v/>
      </c>
      <c r="L256" s="15" t="s">
        <v>38</v>
      </c>
      <c r="M256" s="116"/>
      <c r="N256" s="113" t="str">
        <f t="shared" si="67"/>
        <v/>
      </c>
      <c r="O256" s="117"/>
      <c r="P256" s="374"/>
      <c r="Q256" s="375"/>
      <c r="R256" s="376"/>
      <c r="S256" s="368"/>
      <c r="T256" s="368"/>
    </row>
    <row r="257" spans="1:20" s="21" customFormat="1" ht="18" hidden="1" customHeight="1" thickTop="1" thickBot="1">
      <c r="A257" s="258">
        <v>82</v>
      </c>
      <c r="B257" s="377" t="s">
        <v>1317</v>
      </c>
      <c r="C257" s="379"/>
      <c r="D257" s="379" t="str">
        <f>IF(C257&gt;0,VLOOKUP(C257,女子登録情報!$A$1:$H$2000,3,0),"")</f>
        <v/>
      </c>
      <c r="E257" s="379" t="str">
        <f>IF(C257&gt;0,VLOOKUP(C257,女子登録情報!$A$1:$H$2000,4,0),"")</f>
        <v/>
      </c>
      <c r="F257" s="108" t="str">
        <f>IF(C257&gt;0,VLOOKUP(C257,女子登録情報!$A$1:$H$2000,8,0),"")</f>
        <v/>
      </c>
      <c r="G257" s="226" t="e">
        <f>IF(F258&gt;0,VLOOKUP(F258,女子登録情報!$O$2:$P$48,2,0),"")</f>
        <v>#N/A</v>
      </c>
      <c r="H257" s="226" t="str">
        <f t="shared" ref="H257" si="84">IF(C257&gt;0,TEXT(C257,"100000000"),"")</f>
        <v/>
      </c>
      <c r="I257" s="6" t="s">
        <v>30</v>
      </c>
      <c r="J257" s="110"/>
      <c r="K257" s="8" t="str">
        <f>IF(J257&gt;0,VLOOKUP(J257,女子登録情報!$J$1:$K$21,2,0),"")</f>
        <v/>
      </c>
      <c r="L257" s="6" t="s">
        <v>33</v>
      </c>
      <c r="M257" s="112"/>
      <c r="N257" s="113" t="str">
        <f t="shared" si="67"/>
        <v/>
      </c>
      <c r="O257" s="114"/>
      <c r="P257" s="363"/>
      <c r="Q257" s="364"/>
      <c r="R257" s="365"/>
      <c r="S257" s="366"/>
      <c r="T257" s="366"/>
    </row>
    <row r="258" spans="1:20" s="21" customFormat="1" ht="18" hidden="1" customHeight="1" thickBot="1">
      <c r="A258" s="259"/>
      <c r="B258" s="378"/>
      <c r="C258" s="380"/>
      <c r="D258" s="380"/>
      <c r="E258" s="380"/>
      <c r="F258" s="109" t="str">
        <f>IF(C257&gt;0,VLOOKUP(C257,女子登録情報!$A$1:$H$2000,5,0),"")</f>
        <v/>
      </c>
      <c r="G258" s="227"/>
      <c r="H258" s="227"/>
      <c r="I258" s="11" t="s">
        <v>34</v>
      </c>
      <c r="J258" s="110"/>
      <c r="K258" s="8" t="str">
        <f>IF(J258&gt;0,VLOOKUP(J258,女子登録情報!$J$2:$K$21,2,0),"")</f>
        <v/>
      </c>
      <c r="L258" s="11" t="s">
        <v>35</v>
      </c>
      <c r="M258" s="115"/>
      <c r="N258" s="113" t="str">
        <f t="shared" si="67"/>
        <v/>
      </c>
      <c r="O258" s="114"/>
      <c r="P258" s="369"/>
      <c r="Q258" s="370"/>
      <c r="R258" s="371"/>
      <c r="S258" s="367"/>
      <c r="T258" s="367"/>
    </row>
    <row r="259" spans="1:20" s="21" customFormat="1" ht="18" hidden="1" customHeight="1" thickBot="1">
      <c r="A259" s="260"/>
      <c r="B259" s="372" t="s">
        <v>36</v>
      </c>
      <c r="C259" s="373"/>
      <c r="D259" s="118"/>
      <c r="E259" s="118"/>
      <c r="F259" s="119"/>
      <c r="G259" s="228"/>
      <c r="H259" s="228"/>
      <c r="I259" s="12" t="s">
        <v>37</v>
      </c>
      <c r="J259" s="111"/>
      <c r="K259" s="14" t="str">
        <f>IF(J259&gt;0,VLOOKUP(J259,女子登録情報!$J$2:$K$21,2,0),"")</f>
        <v/>
      </c>
      <c r="L259" s="15" t="s">
        <v>38</v>
      </c>
      <c r="M259" s="116"/>
      <c r="N259" s="113" t="str">
        <f t="shared" si="67"/>
        <v/>
      </c>
      <c r="O259" s="117"/>
      <c r="P259" s="374"/>
      <c r="Q259" s="375"/>
      <c r="R259" s="376"/>
      <c r="S259" s="368"/>
      <c r="T259" s="368"/>
    </row>
    <row r="260" spans="1:20" s="21" customFormat="1" ht="18" hidden="1" customHeight="1" thickTop="1" thickBot="1">
      <c r="A260" s="258">
        <v>83</v>
      </c>
      <c r="B260" s="377" t="s">
        <v>1317</v>
      </c>
      <c r="C260" s="379"/>
      <c r="D260" s="379" t="str">
        <f>IF(C260&gt;0,VLOOKUP(C260,女子登録情報!$A$1:$H$2000,3,0),"")</f>
        <v/>
      </c>
      <c r="E260" s="379" t="str">
        <f>IF(C260&gt;0,VLOOKUP(C260,女子登録情報!$A$1:$H$2000,4,0),"")</f>
        <v/>
      </c>
      <c r="F260" s="108" t="str">
        <f>IF(C260&gt;0,VLOOKUP(C260,女子登録情報!$A$1:$H$2000,8,0),"")</f>
        <v/>
      </c>
      <c r="G260" s="226" t="e">
        <f>IF(F261&gt;0,VLOOKUP(F261,女子登録情報!$O$2:$P$48,2,0),"")</f>
        <v>#N/A</v>
      </c>
      <c r="H260" s="226" t="str">
        <f t="shared" ref="H260" si="85">IF(C260&gt;0,TEXT(C260,"100000000"),"")</f>
        <v/>
      </c>
      <c r="I260" s="6" t="s">
        <v>30</v>
      </c>
      <c r="J260" s="110"/>
      <c r="K260" s="8" t="str">
        <f>IF(J260&gt;0,VLOOKUP(J260,女子登録情報!$J$1:$K$21,2,0),"")</f>
        <v/>
      </c>
      <c r="L260" s="6" t="s">
        <v>33</v>
      </c>
      <c r="M260" s="112"/>
      <c r="N260" s="113" t="str">
        <f t="shared" si="67"/>
        <v/>
      </c>
      <c r="O260" s="114"/>
      <c r="P260" s="363"/>
      <c r="Q260" s="364"/>
      <c r="R260" s="365"/>
      <c r="S260" s="366"/>
      <c r="T260" s="366"/>
    </row>
    <row r="261" spans="1:20" s="21" customFormat="1" ht="18" hidden="1" customHeight="1" thickBot="1">
      <c r="A261" s="259"/>
      <c r="B261" s="378"/>
      <c r="C261" s="380"/>
      <c r="D261" s="380"/>
      <c r="E261" s="380"/>
      <c r="F261" s="109" t="str">
        <f>IF(C260&gt;0,VLOOKUP(C260,女子登録情報!$A$1:$H$2000,5,0),"")</f>
        <v/>
      </c>
      <c r="G261" s="227"/>
      <c r="H261" s="227"/>
      <c r="I261" s="11" t="s">
        <v>34</v>
      </c>
      <c r="J261" s="110"/>
      <c r="K261" s="8" t="str">
        <f>IF(J261&gt;0,VLOOKUP(J261,女子登録情報!$J$2:$K$21,2,0),"")</f>
        <v/>
      </c>
      <c r="L261" s="11" t="s">
        <v>35</v>
      </c>
      <c r="M261" s="115"/>
      <c r="N261" s="113" t="str">
        <f t="shared" si="67"/>
        <v/>
      </c>
      <c r="O261" s="114"/>
      <c r="P261" s="369"/>
      <c r="Q261" s="370"/>
      <c r="R261" s="371"/>
      <c r="S261" s="367"/>
      <c r="T261" s="367"/>
    </row>
    <row r="262" spans="1:20" s="21" customFormat="1" ht="18" hidden="1" customHeight="1" thickBot="1">
      <c r="A262" s="260"/>
      <c r="B262" s="372" t="s">
        <v>36</v>
      </c>
      <c r="C262" s="373"/>
      <c r="D262" s="118"/>
      <c r="E262" s="118"/>
      <c r="F262" s="119"/>
      <c r="G262" s="228"/>
      <c r="H262" s="228"/>
      <c r="I262" s="12" t="s">
        <v>37</v>
      </c>
      <c r="J262" s="111"/>
      <c r="K262" s="14" t="str">
        <f>IF(J262&gt;0,VLOOKUP(J262,女子登録情報!$J$2:$K$21,2,0),"")</f>
        <v/>
      </c>
      <c r="L262" s="15" t="s">
        <v>38</v>
      </c>
      <c r="M262" s="116"/>
      <c r="N262" s="113" t="str">
        <f t="shared" si="67"/>
        <v/>
      </c>
      <c r="O262" s="117"/>
      <c r="P262" s="374"/>
      <c r="Q262" s="375"/>
      <c r="R262" s="376"/>
      <c r="S262" s="368"/>
      <c r="T262" s="368"/>
    </row>
    <row r="263" spans="1:20" s="21" customFormat="1" ht="18" hidden="1" customHeight="1" thickTop="1" thickBot="1">
      <c r="A263" s="258">
        <v>84</v>
      </c>
      <c r="B263" s="377" t="s">
        <v>1317</v>
      </c>
      <c r="C263" s="379"/>
      <c r="D263" s="379" t="str">
        <f>IF(C263&gt;0,VLOOKUP(C263,女子登録情報!$A$1:$H$2000,3,0),"")</f>
        <v/>
      </c>
      <c r="E263" s="379" t="str">
        <f>IF(C263&gt;0,VLOOKUP(C263,女子登録情報!$A$1:$H$2000,4,0),"")</f>
        <v/>
      </c>
      <c r="F263" s="108" t="str">
        <f>IF(C263&gt;0,VLOOKUP(C263,女子登録情報!$A$1:$H$2000,8,0),"")</f>
        <v/>
      </c>
      <c r="G263" s="226" t="e">
        <f>IF(F264&gt;0,VLOOKUP(F264,女子登録情報!$O$2:$P$48,2,0),"")</f>
        <v>#N/A</v>
      </c>
      <c r="H263" s="226" t="str">
        <f t="shared" ref="H263" si="86">IF(C263&gt;0,TEXT(C263,"100000000"),"")</f>
        <v/>
      </c>
      <c r="I263" s="6" t="s">
        <v>30</v>
      </c>
      <c r="J263" s="110"/>
      <c r="K263" s="8" t="str">
        <f>IF(J263&gt;0,VLOOKUP(J263,女子登録情報!$J$1:$K$21,2,0),"")</f>
        <v/>
      </c>
      <c r="L263" s="6" t="s">
        <v>33</v>
      </c>
      <c r="M263" s="112"/>
      <c r="N263" s="113" t="str">
        <f t="shared" si="67"/>
        <v/>
      </c>
      <c r="O263" s="114"/>
      <c r="P263" s="363"/>
      <c r="Q263" s="364"/>
      <c r="R263" s="365"/>
      <c r="S263" s="366"/>
      <c r="T263" s="366"/>
    </row>
    <row r="264" spans="1:20" s="21" customFormat="1" ht="18" hidden="1" customHeight="1" thickBot="1">
      <c r="A264" s="259"/>
      <c r="B264" s="378"/>
      <c r="C264" s="380"/>
      <c r="D264" s="380"/>
      <c r="E264" s="380"/>
      <c r="F264" s="109" t="str">
        <f>IF(C263&gt;0,VLOOKUP(C263,女子登録情報!$A$1:$H$2000,5,0),"")</f>
        <v/>
      </c>
      <c r="G264" s="227"/>
      <c r="H264" s="227"/>
      <c r="I264" s="11" t="s">
        <v>34</v>
      </c>
      <c r="J264" s="110"/>
      <c r="K264" s="8" t="str">
        <f>IF(J264&gt;0,VLOOKUP(J264,女子登録情報!$J$2:$K$21,2,0),"")</f>
        <v/>
      </c>
      <c r="L264" s="11" t="s">
        <v>35</v>
      </c>
      <c r="M264" s="115"/>
      <c r="N264" s="113" t="str">
        <f t="shared" si="67"/>
        <v/>
      </c>
      <c r="O264" s="114"/>
      <c r="P264" s="369"/>
      <c r="Q264" s="370"/>
      <c r="R264" s="371"/>
      <c r="S264" s="367"/>
      <c r="T264" s="367"/>
    </row>
    <row r="265" spans="1:20" s="21" customFormat="1" ht="18" hidden="1" customHeight="1" thickBot="1">
      <c r="A265" s="260"/>
      <c r="B265" s="372" t="s">
        <v>36</v>
      </c>
      <c r="C265" s="373"/>
      <c r="D265" s="118"/>
      <c r="E265" s="118"/>
      <c r="F265" s="119"/>
      <c r="G265" s="228"/>
      <c r="H265" s="228"/>
      <c r="I265" s="12" t="s">
        <v>37</v>
      </c>
      <c r="J265" s="111"/>
      <c r="K265" s="14" t="str">
        <f>IF(J265&gt;0,VLOOKUP(J265,女子登録情報!$J$2:$K$21,2,0),"")</f>
        <v/>
      </c>
      <c r="L265" s="15" t="s">
        <v>38</v>
      </c>
      <c r="M265" s="116"/>
      <c r="N265" s="113" t="str">
        <f t="shared" si="67"/>
        <v/>
      </c>
      <c r="O265" s="117"/>
      <c r="P265" s="374"/>
      <c r="Q265" s="375"/>
      <c r="R265" s="376"/>
      <c r="S265" s="368"/>
      <c r="T265" s="368"/>
    </row>
    <row r="266" spans="1:20" s="21" customFormat="1" ht="18" hidden="1" customHeight="1" thickTop="1" thickBot="1">
      <c r="A266" s="258">
        <v>85</v>
      </c>
      <c r="B266" s="377" t="s">
        <v>1317</v>
      </c>
      <c r="C266" s="379"/>
      <c r="D266" s="379" t="str">
        <f>IF(C266&gt;0,VLOOKUP(C266,女子登録情報!$A$1:$H$2000,3,0),"")</f>
        <v/>
      </c>
      <c r="E266" s="379" t="str">
        <f>IF(C266&gt;0,VLOOKUP(C266,女子登録情報!$A$1:$H$2000,4,0),"")</f>
        <v/>
      </c>
      <c r="F266" s="108" t="str">
        <f>IF(C266&gt;0,VLOOKUP(C266,女子登録情報!$A$1:$H$2000,8,0),"")</f>
        <v/>
      </c>
      <c r="G266" s="226" t="e">
        <f>IF(F267&gt;0,VLOOKUP(F267,女子登録情報!$O$2:$P$48,2,0),"")</f>
        <v>#N/A</v>
      </c>
      <c r="H266" s="226" t="str">
        <f t="shared" ref="H266" si="87">IF(C266&gt;0,TEXT(C266,"100000000"),"")</f>
        <v/>
      </c>
      <c r="I266" s="6" t="s">
        <v>30</v>
      </c>
      <c r="J266" s="110"/>
      <c r="K266" s="8" t="str">
        <f>IF(J266&gt;0,VLOOKUP(J266,女子登録情報!$J$1:$K$21,2,0),"")</f>
        <v/>
      </c>
      <c r="L266" s="6" t="s">
        <v>33</v>
      </c>
      <c r="M266" s="112"/>
      <c r="N266" s="113" t="str">
        <f t="shared" si="67"/>
        <v/>
      </c>
      <c r="O266" s="114"/>
      <c r="P266" s="363"/>
      <c r="Q266" s="364"/>
      <c r="R266" s="365"/>
      <c r="S266" s="366"/>
      <c r="T266" s="366"/>
    </row>
    <row r="267" spans="1:20" s="21" customFormat="1" ht="18" hidden="1" customHeight="1" thickBot="1">
      <c r="A267" s="259"/>
      <c r="B267" s="378"/>
      <c r="C267" s="380"/>
      <c r="D267" s="380"/>
      <c r="E267" s="380"/>
      <c r="F267" s="109" t="str">
        <f>IF(C266&gt;0,VLOOKUP(C266,女子登録情報!$A$1:$H$2000,5,0),"")</f>
        <v/>
      </c>
      <c r="G267" s="227"/>
      <c r="H267" s="227"/>
      <c r="I267" s="11" t="s">
        <v>34</v>
      </c>
      <c r="J267" s="110"/>
      <c r="K267" s="8" t="str">
        <f>IF(J267&gt;0,VLOOKUP(J267,女子登録情報!$J$2:$K$21,2,0),"")</f>
        <v/>
      </c>
      <c r="L267" s="11" t="s">
        <v>35</v>
      </c>
      <c r="M267" s="115"/>
      <c r="N267" s="113" t="str">
        <f t="shared" si="67"/>
        <v/>
      </c>
      <c r="O267" s="114"/>
      <c r="P267" s="369"/>
      <c r="Q267" s="370"/>
      <c r="R267" s="371"/>
      <c r="S267" s="367"/>
      <c r="T267" s="367"/>
    </row>
    <row r="268" spans="1:20" s="21" customFormat="1" ht="18" hidden="1" customHeight="1" thickBot="1">
      <c r="A268" s="260"/>
      <c r="B268" s="372" t="s">
        <v>36</v>
      </c>
      <c r="C268" s="373"/>
      <c r="D268" s="118"/>
      <c r="E268" s="118"/>
      <c r="F268" s="119"/>
      <c r="G268" s="228"/>
      <c r="H268" s="228"/>
      <c r="I268" s="12" t="s">
        <v>37</v>
      </c>
      <c r="J268" s="111"/>
      <c r="K268" s="14" t="str">
        <f>IF(J268&gt;0,VLOOKUP(J268,女子登録情報!$J$2:$K$21,2,0),"")</f>
        <v/>
      </c>
      <c r="L268" s="15" t="s">
        <v>38</v>
      </c>
      <c r="M268" s="116"/>
      <c r="N268" s="113" t="str">
        <f t="shared" si="67"/>
        <v/>
      </c>
      <c r="O268" s="117"/>
      <c r="P268" s="374"/>
      <c r="Q268" s="375"/>
      <c r="R268" s="376"/>
      <c r="S268" s="368"/>
      <c r="T268" s="368"/>
    </row>
    <row r="269" spans="1:20" s="21" customFormat="1" ht="18" hidden="1" customHeight="1" thickTop="1" thickBot="1">
      <c r="A269" s="258">
        <v>86</v>
      </c>
      <c r="B269" s="377" t="s">
        <v>1317</v>
      </c>
      <c r="C269" s="379"/>
      <c r="D269" s="379" t="str">
        <f>IF(C269&gt;0,VLOOKUP(C269,女子登録情報!$A$1:$H$2000,3,0),"")</f>
        <v/>
      </c>
      <c r="E269" s="379" t="str">
        <f>IF(C269&gt;0,VLOOKUP(C269,女子登録情報!$A$1:$H$2000,4,0),"")</f>
        <v/>
      </c>
      <c r="F269" s="108" t="str">
        <f>IF(C269&gt;0,VLOOKUP(C269,女子登録情報!$A$1:$H$2000,8,0),"")</f>
        <v/>
      </c>
      <c r="G269" s="226" t="e">
        <f>IF(F270&gt;0,VLOOKUP(F270,女子登録情報!$O$2:$P$48,2,0),"")</f>
        <v>#N/A</v>
      </c>
      <c r="H269" s="226" t="str">
        <f t="shared" ref="H269" si="88">IF(C269&gt;0,TEXT(C269,"100000000"),"")</f>
        <v/>
      </c>
      <c r="I269" s="6" t="s">
        <v>30</v>
      </c>
      <c r="J269" s="110"/>
      <c r="K269" s="8" t="str">
        <f>IF(J269&gt;0,VLOOKUP(J269,女子登録情報!$J$1:$K$21,2,0),"")</f>
        <v/>
      </c>
      <c r="L269" s="6" t="s">
        <v>33</v>
      </c>
      <c r="M269" s="112"/>
      <c r="N269" s="113" t="str">
        <f t="shared" si="67"/>
        <v/>
      </c>
      <c r="O269" s="114"/>
      <c r="P269" s="363"/>
      <c r="Q269" s="364"/>
      <c r="R269" s="365"/>
      <c r="S269" s="366"/>
      <c r="T269" s="366"/>
    </row>
    <row r="270" spans="1:20" s="21" customFormat="1" ht="18" hidden="1" customHeight="1" thickBot="1">
      <c r="A270" s="259"/>
      <c r="B270" s="378"/>
      <c r="C270" s="380"/>
      <c r="D270" s="380"/>
      <c r="E270" s="380"/>
      <c r="F270" s="109" t="str">
        <f>IF(C269&gt;0,VLOOKUP(C269,女子登録情報!$A$1:$H$2000,5,0),"")</f>
        <v/>
      </c>
      <c r="G270" s="227"/>
      <c r="H270" s="227"/>
      <c r="I270" s="11" t="s">
        <v>34</v>
      </c>
      <c r="J270" s="110"/>
      <c r="K270" s="8" t="str">
        <f>IF(J270&gt;0,VLOOKUP(J270,女子登録情報!$J$2:$K$21,2,0),"")</f>
        <v/>
      </c>
      <c r="L270" s="11" t="s">
        <v>35</v>
      </c>
      <c r="M270" s="115"/>
      <c r="N270" s="113" t="str">
        <f t="shared" ref="N270:N333" si="89">IF(K270="","",LEFT(K270,5)&amp;" "&amp;IF(OR(LEFT(K270,3)*1&lt;70,LEFT(K270,3)*1&gt;100),REPT(0,7-LEN(M270)),REPT(0,5-LEN(M270)))&amp;M270)</f>
        <v/>
      </c>
      <c r="O270" s="114"/>
      <c r="P270" s="369"/>
      <c r="Q270" s="370"/>
      <c r="R270" s="371"/>
      <c r="S270" s="367"/>
      <c r="T270" s="367"/>
    </row>
    <row r="271" spans="1:20" s="21" customFormat="1" ht="18" hidden="1" customHeight="1" thickBot="1">
      <c r="A271" s="260"/>
      <c r="B271" s="372" t="s">
        <v>36</v>
      </c>
      <c r="C271" s="373"/>
      <c r="D271" s="118"/>
      <c r="E271" s="118"/>
      <c r="F271" s="119"/>
      <c r="G271" s="228"/>
      <c r="H271" s="228"/>
      <c r="I271" s="12" t="s">
        <v>37</v>
      </c>
      <c r="J271" s="111"/>
      <c r="K271" s="14" t="str">
        <f>IF(J271&gt;0,VLOOKUP(J271,女子登録情報!$J$2:$K$21,2,0),"")</f>
        <v/>
      </c>
      <c r="L271" s="15" t="s">
        <v>38</v>
      </c>
      <c r="M271" s="116"/>
      <c r="N271" s="113" t="str">
        <f t="shared" si="89"/>
        <v/>
      </c>
      <c r="O271" s="117"/>
      <c r="P271" s="374"/>
      <c r="Q271" s="375"/>
      <c r="R271" s="376"/>
      <c r="S271" s="368"/>
      <c r="T271" s="368"/>
    </row>
    <row r="272" spans="1:20" s="21" customFormat="1" ht="18" hidden="1" customHeight="1" thickTop="1" thickBot="1">
      <c r="A272" s="258">
        <v>87</v>
      </c>
      <c r="B272" s="377" t="s">
        <v>1317</v>
      </c>
      <c r="C272" s="379"/>
      <c r="D272" s="379" t="str">
        <f>IF(C272&gt;0,VLOOKUP(C272,女子登録情報!$A$1:$H$2000,3,0),"")</f>
        <v/>
      </c>
      <c r="E272" s="379" t="str">
        <f>IF(C272&gt;0,VLOOKUP(C272,女子登録情報!$A$1:$H$2000,4,0),"")</f>
        <v/>
      </c>
      <c r="F272" s="108" t="str">
        <f>IF(C272&gt;0,VLOOKUP(C272,女子登録情報!$A$1:$H$2000,8,0),"")</f>
        <v/>
      </c>
      <c r="G272" s="226" t="e">
        <f>IF(F273&gt;0,VLOOKUP(F273,女子登録情報!$O$2:$P$48,2,0),"")</f>
        <v>#N/A</v>
      </c>
      <c r="H272" s="226" t="str">
        <f t="shared" ref="H272" si="90">IF(C272&gt;0,TEXT(C272,"100000000"),"")</f>
        <v/>
      </c>
      <c r="I272" s="6" t="s">
        <v>30</v>
      </c>
      <c r="J272" s="110"/>
      <c r="K272" s="8" t="str">
        <f>IF(J272&gt;0,VLOOKUP(J272,女子登録情報!$J$1:$K$21,2,0),"")</f>
        <v/>
      </c>
      <c r="L272" s="6" t="s">
        <v>33</v>
      </c>
      <c r="M272" s="112"/>
      <c r="N272" s="113" t="str">
        <f t="shared" si="89"/>
        <v/>
      </c>
      <c r="O272" s="114"/>
      <c r="P272" s="363"/>
      <c r="Q272" s="364"/>
      <c r="R272" s="365"/>
      <c r="S272" s="366"/>
      <c r="T272" s="366"/>
    </row>
    <row r="273" spans="1:20" s="21" customFormat="1" ht="18" hidden="1" customHeight="1" thickBot="1">
      <c r="A273" s="259"/>
      <c r="B273" s="378"/>
      <c r="C273" s="380"/>
      <c r="D273" s="380"/>
      <c r="E273" s="380"/>
      <c r="F273" s="109" t="str">
        <f>IF(C272&gt;0,VLOOKUP(C272,女子登録情報!$A$1:$H$2000,5,0),"")</f>
        <v/>
      </c>
      <c r="G273" s="227"/>
      <c r="H273" s="227"/>
      <c r="I273" s="11" t="s">
        <v>34</v>
      </c>
      <c r="J273" s="110"/>
      <c r="K273" s="8" t="str">
        <f>IF(J273&gt;0,VLOOKUP(J273,女子登録情報!$J$2:$K$21,2,0),"")</f>
        <v/>
      </c>
      <c r="L273" s="11" t="s">
        <v>35</v>
      </c>
      <c r="M273" s="115"/>
      <c r="N273" s="113" t="str">
        <f t="shared" si="89"/>
        <v/>
      </c>
      <c r="O273" s="114"/>
      <c r="P273" s="369"/>
      <c r="Q273" s="370"/>
      <c r="R273" s="371"/>
      <c r="S273" s="367"/>
      <c r="T273" s="367"/>
    </row>
    <row r="274" spans="1:20" s="21" customFormat="1" ht="18" hidden="1" customHeight="1" thickBot="1">
      <c r="A274" s="260"/>
      <c r="B274" s="372" t="s">
        <v>36</v>
      </c>
      <c r="C274" s="373"/>
      <c r="D274" s="118"/>
      <c r="E274" s="118"/>
      <c r="F274" s="119"/>
      <c r="G274" s="228"/>
      <c r="H274" s="228"/>
      <c r="I274" s="12" t="s">
        <v>37</v>
      </c>
      <c r="J274" s="111"/>
      <c r="K274" s="14" t="str">
        <f>IF(J274&gt;0,VLOOKUP(J274,女子登録情報!$J$2:$K$21,2,0),"")</f>
        <v/>
      </c>
      <c r="L274" s="15" t="s">
        <v>38</v>
      </c>
      <c r="M274" s="116"/>
      <c r="N274" s="113" t="str">
        <f t="shared" si="89"/>
        <v/>
      </c>
      <c r="O274" s="117"/>
      <c r="P274" s="374"/>
      <c r="Q274" s="375"/>
      <c r="R274" s="376"/>
      <c r="S274" s="368"/>
      <c r="T274" s="368"/>
    </row>
    <row r="275" spans="1:20" s="21" customFormat="1" ht="18" hidden="1" customHeight="1" thickTop="1" thickBot="1">
      <c r="A275" s="258">
        <v>88</v>
      </c>
      <c r="B275" s="377" t="s">
        <v>1317</v>
      </c>
      <c r="C275" s="379"/>
      <c r="D275" s="379" t="str">
        <f>IF(C275&gt;0,VLOOKUP(C275,女子登録情報!$A$1:$H$2000,3,0),"")</f>
        <v/>
      </c>
      <c r="E275" s="379" t="str">
        <f>IF(C275&gt;0,VLOOKUP(C275,女子登録情報!$A$1:$H$2000,4,0),"")</f>
        <v/>
      </c>
      <c r="F275" s="108" t="str">
        <f>IF(C275&gt;0,VLOOKUP(C275,女子登録情報!$A$1:$H$2000,8,0),"")</f>
        <v/>
      </c>
      <c r="G275" s="226" t="e">
        <f>IF(F276&gt;0,VLOOKUP(F276,女子登録情報!$O$2:$P$48,2,0),"")</f>
        <v>#N/A</v>
      </c>
      <c r="H275" s="226" t="str">
        <f t="shared" ref="H275" si="91">IF(C275&gt;0,TEXT(C275,"100000000"),"")</f>
        <v/>
      </c>
      <c r="I275" s="6" t="s">
        <v>30</v>
      </c>
      <c r="J275" s="110"/>
      <c r="K275" s="8" t="str">
        <f>IF(J275&gt;0,VLOOKUP(J275,女子登録情報!$J$1:$K$21,2,0),"")</f>
        <v/>
      </c>
      <c r="L275" s="6" t="s">
        <v>33</v>
      </c>
      <c r="M275" s="112"/>
      <c r="N275" s="113" t="str">
        <f t="shared" si="89"/>
        <v/>
      </c>
      <c r="O275" s="114"/>
      <c r="P275" s="363"/>
      <c r="Q275" s="364"/>
      <c r="R275" s="365"/>
      <c r="S275" s="366"/>
      <c r="T275" s="366"/>
    </row>
    <row r="276" spans="1:20" s="21" customFormat="1" ht="18" hidden="1" customHeight="1" thickBot="1">
      <c r="A276" s="259"/>
      <c r="B276" s="378"/>
      <c r="C276" s="380"/>
      <c r="D276" s="380"/>
      <c r="E276" s="380"/>
      <c r="F276" s="109" t="str">
        <f>IF(C275&gt;0,VLOOKUP(C275,女子登録情報!$A$1:$H$2000,5,0),"")</f>
        <v/>
      </c>
      <c r="G276" s="227"/>
      <c r="H276" s="227"/>
      <c r="I276" s="11" t="s">
        <v>34</v>
      </c>
      <c r="J276" s="110"/>
      <c r="K276" s="8" t="str">
        <f>IF(J276&gt;0,VLOOKUP(J276,女子登録情報!$J$2:$K$21,2,0),"")</f>
        <v/>
      </c>
      <c r="L276" s="11" t="s">
        <v>35</v>
      </c>
      <c r="M276" s="115"/>
      <c r="N276" s="113" t="str">
        <f t="shared" si="89"/>
        <v/>
      </c>
      <c r="O276" s="114"/>
      <c r="P276" s="369"/>
      <c r="Q276" s="370"/>
      <c r="R276" s="371"/>
      <c r="S276" s="367"/>
      <c r="T276" s="367"/>
    </row>
    <row r="277" spans="1:20" s="21" customFormat="1" ht="18" hidden="1" customHeight="1" thickBot="1">
      <c r="A277" s="260"/>
      <c r="B277" s="372" t="s">
        <v>36</v>
      </c>
      <c r="C277" s="373"/>
      <c r="D277" s="118"/>
      <c r="E277" s="118"/>
      <c r="F277" s="119"/>
      <c r="G277" s="228"/>
      <c r="H277" s="228"/>
      <c r="I277" s="12" t="s">
        <v>37</v>
      </c>
      <c r="J277" s="111"/>
      <c r="K277" s="14" t="str">
        <f>IF(J277&gt;0,VLOOKUP(J277,女子登録情報!$J$2:$K$21,2,0),"")</f>
        <v/>
      </c>
      <c r="L277" s="15" t="s">
        <v>38</v>
      </c>
      <c r="M277" s="116"/>
      <c r="N277" s="113" t="str">
        <f t="shared" si="89"/>
        <v/>
      </c>
      <c r="O277" s="117"/>
      <c r="P277" s="374"/>
      <c r="Q277" s="375"/>
      <c r="R277" s="376"/>
      <c r="S277" s="368"/>
      <c r="T277" s="368"/>
    </row>
    <row r="278" spans="1:20" s="21" customFormat="1" ht="18" hidden="1" customHeight="1" thickTop="1" thickBot="1">
      <c r="A278" s="258">
        <v>89</v>
      </c>
      <c r="B278" s="377" t="s">
        <v>1317</v>
      </c>
      <c r="C278" s="379"/>
      <c r="D278" s="379" t="str">
        <f>IF(C278&gt;0,VLOOKUP(C278,女子登録情報!$A$1:$H$2000,3,0),"")</f>
        <v/>
      </c>
      <c r="E278" s="379" t="str">
        <f>IF(C278&gt;0,VLOOKUP(C278,女子登録情報!$A$1:$H$2000,4,0),"")</f>
        <v/>
      </c>
      <c r="F278" s="108" t="str">
        <f>IF(C278&gt;0,VLOOKUP(C278,女子登録情報!$A$1:$H$2000,8,0),"")</f>
        <v/>
      </c>
      <c r="G278" s="226" t="e">
        <f>IF(F279&gt;0,VLOOKUP(F279,女子登録情報!$O$2:$P$48,2,0),"")</f>
        <v>#N/A</v>
      </c>
      <c r="H278" s="226" t="str">
        <f t="shared" ref="H278" si="92">IF(C278&gt;0,TEXT(C278,"100000000"),"")</f>
        <v/>
      </c>
      <c r="I278" s="6" t="s">
        <v>30</v>
      </c>
      <c r="J278" s="110"/>
      <c r="K278" s="8" t="str">
        <f>IF(J278&gt;0,VLOOKUP(J278,女子登録情報!$J$1:$K$21,2,0),"")</f>
        <v/>
      </c>
      <c r="L278" s="6" t="s">
        <v>33</v>
      </c>
      <c r="M278" s="112"/>
      <c r="N278" s="113" t="str">
        <f t="shared" si="89"/>
        <v/>
      </c>
      <c r="O278" s="114"/>
      <c r="P278" s="363"/>
      <c r="Q278" s="364"/>
      <c r="R278" s="365"/>
      <c r="S278" s="366"/>
      <c r="T278" s="366"/>
    </row>
    <row r="279" spans="1:20" s="21" customFormat="1" ht="18" hidden="1" customHeight="1" thickBot="1">
      <c r="A279" s="259"/>
      <c r="B279" s="378"/>
      <c r="C279" s="380"/>
      <c r="D279" s="380"/>
      <c r="E279" s="380"/>
      <c r="F279" s="109" t="str">
        <f>IF(C278&gt;0,VLOOKUP(C278,女子登録情報!$A$1:$H$2000,5,0),"")</f>
        <v/>
      </c>
      <c r="G279" s="227"/>
      <c r="H279" s="227"/>
      <c r="I279" s="11" t="s">
        <v>34</v>
      </c>
      <c r="J279" s="110"/>
      <c r="K279" s="8" t="str">
        <f>IF(J279&gt;0,VLOOKUP(J279,女子登録情報!$J$2:$K$21,2,0),"")</f>
        <v/>
      </c>
      <c r="L279" s="11" t="s">
        <v>35</v>
      </c>
      <c r="M279" s="115"/>
      <c r="N279" s="113" t="str">
        <f t="shared" si="89"/>
        <v/>
      </c>
      <c r="O279" s="114"/>
      <c r="P279" s="369"/>
      <c r="Q279" s="370"/>
      <c r="R279" s="371"/>
      <c r="S279" s="367"/>
      <c r="T279" s="367"/>
    </row>
    <row r="280" spans="1:20" s="21" customFormat="1" ht="18" hidden="1" customHeight="1" thickBot="1">
      <c r="A280" s="260"/>
      <c r="B280" s="372" t="s">
        <v>36</v>
      </c>
      <c r="C280" s="373"/>
      <c r="D280" s="118"/>
      <c r="E280" s="118"/>
      <c r="F280" s="119"/>
      <c r="G280" s="228"/>
      <c r="H280" s="228"/>
      <c r="I280" s="12" t="s">
        <v>37</v>
      </c>
      <c r="J280" s="111"/>
      <c r="K280" s="14" t="str">
        <f>IF(J280&gt;0,VLOOKUP(J280,女子登録情報!$J$2:$K$21,2,0),"")</f>
        <v/>
      </c>
      <c r="L280" s="15" t="s">
        <v>38</v>
      </c>
      <c r="M280" s="116"/>
      <c r="N280" s="113" t="str">
        <f t="shared" si="89"/>
        <v/>
      </c>
      <c r="O280" s="117"/>
      <c r="P280" s="374"/>
      <c r="Q280" s="375"/>
      <c r="R280" s="376"/>
      <c r="S280" s="368"/>
      <c r="T280" s="368"/>
    </row>
    <row r="281" spans="1:20" s="21" customFormat="1" ht="18" hidden="1" customHeight="1" thickTop="1" thickBot="1">
      <c r="A281" s="258">
        <v>90</v>
      </c>
      <c r="B281" s="377" t="s">
        <v>1317</v>
      </c>
      <c r="C281" s="379"/>
      <c r="D281" s="379" t="str">
        <f>IF(C281&gt;0,VLOOKUP(C281,女子登録情報!$A$1:$H$2000,3,0),"")</f>
        <v/>
      </c>
      <c r="E281" s="379" t="str">
        <f>IF(C281&gt;0,VLOOKUP(C281,女子登録情報!$A$1:$H$2000,4,0),"")</f>
        <v/>
      </c>
      <c r="F281" s="108" t="str">
        <f>IF(C281&gt;0,VLOOKUP(C281,女子登録情報!$A$1:$H$2000,8,0),"")</f>
        <v/>
      </c>
      <c r="G281" s="226" t="e">
        <f>IF(F282&gt;0,VLOOKUP(F282,女子登録情報!$O$2:$P$48,2,0),"")</f>
        <v>#N/A</v>
      </c>
      <c r="H281" s="226" t="str">
        <f t="shared" ref="H281" si="93">IF(C281&gt;0,TEXT(C281,"100000000"),"")</f>
        <v/>
      </c>
      <c r="I281" s="6" t="s">
        <v>30</v>
      </c>
      <c r="J281" s="110"/>
      <c r="K281" s="8" t="str">
        <f>IF(J281&gt;0,VLOOKUP(J281,女子登録情報!$J$1:$K$21,2,0),"")</f>
        <v/>
      </c>
      <c r="L281" s="6" t="s">
        <v>33</v>
      </c>
      <c r="M281" s="112"/>
      <c r="N281" s="113" t="str">
        <f t="shared" si="89"/>
        <v/>
      </c>
      <c r="O281" s="114"/>
      <c r="P281" s="363"/>
      <c r="Q281" s="364"/>
      <c r="R281" s="365"/>
      <c r="S281" s="366"/>
      <c r="T281" s="366"/>
    </row>
    <row r="282" spans="1:20" s="21" customFormat="1" ht="18" hidden="1" customHeight="1" thickBot="1">
      <c r="A282" s="259"/>
      <c r="B282" s="378"/>
      <c r="C282" s="380"/>
      <c r="D282" s="380"/>
      <c r="E282" s="380"/>
      <c r="F282" s="109" t="str">
        <f>IF(C281&gt;0,VLOOKUP(C281,女子登録情報!$A$1:$H$2000,5,0),"")</f>
        <v/>
      </c>
      <c r="G282" s="227"/>
      <c r="H282" s="227"/>
      <c r="I282" s="11" t="s">
        <v>34</v>
      </c>
      <c r="J282" s="110"/>
      <c r="K282" s="8" t="str">
        <f>IF(J282&gt;0,VLOOKUP(J282,女子登録情報!$J$2:$K$21,2,0),"")</f>
        <v/>
      </c>
      <c r="L282" s="11" t="s">
        <v>35</v>
      </c>
      <c r="M282" s="115"/>
      <c r="N282" s="113" t="str">
        <f t="shared" si="89"/>
        <v/>
      </c>
      <c r="O282" s="114"/>
      <c r="P282" s="369"/>
      <c r="Q282" s="370"/>
      <c r="R282" s="371"/>
      <c r="S282" s="367"/>
      <c r="T282" s="367"/>
    </row>
    <row r="283" spans="1:20" s="21" customFormat="1" ht="18" hidden="1" customHeight="1" thickBot="1">
      <c r="A283" s="260"/>
      <c r="B283" s="372" t="s">
        <v>36</v>
      </c>
      <c r="C283" s="373"/>
      <c r="D283" s="118"/>
      <c r="E283" s="118"/>
      <c r="F283" s="119"/>
      <c r="G283" s="228"/>
      <c r="H283" s="228"/>
      <c r="I283" s="12" t="s">
        <v>37</v>
      </c>
      <c r="J283" s="111"/>
      <c r="K283" s="14" t="str">
        <f>IF(J283&gt;0,VLOOKUP(J283,女子登録情報!$J$2:$K$21,2,0),"")</f>
        <v/>
      </c>
      <c r="L283" s="15" t="s">
        <v>38</v>
      </c>
      <c r="M283" s="116"/>
      <c r="N283" s="113" t="str">
        <f t="shared" si="89"/>
        <v/>
      </c>
      <c r="O283" s="117"/>
      <c r="P283" s="374"/>
      <c r="Q283" s="375"/>
      <c r="R283" s="376"/>
      <c r="S283" s="368"/>
      <c r="T283" s="368"/>
    </row>
    <row r="284" spans="1:20" s="21" customFormat="1" ht="18" hidden="1" customHeight="1" thickTop="1" thickBot="1">
      <c r="A284" s="258">
        <v>91</v>
      </c>
      <c r="B284" s="377" t="s">
        <v>1317</v>
      </c>
      <c r="C284" s="379"/>
      <c r="D284" s="379" t="str">
        <f>IF(C284&gt;0,VLOOKUP(C284,女子登録情報!$A$1:$H$2000,3,0),"")</f>
        <v/>
      </c>
      <c r="E284" s="379" t="str">
        <f>IF(C284&gt;0,VLOOKUP(C284,女子登録情報!$A$1:$H$2000,4,0),"")</f>
        <v/>
      </c>
      <c r="F284" s="108" t="str">
        <f>IF(C284&gt;0,VLOOKUP(C284,女子登録情報!$A$1:$H$2000,8,0),"")</f>
        <v/>
      </c>
      <c r="G284" s="226" t="e">
        <f>IF(F285&gt;0,VLOOKUP(F285,女子登録情報!$O$2:$P$48,2,0),"")</f>
        <v>#N/A</v>
      </c>
      <c r="H284" s="226" t="str">
        <f t="shared" ref="H284" si="94">IF(C284&gt;0,TEXT(C284,"100000000"),"")</f>
        <v/>
      </c>
      <c r="I284" s="6" t="s">
        <v>30</v>
      </c>
      <c r="J284" s="110"/>
      <c r="K284" s="8" t="str">
        <f>IF(J284&gt;0,VLOOKUP(J284,女子登録情報!$J$1:$K$21,2,0),"")</f>
        <v/>
      </c>
      <c r="L284" s="6" t="s">
        <v>33</v>
      </c>
      <c r="M284" s="112"/>
      <c r="N284" s="113" t="str">
        <f t="shared" si="89"/>
        <v/>
      </c>
      <c r="O284" s="114"/>
      <c r="P284" s="363"/>
      <c r="Q284" s="364"/>
      <c r="R284" s="365"/>
      <c r="S284" s="366"/>
      <c r="T284" s="366"/>
    </row>
    <row r="285" spans="1:20" s="21" customFormat="1" ht="18" hidden="1" customHeight="1" thickBot="1">
      <c r="A285" s="259"/>
      <c r="B285" s="378"/>
      <c r="C285" s="380"/>
      <c r="D285" s="380"/>
      <c r="E285" s="380"/>
      <c r="F285" s="109" t="str">
        <f>IF(C284&gt;0,VLOOKUP(C284,女子登録情報!$A$1:$H$2000,5,0),"")</f>
        <v/>
      </c>
      <c r="G285" s="227"/>
      <c r="H285" s="227"/>
      <c r="I285" s="11" t="s">
        <v>34</v>
      </c>
      <c r="J285" s="110"/>
      <c r="K285" s="8" t="str">
        <f>IF(J285&gt;0,VLOOKUP(J285,女子登録情報!$J$2:$K$21,2,0),"")</f>
        <v/>
      </c>
      <c r="L285" s="11" t="s">
        <v>35</v>
      </c>
      <c r="M285" s="115"/>
      <c r="N285" s="113" t="str">
        <f t="shared" si="89"/>
        <v/>
      </c>
      <c r="O285" s="114"/>
      <c r="P285" s="369"/>
      <c r="Q285" s="370"/>
      <c r="R285" s="371"/>
      <c r="S285" s="367"/>
      <c r="T285" s="367"/>
    </row>
    <row r="286" spans="1:20" s="21" customFormat="1" ht="18" hidden="1" customHeight="1" thickBot="1">
      <c r="A286" s="260"/>
      <c r="B286" s="372" t="s">
        <v>36</v>
      </c>
      <c r="C286" s="373"/>
      <c r="D286" s="118"/>
      <c r="E286" s="118"/>
      <c r="F286" s="119"/>
      <c r="G286" s="228"/>
      <c r="H286" s="228"/>
      <c r="I286" s="12" t="s">
        <v>37</v>
      </c>
      <c r="J286" s="111"/>
      <c r="K286" s="14" t="str">
        <f>IF(J286&gt;0,VLOOKUP(J286,女子登録情報!$J$2:$K$21,2,0),"")</f>
        <v/>
      </c>
      <c r="L286" s="15" t="s">
        <v>38</v>
      </c>
      <c r="M286" s="116"/>
      <c r="N286" s="113" t="str">
        <f t="shared" si="89"/>
        <v/>
      </c>
      <c r="O286" s="117"/>
      <c r="P286" s="374"/>
      <c r="Q286" s="375"/>
      <c r="R286" s="376"/>
      <c r="S286" s="368"/>
      <c r="T286" s="368"/>
    </row>
    <row r="287" spans="1:20" s="21" customFormat="1" ht="18" hidden="1" customHeight="1" thickTop="1" thickBot="1">
      <c r="A287" s="258">
        <v>92</v>
      </c>
      <c r="B287" s="377" t="s">
        <v>1317</v>
      </c>
      <c r="C287" s="379"/>
      <c r="D287" s="379" t="str">
        <f>IF(C287&gt;0,VLOOKUP(C287,女子登録情報!$A$1:$H$2000,3,0),"")</f>
        <v/>
      </c>
      <c r="E287" s="379" t="str">
        <f>IF(C287&gt;0,VLOOKUP(C287,女子登録情報!$A$1:$H$2000,4,0),"")</f>
        <v/>
      </c>
      <c r="F287" s="108" t="str">
        <f>IF(C287&gt;0,VLOOKUP(C287,女子登録情報!$A$1:$H$2000,8,0),"")</f>
        <v/>
      </c>
      <c r="G287" s="226" t="e">
        <f>IF(F288&gt;0,VLOOKUP(F288,女子登録情報!$O$2:$P$48,2,0),"")</f>
        <v>#N/A</v>
      </c>
      <c r="H287" s="226" t="str">
        <f t="shared" ref="H287" si="95">IF(C287&gt;0,TEXT(C287,"100000000"),"")</f>
        <v/>
      </c>
      <c r="I287" s="6" t="s">
        <v>30</v>
      </c>
      <c r="J287" s="110"/>
      <c r="K287" s="8" t="str">
        <f>IF(J287&gt;0,VLOOKUP(J287,女子登録情報!$J$1:$K$21,2,0),"")</f>
        <v/>
      </c>
      <c r="L287" s="6" t="s">
        <v>33</v>
      </c>
      <c r="M287" s="112"/>
      <c r="N287" s="113" t="str">
        <f t="shared" si="89"/>
        <v/>
      </c>
      <c r="O287" s="114"/>
      <c r="P287" s="363"/>
      <c r="Q287" s="364"/>
      <c r="R287" s="365"/>
      <c r="S287" s="366"/>
      <c r="T287" s="366"/>
    </row>
    <row r="288" spans="1:20" s="21" customFormat="1" ht="18" hidden="1" customHeight="1" thickBot="1">
      <c r="A288" s="259"/>
      <c r="B288" s="378"/>
      <c r="C288" s="380"/>
      <c r="D288" s="380"/>
      <c r="E288" s="380"/>
      <c r="F288" s="109" t="str">
        <f>IF(C287&gt;0,VLOOKUP(C287,女子登録情報!$A$1:$H$2000,5,0),"")</f>
        <v/>
      </c>
      <c r="G288" s="227"/>
      <c r="H288" s="227"/>
      <c r="I288" s="11" t="s">
        <v>34</v>
      </c>
      <c r="J288" s="110"/>
      <c r="K288" s="8" t="str">
        <f>IF(J288&gt;0,VLOOKUP(J288,女子登録情報!$J$2:$K$21,2,0),"")</f>
        <v/>
      </c>
      <c r="L288" s="11" t="s">
        <v>35</v>
      </c>
      <c r="M288" s="115"/>
      <c r="N288" s="113" t="str">
        <f t="shared" si="89"/>
        <v/>
      </c>
      <c r="O288" s="114"/>
      <c r="P288" s="369"/>
      <c r="Q288" s="370"/>
      <c r="R288" s="371"/>
      <c r="S288" s="367"/>
      <c r="T288" s="367"/>
    </row>
    <row r="289" spans="1:20" s="21" customFormat="1" ht="18" hidden="1" customHeight="1" thickBot="1">
      <c r="A289" s="260"/>
      <c r="B289" s="372" t="s">
        <v>36</v>
      </c>
      <c r="C289" s="373"/>
      <c r="D289" s="118"/>
      <c r="E289" s="118"/>
      <c r="F289" s="119"/>
      <c r="G289" s="228"/>
      <c r="H289" s="228"/>
      <c r="I289" s="12" t="s">
        <v>37</v>
      </c>
      <c r="J289" s="111"/>
      <c r="K289" s="14" t="str">
        <f>IF(J289&gt;0,VLOOKUP(J289,女子登録情報!$J$2:$K$21,2,0),"")</f>
        <v/>
      </c>
      <c r="L289" s="15" t="s">
        <v>38</v>
      </c>
      <c r="M289" s="116"/>
      <c r="N289" s="113" t="str">
        <f t="shared" si="89"/>
        <v/>
      </c>
      <c r="O289" s="117"/>
      <c r="P289" s="374"/>
      <c r="Q289" s="375"/>
      <c r="R289" s="376"/>
      <c r="S289" s="368"/>
      <c r="T289" s="368"/>
    </row>
    <row r="290" spans="1:20" s="21" customFormat="1" ht="18" hidden="1" customHeight="1" thickTop="1" thickBot="1">
      <c r="A290" s="258">
        <v>93</v>
      </c>
      <c r="B290" s="377" t="s">
        <v>1317</v>
      </c>
      <c r="C290" s="379"/>
      <c r="D290" s="379" t="str">
        <f>IF(C290&gt;0,VLOOKUP(C290,女子登録情報!$A$1:$H$2000,3,0),"")</f>
        <v/>
      </c>
      <c r="E290" s="379" t="str">
        <f>IF(C290&gt;0,VLOOKUP(C290,女子登録情報!$A$1:$H$2000,4,0),"")</f>
        <v/>
      </c>
      <c r="F290" s="108" t="str">
        <f>IF(C290&gt;0,VLOOKUP(C290,女子登録情報!$A$1:$H$2000,8,0),"")</f>
        <v/>
      </c>
      <c r="G290" s="226" t="e">
        <f>IF(F291&gt;0,VLOOKUP(F291,女子登録情報!$O$2:$P$48,2,0),"")</f>
        <v>#N/A</v>
      </c>
      <c r="H290" s="226" t="str">
        <f t="shared" ref="H290" si="96">IF(C290&gt;0,TEXT(C290,"100000000"),"")</f>
        <v/>
      </c>
      <c r="I290" s="6" t="s">
        <v>30</v>
      </c>
      <c r="J290" s="110"/>
      <c r="K290" s="8" t="str">
        <f>IF(J290&gt;0,VLOOKUP(J290,女子登録情報!$J$1:$K$21,2,0),"")</f>
        <v/>
      </c>
      <c r="L290" s="6" t="s">
        <v>33</v>
      </c>
      <c r="M290" s="112"/>
      <c r="N290" s="113" t="str">
        <f t="shared" si="89"/>
        <v/>
      </c>
      <c r="O290" s="114"/>
      <c r="P290" s="363"/>
      <c r="Q290" s="364"/>
      <c r="R290" s="365"/>
      <c r="S290" s="366"/>
      <c r="T290" s="366"/>
    </row>
    <row r="291" spans="1:20" s="21" customFormat="1" ht="18" hidden="1" customHeight="1" thickBot="1">
      <c r="A291" s="259"/>
      <c r="B291" s="378"/>
      <c r="C291" s="380"/>
      <c r="D291" s="380"/>
      <c r="E291" s="380"/>
      <c r="F291" s="109" t="str">
        <f>IF(C290&gt;0,VLOOKUP(C290,女子登録情報!$A$1:$H$2000,5,0),"")</f>
        <v/>
      </c>
      <c r="G291" s="227"/>
      <c r="H291" s="227"/>
      <c r="I291" s="11" t="s">
        <v>34</v>
      </c>
      <c r="J291" s="110"/>
      <c r="K291" s="8" t="str">
        <f>IF(J291&gt;0,VLOOKUP(J291,女子登録情報!$J$2:$K$21,2,0),"")</f>
        <v/>
      </c>
      <c r="L291" s="11" t="s">
        <v>35</v>
      </c>
      <c r="M291" s="115"/>
      <c r="N291" s="113" t="str">
        <f t="shared" si="89"/>
        <v/>
      </c>
      <c r="O291" s="114"/>
      <c r="P291" s="369"/>
      <c r="Q291" s="370"/>
      <c r="R291" s="371"/>
      <c r="S291" s="367"/>
      <c r="T291" s="367"/>
    </row>
    <row r="292" spans="1:20" s="21" customFormat="1" ht="18" hidden="1" customHeight="1" thickBot="1">
      <c r="A292" s="260"/>
      <c r="B292" s="372" t="s">
        <v>36</v>
      </c>
      <c r="C292" s="373"/>
      <c r="D292" s="118"/>
      <c r="E292" s="118"/>
      <c r="F292" s="119"/>
      <c r="G292" s="228"/>
      <c r="H292" s="228"/>
      <c r="I292" s="12" t="s">
        <v>37</v>
      </c>
      <c r="J292" s="111"/>
      <c r="K292" s="14" t="str">
        <f>IF(J292&gt;0,VLOOKUP(J292,女子登録情報!$J$2:$K$21,2,0),"")</f>
        <v/>
      </c>
      <c r="L292" s="15" t="s">
        <v>38</v>
      </c>
      <c r="M292" s="116"/>
      <c r="N292" s="113" t="str">
        <f t="shared" si="89"/>
        <v/>
      </c>
      <c r="O292" s="117"/>
      <c r="P292" s="374"/>
      <c r="Q292" s="375"/>
      <c r="R292" s="376"/>
      <c r="S292" s="368"/>
      <c r="T292" s="368"/>
    </row>
    <row r="293" spans="1:20" s="21" customFormat="1" ht="18" hidden="1" customHeight="1" thickTop="1" thickBot="1">
      <c r="A293" s="258">
        <v>94</v>
      </c>
      <c r="B293" s="377" t="s">
        <v>1317</v>
      </c>
      <c r="C293" s="379"/>
      <c r="D293" s="379" t="str">
        <f>IF(C293&gt;0,VLOOKUP(C293,女子登録情報!$A$1:$H$2000,3,0),"")</f>
        <v/>
      </c>
      <c r="E293" s="379" t="str">
        <f>IF(C293&gt;0,VLOOKUP(C293,女子登録情報!$A$1:$H$2000,4,0),"")</f>
        <v/>
      </c>
      <c r="F293" s="108" t="str">
        <f>IF(C293&gt;0,VLOOKUP(C293,女子登録情報!$A$1:$H$2000,8,0),"")</f>
        <v/>
      </c>
      <c r="G293" s="226" t="e">
        <f>IF(F294&gt;0,VLOOKUP(F294,女子登録情報!$O$2:$P$48,2,0),"")</f>
        <v>#N/A</v>
      </c>
      <c r="H293" s="226" t="str">
        <f t="shared" ref="H293" si="97">IF(C293&gt;0,TEXT(C293,"100000000"),"")</f>
        <v/>
      </c>
      <c r="I293" s="6" t="s">
        <v>30</v>
      </c>
      <c r="J293" s="110"/>
      <c r="K293" s="8" t="str">
        <f>IF(J293&gt;0,VLOOKUP(J293,女子登録情報!$J$1:$K$21,2,0),"")</f>
        <v/>
      </c>
      <c r="L293" s="6" t="s">
        <v>33</v>
      </c>
      <c r="M293" s="112"/>
      <c r="N293" s="113" t="str">
        <f t="shared" si="89"/>
        <v/>
      </c>
      <c r="O293" s="114"/>
      <c r="P293" s="363"/>
      <c r="Q293" s="364"/>
      <c r="R293" s="365"/>
      <c r="S293" s="366"/>
      <c r="T293" s="366"/>
    </row>
    <row r="294" spans="1:20" s="21" customFormat="1" ht="18" hidden="1" customHeight="1" thickBot="1">
      <c r="A294" s="259"/>
      <c r="B294" s="378"/>
      <c r="C294" s="380"/>
      <c r="D294" s="380"/>
      <c r="E294" s="380"/>
      <c r="F294" s="109" t="str">
        <f>IF(C293&gt;0,VLOOKUP(C293,女子登録情報!$A$1:$H$2000,5,0),"")</f>
        <v/>
      </c>
      <c r="G294" s="227"/>
      <c r="H294" s="227"/>
      <c r="I294" s="11" t="s">
        <v>34</v>
      </c>
      <c r="J294" s="110"/>
      <c r="K294" s="8" t="str">
        <f>IF(J294&gt;0,VLOOKUP(J294,女子登録情報!$J$2:$K$21,2,0),"")</f>
        <v/>
      </c>
      <c r="L294" s="11" t="s">
        <v>35</v>
      </c>
      <c r="M294" s="115"/>
      <c r="N294" s="113" t="str">
        <f t="shared" si="89"/>
        <v/>
      </c>
      <c r="O294" s="114"/>
      <c r="P294" s="369"/>
      <c r="Q294" s="370"/>
      <c r="R294" s="371"/>
      <c r="S294" s="367"/>
      <c r="T294" s="367"/>
    </row>
    <row r="295" spans="1:20" s="21" customFormat="1" ht="18" hidden="1" customHeight="1" thickBot="1">
      <c r="A295" s="260"/>
      <c r="B295" s="372" t="s">
        <v>36</v>
      </c>
      <c r="C295" s="373"/>
      <c r="D295" s="118"/>
      <c r="E295" s="118"/>
      <c r="F295" s="119"/>
      <c r="G295" s="228"/>
      <c r="H295" s="228"/>
      <c r="I295" s="12" t="s">
        <v>37</v>
      </c>
      <c r="J295" s="111"/>
      <c r="K295" s="14" t="str">
        <f>IF(J295&gt;0,VLOOKUP(J295,女子登録情報!$J$2:$K$21,2,0),"")</f>
        <v/>
      </c>
      <c r="L295" s="15" t="s">
        <v>38</v>
      </c>
      <c r="M295" s="116"/>
      <c r="N295" s="113" t="str">
        <f t="shared" si="89"/>
        <v/>
      </c>
      <c r="O295" s="117"/>
      <c r="P295" s="374"/>
      <c r="Q295" s="375"/>
      <c r="R295" s="376"/>
      <c r="S295" s="368"/>
      <c r="T295" s="368"/>
    </row>
    <row r="296" spans="1:20" s="21" customFormat="1" ht="18" hidden="1" customHeight="1" thickTop="1" thickBot="1">
      <c r="A296" s="258">
        <v>95</v>
      </c>
      <c r="B296" s="377" t="s">
        <v>1317</v>
      </c>
      <c r="C296" s="379"/>
      <c r="D296" s="379" t="str">
        <f>IF(C296&gt;0,VLOOKUP(C296,女子登録情報!$A$1:$H$2000,3,0),"")</f>
        <v/>
      </c>
      <c r="E296" s="379" t="str">
        <f>IF(C296&gt;0,VLOOKUP(C296,女子登録情報!$A$1:$H$2000,4,0),"")</f>
        <v/>
      </c>
      <c r="F296" s="108" t="str">
        <f>IF(C296&gt;0,VLOOKUP(C296,女子登録情報!$A$1:$H$2000,8,0),"")</f>
        <v/>
      </c>
      <c r="G296" s="226" t="e">
        <f>IF(F297&gt;0,VLOOKUP(F297,女子登録情報!$O$2:$P$48,2,0),"")</f>
        <v>#N/A</v>
      </c>
      <c r="H296" s="226" t="str">
        <f t="shared" ref="H296" si="98">IF(C296&gt;0,TEXT(C296,"100000000"),"")</f>
        <v/>
      </c>
      <c r="I296" s="6" t="s">
        <v>30</v>
      </c>
      <c r="J296" s="110"/>
      <c r="K296" s="8" t="str">
        <f>IF(J296&gt;0,VLOOKUP(J296,女子登録情報!$J$1:$K$21,2,0),"")</f>
        <v/>
      </c>
      <c r="L296" s="6" t="s">
        <v>33</v>
      </c>
      <c r="M296" s="112"/>
      <c r="N296" s="113" t="str">
        <f t="shared" si="89"/>
        <v/>
      </c>
      <c r="O296" s="114"/>
      <c r="P296" s="363"/>
      <c r="Q296" s="364"/>
      <c r="R296" s="365"/>
      <c r="S296" s="366"/>
      <c r="T296" s="366"/>
    </row>
    <row r="297" spans="1:20" s="21" customFormat="1" ht="18" hidden="1" customHeight="1" thickBot="1">
      <c r="A297" s="259"/>
      <c r="B297" s="378"/>
      <c r="C297" s="380"/>
      <c r="D297" s="380"/>
      <c r="E297" s="380"/>
      <c r="F297" s="109" t="str">
        <f>IF(C296&gt;0,VLOOKUP(C296,女子登録情報!$A$1:$H$2000,5,0),"")</f>
        <v/>
      </c>
      <c r="G297" s="227"/>
      <c r="H297" s="227"/>
      <c r="I297" s="11" t="s">
        <v>34</v>
      </c>
      <c r="J297" s="110"/>
      <c r="K297" s="8" t="str">
        <f>IF(J297&gt;0,VLOOKUP(J297,女子登録情報!$J$2:$K$21,2,0),"")</f>
        <v/>
      </c>
      <c r="L297" s="11" t="s">
        <v>35</v>
      </c>
      <c r="M297" s="115"/>
      <c r="N297" s="113" t="str">
        <f t="shared" si="89"/>
        <v/>
      </c>
      <c r="O297" s="114"/>
      <c r="P297" s="369"/>
      <c r="Q297" s="370"/>
      <c r="R297" s="371"/>
      <c r="S297" s="367"/>
      <c r="T297" s="367"/>
    </row>
    <row r="298" spans="1:20" s="21" customFormat="1" ht="18" hidden="1" customHeight="1" thickBot="1">
      <c r="A298" s="260"/>
      <c r="B298" s="372" t="s">
        <v>36</v>
      </c>
      <c r="C298" s="373"/>
      <c r="D298" s="118"/>
      <c r="E298" s="118"/>
      <c r="F298" s="119"/>
      <c r="G298" s="228"/>
      <c r="H298" s="228"/>
      <c r="I298" s="12" t="s">
        <v>37</v>
      </c>
      <c r="J298" s="111"/>
      <c r="K298" s="14" t="str">
        <f>IF(J298&gt;0,VLOOKUP(J298,女子登録情報!$J$2:$K$21,2,0),"")</f>
        <v/>
      </c>
      <c r="L298" s="15" t="s">
        <v>38</v>
      </c>
      <c r="M298" s="116"/>
      <c r="N298" s="113" t="str">
        <f t="shared" si="89"/>
        <v/>
      </c>
      <c r="O298" s="117"/>
      <c r="P298" s="374"/>
      <c r="Q298" s="375"/>
      <c r="R298" s="376"/>
      <c r="S298" s="368"/>
      <c r="T298" s="368"/>
    </row>
    <row r="299" spans="1:20" s="21" customFormat="1" ht="18" hidden="1" customHeight="1" thickTop="1" thickBot="1">
      <c r="A299" s="258">
        <v>96</v>
      </c>
      <c r="B299" s="377" t="s">
        <v>1317</v>
      </c>
      <c r="C299" s="379"/>
      <c r="D299" s="379" t="str">
        <f>IF(C299&gt;0,VLOOKUP(C299,女子登録情報!$A$1:$H$2000,3,0),"")</f>
        <v/>
      </c>
      <c r="E299" s="379" t="str">
        <f>IF(C299&gt;0,VLOOKUP(C299,女子登録情報!$A$1:$H$2000,4,0),"")</f>
        <v/>
      </c>
      <c r="F299" s="108" t="str">
        <f>IF(C299&gt;0,VLOOKUP(C299,女子登録情報!$A$1:$H$2000,8,0),"")</f>
        <v/>
      </c>
      <c r="G299" s="226" t="e">
        <f>IF(F300&gt;0,VLOOKUP(F300,女子登録情報!$O$2:$P$48,2,0),"")</f>
        <v>#N/A</v>
      </c>
      <c r="H299" s="226" t="str">
        <f t="shared" ref="H299" si="99">IF(C299&gt;0,TEXT(C299,"100000000"),"")</f>
        <v/>
      </c>
      <c r="I299" s="6" t="s">
        <v>30</v>
      </c>
      <c r="J299" s="110"/>
      <c r="K299" s="8" t="str">
        <f>IF(J299&gt;0,VLOOKUP(J299,女子登録情報!$J$1:$K$21,2,0),"")</f>
        <v/>
      </c>
      <c r="L299" s="6" t="s">
        <v>33</v>
      </c>
      <c r="M299" s="112"/>
      <c r="N299" s="113" t="str">
        <f t="shared" si="89"/>
        <v/>
      </c>
      <c r="O299" s="114"/>
      <c r="P299" s="363"/>
      <c r="Q299" s="364"/>
      <c r="R299" s="365"/>
      <c r="S299" s="366"/>
      <c r="T299" s="366"/>
    </row>
    <row r="300" spans="1:20" s="21" customFormat="1" ht="18" hidden="1" customHeight="1" thickBot="1">
      <c r="A300" s="259"/>
      <c r="B300" s="378"/>
      <c r="C300" s="380"/>
      <c r="D300" s="380"/>
      <c r="E300" s="380"/>
      <c r="F300" s="109" t="str">
        <f>IF(C299&gt;0,VLOOKUP(C299,女子登録情報!$A$1:$H$2000,5,0),"")</f>
        <v/>
      </c>
      <c r="G300" s="227"/>
      <c r="H300" s="227"/>
      <c r="I300" s="11" t="s">
        <v>34</v>
      </c>
      <c r="J300" s="110"/>
      <c r="K300" s="8" t="str">
        <f>IF(J300&gt;0,VLOOKUP(J300,女子登録情報!$J$2:$K$21,2,0),"")</f>
        <v/>
      </c>
      <c r="L300" s="11" t="s">
        <v>35</v>
      </c>
      <c r="M300" s="115"/>
      <c r="N300" s="113" t="str">
        <f t="shared" si="89"/>
        <v/>
      </c>
      <c r="O300" s="114"/>
      <c r="P300" s="369"/>
      <c r="Q300" s="370"/>
      <c r="R300" s="371"/>
      <c r="S300" s="367"/>
      <c r="T300" s="367"/>
    </row>
    <row r="301" spans="1:20" s="21" customFormat="1" ht="18" hidden="1" customHeight="1" thickBot="1">
      <c r="A301" s="260"/>
      <c r="B301" s="372" t="s">
        <v>36</v>
      </c>
      <c r="C301" s="373"/>
      <c r="D301" s="118"/>
      <c r="E301" s="118"/>
      <c r="F301" s="119"/>
      <c r="G301" s="228"/>
      <c r="H301" s="228"/>
      <c r="I301" s="12" t="s">
        <v>37</v>
      </c>
      <c r="J301" s="111"/>
      <c r="K301" s="14" t="str">
        <f>IF(J301&gt;0,VLOOKUP(J301,女子登録情報!$J$2:$K$21,2,0),"")</f>
        <v/>
      </c>
      <c r="L301" s="15" t="s">
        <v>38</v>
      </c>
      <c r="M301" s="116"/>
      <c r="N301" s="113" t="str">
        <f t="shared" si="89"/>
        <v/>
      </c>
      <c r="O301" s="117"/>
      <c r="P301" s="374"/>
      <c r="Q301" s="375"/>
      <c r="R301" s="376"/>
      <c r="S301" s="368"/>
      <c r="T301" s="368"/>
    </row>
    <row r="302" spans="1:20" s="21" customFormat="1" ht="18" hidden="1" customHeight="1" thickTop="1" thickBot="1">
      <c r="A302" s="258">
        <v>97</v>
      </c>
      <c r="B302" s="377" t="s">
        <v>1317</v>
      </c>
      <c r="C302" s="379"/>
      <c r="D302" s="379" t="str">
        <f>IF(C302&gt;0,VLOOKUP(C302,女子登録情報!$A$1:$H$2000,3,0),"")</f>
        <v/>
      </c>
      <c r="E302" s="379" t="str">
        <f>IF(C302&gt;0,VLOOKUP(C302,女子登録情報!$A$1:$H$2000,4,0),"")</f>
        <v/>
      </c>
      <c r="F302" s="108" t="str">
        <f>IF(C302&gt;0,VLOOKUP(C302,女子登録情報!$A$1:$H$2000,8,0),"")</f>
        <v/>
      </c>
      <c r="G302" s="226" t="e">
        <f>IF(F303&gt;0,VLOOKUP(F303,女子登録情報!$O$2:$P$48,2,0),"")</f>
        <v>#N/A</v>
      </c>
      <c r="H302" s="226" t="str">
        <f t="shared" ref="H302" si="100">IF(C302&gt;0,TEXT(C302,"100000000"),"")</f>
        <v/>
      </c>
      <c r="I302" s="6" t="s">
        <v>30</v>
      </c>
      <c r="J302" s="110"/>
      <c r="K302" s="8" t="str">
        <f>IF(J302&gt;0,VLOOKUP(J302,女子登録情報!$J$1:$K$21,2,0),"")</f>
        <v/>
      </c>
      <c r="L302" s="6" t="s">
        <v>33</v>
      </c>
      <c r="M302" s="112"/>
      <c r="N302" s="113" t="str">
        <f t="shared" si="89"/>
        <v/>
      </c>
      <c r="O302" s="114"/>
      <c r="P302" s="363"/>
      <c r="Q302" s="364"/>
      <c r="R302" s="365"/>
      <c r="S302" s="366"/>
      <c r="T302" s="366"/>
    </row>
    <row r="303" spans="1:20" s="21" customFormat="1" ht="18" hidden="1" customHeight="1" thickBot="1">
      <c r="A303" s="259"/>
      <c r="B303" s="378"/>
      <c r="C303" s="380"/>
      <c r="D303" s="380"/>
      <c r="E303" s="380"/>
      <c r="F303" s="109" t="str">
        <f>IF(C302&gt;0,VLOOKUP(C302,女子登録情報!$A$1:$H$2000,5,0),"")</f>
        <v/>
      </c>
      <c r="G303" s="227"/>
      <c r="H303" s="227"/>
      <c r="I303" s="11" t="s">
        <v>34</v>
      </c>
      <c r="J303" s="110"/>
      <c r="K303" s="8" t="str">
        <f>IF(J303&gt;0,VLOOKUP(J303,女子登録情報!$J$2:$K$21,2,0),"")</f>
        <v/>
      </c>
      <c r="L303" s="11" t="s">
        <v>35</v>
      </c>
      <c r="M303" s="115"/>
      <c r="N303" s="113" t="str">
        <f t="shared" si="89"/>
        <v/>
      </c>
      <c r="O303" s="114"/>
      <c r="P303" s="369"/>
      <c r="Q303" s="370"/>
      <c r="R303" s="371"/>
      <c r="S303" s="367"/>
      <c r="T303" s="367"/>
    </row>
    <row r="304" spans="1:20" s="21" customFormat="1" ht="18" hidden="1" customHeight="1" thickBot="1">
      <c r="A304" s="260"/>
      <c r="B304" s="372" t="s">
        <v>36</v>
      </c>
      <c r="C304" s="373"/>
      <c r="D304" s="118"/>
      <c r="E304" s="118"/>
      <c r="F304" s="119"/>
      <c r="G304" s="228"/>
      <c r="H304" s="228"/>
      <c r="I304" s="12" t="s">
        <v>37</v>
      </c>
      <c r="J304" s="111"/>
      <c r="K304" s="14" t="str">
        <f>IF(J304&gt;0,VLOOKUP(J304,女子登録情報!$J$2:$K$21,2,0),"")</f>
        <v/>
      </c>
      <c r="L304" s="15" t="s">
        <v>38</v>
      </c>
      <c r="M304" s="116"/>
      <c r="N304" s="113" t="str">
        <f t="shared" si="89"/>
        <v/>
      </c>
      <c r="O304" s="117"/>
      <c r="P304" s="374"/>
      <c r="Q304" s="375"/>
      <c r="R304" s="376"/>
      <c r="S304" s="368"/>
      <c r="T304" s="368"/>
    </row>
    <row r="305" spans="1:20" s="21" customFormat="1" ht="18" hidden="1" customHeight="1" thickTop="1" thickBot="1">
      <c r="A305" s="258">
        <v>98</v>
      </c>
      <c r="B305" s="377" t="s">
        <v>1317</v>
      </c>
      <c r="C305" s="379"/>
      <c r="D305" s="379" t="str">
        <f>IF(C305&gt;0,VLOOKUP(C305,女子登録情報!$A$1:$H$2000,3,0),"")</f>
        <v/>
      </c>
      <c r="E305" s="379" t="str">
        <f>IF(C305&gt;0,VLOOKUP(C305,女子登録情報!$A$1:$H$2000,4,0),"")</f>
        <v/>
      </c>
      <c r="F305" s="108" t="str">
        <f>IF(C305&gt;0,VLOOKUP(C305,女子登録情報!$A$1:$H$2000,8,0),"")</f>
        <v/>
      </c>
      <c r="G305" s="226" t="e">
        <f>IF(F306&gt;0,VLOOKUP(F306,女子登録情報!$O$2:$P$48,2,0),"")</f>
        <v>#N/A</v>
      </c>
      <c r="H305" s="226" t="str">
        <f t="shared" ref="H305" si="101">IF(C305&gt;0,TEXT(C305,"100000000"),"")</f>
        <v/>
      </c>
      <c r="I305" s="6" t="s">
        <v>30</v>
      </c>
      <c r="J305" s="110"/>
      <c r="K305" s="8" t="str">
        <f>IF(J305&gt;0,VLOOKUP(J305,女子登録情報!$J$1:$K$21,2,0),"")</f>
        <v/>
      </c>
      <c r="L305" s="6" t="s">
        <v>33</v>
      </c>
      <c r="M305" s="112"/>
      <c r="N305" s="113" t="str">
        <f t="shared" si="89"/>
        <v/>
      </c>
      <c r="O305" s="114"/>
      <c r="P305" s="363"/>
      <c r="Q305" s="364"/>
      <c r="R305" s="365"/>
      <c r="S305" s="366"/>
      <c r="T305" s="366"/>
    </row>
    <row r="306" spans="1:20" s="21" customFormat="1" ht="18" hidden="1" customHeight="1" thickBot="1">
      <c r="A306" s="259"/>
      <c r="B306" s="378"/>
      <c r="C306" s="380"/>
      <c r="D306" s="380"/>
      <c r="E306" s="380"/>
      <c r="F306" s="109" t="str">
        <f>IF(C305&gt;0,VLOOKUP(C305,女子登録情報!$A$1:$H$2000,5,0),"")</f>
        <v/>
      </c>
      <c r="G306" s="227"/>
      <c r="H306" s="227"/>
      <c r="I306" s="11" t="s">
        <v>34</v>
      </c>
      <c r="J306" s="110"/>
      <c r="K306" s="8" t="str">
        <f>IF(J306&gt;0,VLOOKUP(J306,女子登録情報!$J$2:$K$21,2,0),"")</f>
        <v/>
      </c>
      <c r="L306" s="11" t="s">
        <v>35</v>
      </c>
      <c r="M306" s="115"/>
      <c r="N306" s="113" t="str">
        <f t="shared" si="89"/>
        <v/>
      </c>
      <c r="O306" s="114"/>
      <c r="P306" s="369"/>
      <c r="Q306" s="370"/>
      <c r="R306" s="371"/>
      <c r="S306" s="367"/>
      <c r="T306" s="367"/>
    </row>
    <row r="307" spans="1:20" s="21" customFormat="1" ht="18" hidden="1" customHeight="1" thickBot="1">
      <c r="A307" s="260"/>
      <c r="B307" s="372" t="s">
        <v>36</v>
      </c>
      <c r="C307" s="373"/>
      <c r="D307" s="118"/>
      <c r="E307" s="118"/>
      <c r="F307" s="119"/>
      <c r="G307" s="228"/>
      <c r="H307" s="228"/>
      <c r="I307" s="12" t="s">
        <v>37</v>
      </c>
      <c r="J307" s="111"/>
      <c r="K307" s="14" t="str">
        <f>IF(J307&gt;0,VLOOKUP(J307,女子登録情報!$J$2:$K$21,2,0),"")</f>
        <v/>
      </c>
      <c r="L307" s="15" t="s">
        <v>38</v>
      </c>
      <c r="M307" s="116"/>
      <c r="N307" s="113" t="str">
        <f t="shared" si="89"/>
        <v/>
      </c>
      <c r="O307" s="117"/>
      <c r="P307" s="374"/>
      <c r="Q307" s="375"/>
      <c r="R307" s="376"/>
      <c r="S307" s="368"/>
      <c r="T307" s="368"/>
    </row>
    <row r="308" spans="1:20" s="21" customFormat="1" ht="18" hidden="1" customHeight="1" thickTop="1" thickBot="1">
      <c r="A308" s="258">
        <v>99</v>
      </c>
      <c r="B308" s="377" t="s">
        <v>1317</v>
      </c>
      <c r="C308" s="379"/>
      <c r="D308" s="379" t="str">
        <f>IF(C308&gt;0,VLOOKUP(C308,女子登録情報!$A$1:$H$2000,3,0),"")</f>
        <v/>
      </c>
      <c r="E308" s="379" t="str">
        <f>IF(C308&gt;0,VLOOKUP(C308,女子登録情報!$A$1:$H$2000,4,0),"")</f>
        <v/>
      </c>
      <c r="F308" s="108" t="str">
        <f>IF(C308&gt;0,VLOOKUP(C308,女子登録情報!$A$1:$H$2000,8,0),"")</f>
        <v/>
      </c>
      <c r="G308" s="226" t="e">
        <f>IF(F309&gt;0,VLOOKUP(F309,女子登録情報!$O$2:$P$48,2,0),"")</f>
        <v>#N/A</v>
      </c>
      <c r="H308" s="226" t="str">
        <f t="shared" ref="H308" si="102">IF(C308&gt;0,TEXT(C308,"100000000"),"")</f>
        <v/>
      </c>
      <c r="I308" s="6" t="s">
        <v>30</v>
      </c>
      <c r="J308" s="110"/>
      <c r="K308" s="8" t="str">
        <f>IF(J308&gt;0,VLOOKUP(J308,女子登録情報!$J$1:$K$21,2,0),"")</f>
        <v/>
      </c>
      <c r="L308" s="6" t="s">
        <v>33</v>
      </c>
      <c r="M308" s="112"/>
      <c r="N308" s="113" t="str">
        <f t="shared" si="89"/>
        <v/>
      </c>
      <c r="O308" s="114"/>
      <c r="P308" s="363"/>
      <c r="Q308" s="364"/>
      <c r="R308" s="365"/>
      <c r="S308" s="366"/>
      <c r="T308" s="366"/>
    </row>
    <row r="309" spans="1:20" s="21" customFormat="1" ht="18" hidden="1" customHeight="1" thickBot="1">
      <c r="A309" s="259"/>
      <c r="B309" s="378"/>
      <c r="C309" s="380"/>
      <c r="D309" s="380"/>
      <c r="E309" s="380"/>
      <c r="F309" s="109" t="str">
        <f>IF(C308&gt;0,VLOOKUP(C308,女子登録情報!$A$1:$H$2000,5,0),"")</f>
        <v/>
      </c>
      <c r="G309" s="227"/>
      <c r="H309" s="227"/>
      <c r="I309" s="11" t="s">
        <v>34</v>
      </c>
      <c r="J309" s="110"/>
      <c r="K309" s="8" t="str">
        <f>IF(J309&gt;0,VLOOKUP(J309,女子登録情報!$J$2:$K$21,2,0),"")</f>
        <v/>
      </c>
      <c r="L309" s="11" t="s">
        <v>35</v>
      </c>
      <c r="M309" s="115"/>
      <c r="N309" s="113" t="str">
        <f t="shared" si="89"/>
        <v/>
      </c>
      <c r="O309" s="114"/>
      <c r="P309" s="369"/>
      <c r="Q309" s="370"/>
      <c r="R309" s="371"/>
      <c r="S309" s="367"/>
      <c r="T309" s="367"/>
    </row>
    <row r="310" spans="1:20" s="21" customFormat="1" ht="18" hidden="1" customHeight="1" thickBot="1">
      <c r="A310" s="260"/>
      <c r="B310" s="372" t="s">
        <v>36</v>
      </c>
      <c r="C310" s="373"/>
      <c r="D310" s="118"/>
      <c r="E310" s="118"/>
      <c r="F310" s="119"/>
      <c r="G310" s="228"/>
      <c r="H310" s="228"/>
      <c r="I310" s="12" t="s">
        <v>37</v>
      </c>
      <c r="J310" s="111"/>
      <c r="K310" s="14" t="str">
        <f>IF(J310&gt;0,VLOOKUP(J310,女子登録情報!$J$2:$K$21,2,0),"")</f>
        <v/>
      </c>
      <c r="L310" s="15" t="s">
        <v>38</v>
      </c>
      <c r="M310" s="116"/>
      <c r="N310" s="113" t="str">
        <f t="shared" si="89"/>
        <v/>
      </c>
      <c r="O310" s="117"/>
      <c r="P310" s="374"/>
      <c r="Q310" s="375"/>
      <c r="R310" s="376"/>
      <c r="S310" s="368"/>
      <c r="T310" s="368"/>
    </row>
    <row r="311" spans="1:20" s="21" customFormat="1" ht="18" hidden="1" customHeight="1" thickTop="1" thickBot="1">
      <c r="A311" s="258">
        <v>100</v>
      </c>
      <c r="B311" s="377" t="s">
        <v>1317</v>
      </c>
      <c r="C311" s="379"/>
      <c r="D311" s="379" t="str">
        <f>IF(C311&gt;0,VLOOKUP(C311,女子登録情報!$A$1:$H$2000,3,0),"")</f>
        <v/>
      </c>
      <c r="E311" s="379" t="str">
        <f>IF(C311&gt;0,VLOOKUP(C311,女子登録情報!$A$1:$H$2000,4,0),"")</f>
        <v/>
      </c>
      <c r="F311" s="108" t="str">
        <f>IF(C311&gt;0,VLOOKUP(C311,女子登録情報!$A$1:$H$2000,8,0),"")</f>
        <v/>
      </c>
      <c r="G311" s="226" t="e">
        <f>IF(F312&gt;0,VLOOKUP(F312,女子登録情報!$O$2:$P$48,2,0),"")</f>
        <v>#N/A</v>
      </c>
      <c r="H311" s="226" t="str">
        <f t="shared" ref="H311" si="103">IF(C311&gt;0,TEXT(C311,"100000000"),"")</f>
        <v/>
      </c>
      <c r="I311" s="6" t="s">
        <v>30</v>
      </c>
      <c r="J311" s="110"/>
      <c r="K311" s="8" t="str">
        <f>IF(J311&gt;0,VLOOKUP(J311,女子登録情報!$J$1:$K$21,2,0),"")</f>
        <v/>
      </c>
      <c r="L311" s="6" t="s">
        <v>33</v>
      </c>
      <c r="M311" s="112"/>
      <c r="N311" s="113" t="str">
        <f t="shared" si="89"/>
        <v/>
      </c>
      <c r="O311" s="114"/>
      <c r="P311" s="363"/>
      <c r="Q311" s="364"/>
      <c r="R311" s="365"/>
      <c r="S311" s="366"/>
      <c r="T311" s="366"/>
    </row>
    <row r="312" spans="1:20" s="21" customFormat="1" ht="18" hidden="1" customHeight="1" thickBot="1">
      <c r="A312" s="259"/>
      <c r="B312" s="378"/>
      <c r="C312" s="380"/>
      <c r="D312" s="380"/>
      <c r="E312" s="380"/>
      <c r="F312" s="109" t="str">
        <f>IF(C311&gt;0,VLOOKUP(C311,女子登録情報!$A$1:$H$2000,5,0),"")</f>
        <v/>
      </c>
      <c r="G312" s="227"/>
      <c r="H312" s="227"/>
      <c r="I312" s="11" t="s">
        <v>34</v>
      </c>
      <c r="J312" s="110"/>
      <c r="K312" s="8" t="str">
        <f>IF(J312&gt;0,VLOOKUP(J312,女子登録情報!$J$2:$K$21,2,0),"")</f>
        <v/>
      </c>
      <c r="L312" s="11" t="s">
        <v>35</v>
      </c>
      <c r="M312" s="115"/>
      <c r="N312" s="113" t="str">
        <f t="shared" si="89"/>
        <v/>
      </c>
      <c r="O312" s="114"/>
      <c r="P312" s="369"/>
      <c r="Q312" s="370"/>
      <c r="R312" s="371"/>
      <c r="S312" s="367"/>
      <c r="T312" s="367"/>
    </row>
    <row r="313" spans="1:20" s="21" customFormat="1" ht="18" hidden="1" customHeight="1" thickBot="1">
      <c r="A313" s="260"/>
      <c r="B313" s="372" t="s">
        <v>36</v>
      </c>
      <c r="C313" s="373"/>
      <c r="D313" s="118"/>
      <c r="E313" s="118"/>
      <c r="F313" s="119"/>
      <c r="G313" s="228"/>
      <c r="H313" s="228"/>
      <c r="I313" s="12" t="s">
        <v>37</v>
      </c>
      <c r="J313" s="111"/>
      <c r="K313" s="14" t="str">
        <f>IF(J313&gt;0,VLOOKUP(J313,女子登録情報!$J$2:$K$21,2,0),"")</f>
        <v/>
      </c>
      <c r="L313" s="15" t="s">
        <v>38</v>
      </c>
      <c r="M313" s="116"/>
      <c r="N313" s="113" t="str">
        <f t="shared" si="89"/>
        <v/>
      </c>
      <c r="O313" s="117"/>
      <c r="P313" s="374"/>
      <c r="Q313" s="375"/>
      <c r="R313" s="376"/>
      <c r="S313" s="368"/>
      <c r="T313" s="368"/>
    </row>
    <row r="314" spans="1:20" s="21" customFormat="1" ht="18" hidden="1" customHeight="1" thickTop="1" thickBot="1">
      <c r="A314" s="258">
        <v>101</v>
      </c>
      <c r="B314" s="377" t="s">
        <v>1317</v>
      </c>
      <c r="C314" s="379"/>
      <c r="D314" s="379" t="str">
        <f>IF(C314&gt;0,VLOOKUP(C314,女子登録情報!$A$1:$H$2000,3,0),"")</f>
        <v/>
      </c>
      <c r="E314" s="379" t="str">
        <f>IF(C314&gt;0,VLOOKUP(C314,女子登録情報!$A$1:$H$2000,4,0),"")</f>
        <v/>
      </c>
      <c r="F314" s="108" t="str">
        <f>IF(C314&gt;0,VLOOKUP(C314,女子登録情報!$A$1:$H$2000,8,0),"")</f>
        <v/>
      </c>
      <c r="G314" s="226" t="e">
        <f>IF(F315&gt;0,VLOOKUP(F315,女子登録情報!$O$2:$P$48,2,0),"")</f>
        <v>#N/A</v>
      </c>
      <c r="H314" s="226" t="str">
        <f t="shared" ref="H314" si="104">IF(C314&gt;0,TEXT(C314,"100000000"),"")</f>
        <v/>
      </c>
      <c r="I314" s="6" t="s">
        <v>30</v>
      </c>
      <c r="J314" s="110"/>
      <c r="K314" s="8" t="str">
        <f>IF(J314&gt;0,VLOOKUP(J314,女子登録情報!$J$1:$K$21,2,0),"")</f>
        <v/>
      </c>
      <c r="L314" s="6" t="s">
        <v>33</v>
      </c>
      <c r="M314" s="112"/>
      <c r="N314" s="113" t="str">
        <f t="shared" si="89"/>
        <v/>
      </c>
      <c r="O314" s="114"/>
      <c r="P314" s="363"/>
      <c r="Q314" s="364"/>
      <c r="R314" s="365"/>
      <c r="S314" s="366"/>
      <c r="T314" s="366"/>
    </row>
    <row r="315" spans="1:20" s="21" customFormat="1" ht="18" hidden="1" customHeight="1" thickBot="1">
      <c r="A315" s="259"/>
      <c r="B315" s="378"/>
      <c r="C315" s="380"/>
      <c r="D315" s="380"/>
      <c r="E315" s="380"/>
      <c r="F315" s="109" t="str">
        <f>IF(C314&gt;0,VLOOKUP(C314,女子登録情報!$A$1:$H$2000,5,0),"")</f>
        <v/>
      </c>
      <c r="G315" s="227"/>
      <c r="H315" s="227"/>
      <c r="I315" s="11" t="s">
        <v>34</v>
      </c>
      <c r="J315" s="110"/>
      <c r="K315" s="8" t="str">
        <f>IF(J315&gt;0,VLOOKUP(J315,女子登録情報!$J$2:$K$21,2,0),"")</f>
        <v/>
      </c>
      <c r="L315" s="11" t="s">
        <v>35</v>
      </c>
      <c r="M315" s="115"/>
      <c r="N315" s="113" t="str">
        <f t="shared" si="89"/>
        <v/>
      </c>
      <c r="O315" s="114"/>
      <c r="P315" s="369"/>
      <c r="Q315" s="370"/>
      <c r="R315" s="371"/>
      <c r="S315" s="367"/>
      <c r="T315" s="367"/>
    </row>
    <row r="316" spans="1:20" s="21" customFormat="1" ht="18" hidden="1" customHeight="1" thickBot="1">
      <c r="A316" s="260"/>
      <c r="B316" s="372" t="s">
        <v>36</v>
      </c>
      <c r="C316" s="373"/>
      <c r="D316" s="118"/>
      <c r="E316" s="118"/>
      <c r="F316" s="119"/>
      <c r="G316" s="228"/>
      <c r="H316" s="228"/>
      <c r="I316" s="12" t="s">
        <v>37</v>
      </c>
      <c r="J316" s="111"/>
      <c r="K316" s="14" t="str">
        <f>IF(J316&gt;0,VLOOKUP(J316,女子登録情報!$J$2:$K$21,2,0),"")</f>
        <v/>
      </c>
      <c r="L316" s="15" t="s">
        <v>38</v>
      </c>
      <c r="M316" s="116"/>
      <c r="N316" s="113" t="str">
        <f t="shared" si="89"/>
        <v/>
      </c>
      <c r="O316" s="117"/>
      <c r="P316" s="374"/>
      <c r="Q316" s="375"/>
      <c r="R316" s="376"/>
      <c r="S316" s="368"/>
      <c r="T316" s="368"/>
    </row>
    <row r="317" spans="1:20" s="21" customFormat="1" ht="18" hidden="1" customHeight="1" thickTop="1" thickBot="1">
      <c r="A317" s="258">
        <v>102</v>
      </c>
      <c r="B317" s="377" t="s">
        <v>1317</v>
      </c>
      <c r="C317" s="379"/>
      <c r="D317" s="379" t="str">
        <f>IF(C317&gt;0,VLOOKUP(C317,女子登録情報!$A$1:$H$2000,3,0),"")</f>
        <v/>
      </c>
      <c r="E317" s="379" t="str">
        <f>IF(C317&gt;0,VLOOKUP(C317,女子登録情報!$A$1:$H$2000,4,0),"")</f>
        <v/>
      </c>
      <c r="F317" s="108" t="str">
        <f>IF(C317&gt;0,VLOOKUP(C317,女子登録情報!$A$1:$H$2000,8,0),"")</f>
        <v/>
      </c>
      <c r="G317" s="226" t="e">
        <f>IF(F318&gt;0,VLOOKUP(F318,女子登録情報!$O$2:$P$48,2,0),"")</f>
        <v>#N/A</v>
      </c>
      <c r="H317" s="226" t="str">
        <f t="shared" ref="H317" si="105">IF(C317&gt;0,TEXT(C317,"100000000"),"")</f>
        <v/>
      </c>
      <c r="I317" s="6" t="s">
        <v>30</v>
      </c>
      <c r="J317" s="110"/>
      <c r="K317" s="8" t="str">
        <f>IF(J317&gt;0,VLOOKUP(J317,女子登録情報!$J$1:$K$21,2,0),"")</f>
        <v/>
      </c>
      <c r="L317" s="6" t="s">
        <v>33</v>
      </c>
      <c r="M317" s="112"/>
      <c r="N317" s="113" t="str">
        <f t="shared" si="89"/>
        <v/>
      </c>
      <c r="O317" s="114"/>
      <c r="P317" s="363"/>
      <c r="Q317" s="364"/>
      <c r="R317" s="365"/>
      <c r="S317" s="366"/>
      <c r="T317" s="366"/>
    </row>
    <row r="318" spans="1:20" s="21" customFormat="1" ht="18" hidden="1" customHeight="1" thickBot="1">
      <c r="A318" s="259"/>
      <c r="B318" s="378"/>
      <c r="C318" s="380"/>
      <c r="D318" s="380"/>
      <c r="E318" s="380"/>
      <c r="F318" s="109" t="str">
        <f>IF(C317&gt;0,VLOOKUP(C317,女子登録情報!$A$1:$H$2000,5,0),"")</f>
        <v/>
      </c>
      <c r="G318" s="227"/>
      <c r="H318" s="227"/>
      <c r="I318" s="11" t="s">
        <v>34</v>
      </c>
      <c r="J318" s="110"/>
      <c r="K318" s="8" t="str">
        <f>IF(J318&gt;0,VLOOKUP(J318,女子登録情報!$J$2:$K$21,2,0),"")</f>
        <v/>
      </c>
      <c r="L318" s="11" t="s">
        <v>35</v>
      </c>
      <c r="M318" s="115"/>
      <c r="N318" s="113" t="str">
        <f t="shared" si="89"/>
        <v/>
      </c>
      <c r="O318" s="114"/>
      <c r="P318" s="369"/>
      <c r="Q318" s="370"/>
      <c r="R318" s="371"/>
      <c r="S318" s="367"/>
      <c r="T318" s="367"/>
    </row>
    <row r="319" spans="1:20" s="21" customFormat="1" ht="18" hidden="1" customHeight="1" thickBot="1">
      <c r="A319" s="260"/>
      <c r="B319" s="372" t="s">
        <v>36</v>
      </c>
      <c r="C319" s="373"/>
      <c r="D319" s="118"/>
      <c r="E319" s="118"/>
      <c r="F319" s="119"/>
      <c r="G319" s="228"/>
      <c r="H319" s="228"/>
      <c r="I319" s="12" t="s">
        <v>37</v>
      </c>
      <c r="J319" s="111"/>
      <c r="K319" s="14" t="str">
        <f>IF(J319&gt;0,VLOOKUP(J319,女子登録情報!$J$2:$K$21,2,0),"")</f>
        <v/>
      </c>
      <c r="L319" s="15" t="s">
        <v>38</v>
      </c>
      <c r="M319" s="116"/>
      <c r="N319" s="113" t="str">
        <f t="shared" si="89"/>
        <v/>
      </c>
      <c r="O319" s="117"/>
      <c r="P319" s="374"/>
      <c r="Q319" s="375"/>
      <c r="R319" s="376"/>
      <c r="S319" s="368"/>
      <c r="T319" s="368"/>
    </row>
    <row r="320" spans="1:20" s="21" customFormat="1" ht="18" hidden="1" customHeight="1" thickTop="1" thickBot="1">
      <c r="A320" s="258">
        <v>103</v>
      </c>
      <c r="B320" s="377" t="s">
        <v>1317</v>
      </c>
      <c r="C320" s="379"/>
      <c r="D320" s="379" t="str">
        <f>IF(C320&gt;0,VLOOKUP(C320,女子登録情報!$A$1:$H$2000,3,0),"")</f>
        <v/>
      </c>
      <c r="E320" s="379" t="str">
        <f>IF(C320&gt;0,VLOOKUP(C320,女子登録情報!$A$1:$H$2000,4,0),"")</f>
        <v/>
      </c>
      <c r="F320" s="108" t="str">
        <f>IF(C320&gt;0,VLOOKUP(C320,女子登録情報!$A$1:$H$2000,8,0),"")</f>
        <v/>
      </c>
      <c r="G320" s="226" t="e">
        <f>IF(F321&gt;0,VLOOKUP(F321,女子登録情報!$O$2:$P$48,2,0),"")</f>
        <v>#N/A</v>
      </c>
      <c r="H320" s="226" t="str">
        <f t="shared" ref="H320" si="106">IF(C320&gt;0,TEXT(C320,"100000000"),"")</f>
        <v/>
      </c>
      <c r="I320" s="6" t="s">
        <v>30</v>
      </c>
      <c r="J320" s="110"/>
      <c r="K320" s="8" t="str">
        <f>IF(J320&gt;0,VLOOKUP(J320,女子登録情報!$J$1:$K$21,2,0),"")</f>
        <v/>
      </c>
      <c r="L320" s="6" t="s">
        <v>33</v>
      </c>
      <c r="M320" s="112"/>
      <c r="N320" s="113" t="str">
        <f t="shared" si="89"/>
        <v/>
      </c>
      <c r="O320" s="114"/>
      <c r="P320" s="363"/>
      <c r="Q320" s="364"/>
      <c r="R320" s="365"/>
      <c r="S320" s="366"/>
      <c r="T320" s="366"/>
    </row>
    <row r="321" spans="1:20" s="21" customFormat="1" ht="18" hidden="1" customHeight="1" thickBot="1">
      <c r="A321" s="259"/>
      <c r="B321" s="378"/>
      <c r="C321" s="380"/>
      <c r="D321" s="380"/>
      <c r="E321" s="380"/>
      <c r="F321" s="109" t="str">
        <f>IF(C320&gt;0,VLOOKUP(C320,女子登録情報!$A$1:$H$2000,5,0),"")</f>
        <v/>
      </c>
      <c r="G321" s="227"/>
      <c r="H321" s="227"/>
      <c r="I321" s="11" t="s">
        <v>34</v>
      </c>
      <c r="J321" s="110"/>
      <c r="K321" s="8" t="str">
        <f>IF(J321&gt;0,VLOOKUP(J321,女子登録情報!$J$2:$K$21,2,0),"")</f>
        <v/>
      </c>
      <c r="L321" s="11" t="s">
        <v>35</v>
      </c>
      <c r="M321" s="115"/>
      <c r="N321" s="113" t="str">
        <f t="shared" si="89"/>
        <v/>
      </c>
      <c r="O321" s="114"/>
      <c r="P321" s="369"/>
      <c r="Q321" s="370"/>
      <c r="R321" s="371"/>
      <c r="S321" s="367"/>
      <c r="T321" s="367"/>
    </row>
    <row r="322" spans="1:20" s="21" customFormat="1" ht="18" hidden="1" customHeight="1" thickBot="1">
      <c r="A322" s="260"/>
      <c r="B322" s="372" t="s">
        <v>36</v>
      </c>
      <c r="C322" s="373"/>
      <c r="D322" s="118"/>
      <c r="E322" s="118"/>
      <c r="F322" s="119"/>
      <c r="G322" s="228"/>
      <c r="H322" s="228"/>
      <c r="I322" s="12" t="s">
        <v>37</v>
      </c>
      <c r="J322" s="111"/>
      <c r="K322" s="14" t="str">
        <f>IF(J322&gt;0,VLOOKUP(J322,女子登録情報!$J$2:$K$21,2,0),"")</f>
        <v/>
      </c>
      <c r="L322" s="15" t="s">
        <v>38</v>
      </c>
      <c r="M322" s="116"/>
      <c r="N322" s="113" t="str">
        <f t="shared" si="89"/>
        <v/>
      </c>
      <c r="O322" s="117"/>
      <c r="P322" s="374"/>
      <c r="Q322" s="375"/>
      <c r="R322" s="376"/>
      <c r="S322" s="368"/>
      <c r="T322" s="368"/>
    </row>
    <row r="323" spans="1:20" s="21" customFormat="1" ht="18" hidden="1" customHeight="1" thickTop="1" thickBot="1">
      <c r="A323" s="258">
        <v>104</v>
      </c>
      <c r="B323" s="377" t="s">
        <v>1317</v>
      </c>
      <c r="C323" s="379"/>
      <c r="D323" s="379" t="str">
        <f>IF(C323&gt;0,VLOOKUP(C323,女子登録情報!$A$1:$H$2000,3,0),"")</f>
        <v/>
      </c>
      <c r="E323" s="379" t="str">
        <f>IF(C323&gt;0,VLOOKUP(C323,女子登録情報!$A$1:$H$2000,4,0),"")</f>
        <v/>
      </c>
      <c r="F323" s="108" t="str">
        <f>IF(C323&gt;0,VLOOKUP(C323,女子登録情報!$A$1:$H$2000,8,0),"")</f>
        <v/>
      </c>
      <c r="G323" s="226" t="e">
        <f>IF(F324&gt;0,VLOOKUP(F324,女子登録情報!$O$2:$P$48,2,0),"")</f>
        <v>#N/A</v>
      </c>
      <c r="H323" s="226" t="str">
        <f t="shared" ref="H323" si="107">IF(C323&gt;0,TEXT(C323,"100000000"),"")</f>
        <v/>
      </c>
      <c r="I323" s="6" t="s">
        <v>30</v>
      </c>
      <c r="J323" s="110"/>
      <c r="K323" s="8" t="str">
        <f>IF(J323&gt;0,VLOOKUP(J323,女子登録情報!$J$1:$K$21,2,0),"")</f>
        <v/>
      </c>
      <c r="L323" s="6" t="s">
        <v>33</v>
      </c>
      <c r="M323" s="112"/>
      <c r="N323" s="113" t="str">
        <f t="shared" si="89"/>
        <v/>
      </c>
      <c r="O323" s="114"/>
      <c r="P323" s="363"/>
      <c r="Q323" s="364"/>
      <c r="R323" s="365"/>
      <c r="S323" s="366"/>
      <c r="T323" s="366"/>
    </row>
    <row r="324" spans="1:20" s="21" customFormat="1" ht="18" hidden="1" customHeight="1" thickBot="1">
      <c r="A324" s="259"/>
      <c r="B324" s="378"/>
      <c r="C324" s="380"/>
      <c r="D324" s="380"/>
      <c r="E324" s="380"/>
      <c r="F324" s="109" t="str">
        <f>IF(C323&gt;0,VLOOKUP(C323,女子登録情報!$A$1:$H$2000,5,0),"")</f>
        <v/>
      </c>
      <c r="G324" s="227"/>
      <c r="H324" s="227"/>
      <c r="I324" s="11" t="s">
        <v>34</v>
      </c>
      <c r="J324" s="110"/>
      <c r="K324" s="8" t="str">
        <f>IF(J324&gt;0,VLOOKUP(J324,女子登録情報!$J$2:$K$21,2,0),"")</f>
        <v/>
      </c>
      <c r="L324" s="11" t="s">
        <v>35</v>
      </c>
      <c r="M324" s="115"/>
      <c r="N324" s="113" t="str">
        <f t="shared" si="89"/>
        <v/>
      </c>
      <c r="O324" s="114"/>
      <c r="P324" s="369"/>
      <c r="Q324" s="370"/>
      <c r="R324" s="371"/>
      <c r="S324" s="367"/>
      <c r="T324" s="367"/>
    </row>
    <row r="325" spans="1:20" s="21" customFormat="1" ht="18" hidden="1" customHeight="1" thickBot="1">
      <c r="A325" s="260"/>
      <c r="B325" s="372" t="s">
        <v>36</v>
      </c>
      <c r="C325" s="373"/>
      <c r="D325" s="118"/>
      <c r="E325" s="118"/>
      <c r="F325" s="119"/>
      <c r="G325" s="228"/>
      <c r="H325" s="228"/>
      <c r="I325" s="12" t="s">
        <v>37</v>
      </c>
      <c r="J325" s="111"/>
      <c r="K325" s="14" t="str">
        <f>IF(J325&gt;0,VLOOKUP(J325,女子登録情報!$J$2:$K$21,2,0),"")</f>
        <v/>
      </c>
      <c r="L325" s="15" t="s">
        <v>38</v>
      </c>
      <c r="M325" s="116"/>
      <c r="N325" s="113" t="str">
        <f t="shared" si="89"/>
        <v/>
      </c>
      <c r="O325" s="117"/>
      <c r="P325" s="374"/>
      <c r="Q325" s="375"/>
      <c r="R325" s="376"/>
      <c r="S325" s="368"/>
      <c r="T325" s="368"/>
    </row>
    <row r="326" spans="1:20" s="21" customFormat="1" ht="18" hidden="1" customHeight="1" thickTop="1" thickBot="1">
      <c r="A326" s="258">
        <v>105</v>
      </c>
      <c r="B326" s="377" t="s">
        <v>1317</v>
      </c>
      <c r="C326" s="379"/>
      <c r="D326" s="379" t="str">
        <f>IF(C326&gt;0,VLOOKUP(C326,女子登録情報!$A$1:$H$2000,3,0),"")</f>
        <v/>
      </c>
      <c r="E326" s="379" t="str">
        <f>IF(C326&gt;0,VLOOKUP(C326,女子登録情報!$A$1:$H$2000,4,0),"")</f>
        <v/>
      </c>
      <c r="F326" s="108" t="str">
        <f>IF(C326&gt;0,VLOOKUP(C326,女子登録情報!$A$1:$H$2000,8,0),"")</f>
        <v/>
      </c>
      <c r="G326" s="226" t="e">
        <f>IF(F327&gt;0,VLOOKUP(F327,女子登録情報!$O$2:$P$48,2,0),"")</f>
        <v>#N/A</v>
      </c>
      <c r="H326" s="226" t="str">
        <f t="shared" ref="H326" si="108">IF(C326&gt;0,TEXT(C326,"100000000"),"")</f>
        <v/>
      </c>
      <c r="I326" s="6" t="s">
        <v>30</v>
      </c>
      <c r="J326" s="110"/>
      <c r="K326" s="8" t="str">
        <f>IF(J326&gt;0,VLOOKUP(J326,女子登録情報!$J$1:$K$21,2,0),"")</f>
        <v/>
      </c>
      <c r="L326" s="6" t="s">
        <v>33</v>
      </c>
      <c r="M326" s="112"/>
      <c r="N326" s="113" t="str">
        <f t="shared" si="89"/>
        <v/>
      </c>
      <c r="O326" s="114"/>
      <c r="P326" s="363"/>
      <c r="Q326" s="364"/>
      <c r="R326" s="365"/>
      <c r="S326" s="366"/>
      <c r="T326" s="366"/>
    </row>
    <row r="327" spans="1:20" s="21" customFormat="1" ht="18" hidden="1" customHeight="1" thickBot="1">
      <c r="A327" s="259"/>
      <c r="B327" s="378"/>
      <c r="C327" s="380"/>
      <c r="D327" s="380"/>
      <c r="E327" s="380"/>
      <c r="F327" s="109" t="str">
        <f>IF(C326&gt;0,VLOOKUP(C326,女子登録情報!$A$1:$H$2000,5,0),"")</f>
        <v/>
      </c>
      <c r="G327" s="227"/>
      <c r="H327" s="227"/>
      <c r="I327" s="11" t="s">
        <v>34</v>
      </c>
      <c r="J327" s="110"/>
      <c r="K327" s="8" t="str">
        <f>IF(J327&gt;0,VLOOKUP(J327,女子登録情報!$J$2:$K$21,2,0),"")</f>
        <v/>
      </c>
      <c r="L327" s="11" t="s">
        <v>35</v>
      </c>
      <c r="M327" s="115"/>
      <c r="N327" s="113" t="str">
        <f t="shared" si="89"/>
        <v/>
      </c>
      <c r="O327" s="114"/>
      <c r="P327" s="369"/>
      <c r="Q327" s="370"/>
      <c r="R327" s="371"/>
      <c r="S327" s="367"/>
      <c r="T327" s="367"/>
    </row>
    <row r="328" spans="1:20" s="21" customFormat="1" ht="18" hidden="1" customHeight="1" thickBot="1">
      <c r="A328" s="260"/>
      <c r="B328" s="372" t="s">
        <v>36</v>
      </c>
      <c r="C328" s="373"/>
      <c r="D328" s="118"/>
      <c r="E328" s="118"/>
      <c r="F328" s="119"/>
      <c r="G328" s="228"/>
      <c r="H328" s="228"/>
      <c r="I328" s="12" t="s">
        <v>37</v>
      </c>
      <c r="J328" s="111"/>
      <c r="K328" s="14" t="str">
        <f>IF(J328&gt;0,VLOOKUP(J328,女子登録情報!$J$2:$K$21,2,0),"")</f>
        <v/>
      </c>
      <c r="L328" s="15" t="s">
        <v>38</v>
      </c>
      <c r="M328" s="116"/>
      <c r="N328" s="113" t="str">
        <f t="shared" si="89"/>
        <v/>
      </c>
      <c r="O328" s="117"/>
      <c r="P328" s="374"/>
      <c r="Q328" s="375"/>
      <c r="R328" s="376"/>
      <c r="S328" s="368"/>
      <c r="T328" s="368"/>
    </row>
    <row r="329" spans="1:20" s="21" customFormat="1" ht="18" hidden="1" customHeight="1" thickTop="1" thickBot="1">
      <c r="A329" s="258">
        <v>106</v>
      </c>
      <c r="B329" s="377" t="s">
        <v>1317</v>
      </c>
      <c r="C329" s="379"/>
      <c r="D329" s="379" t="str">
        <f>IF(C329&gt;0,VLOOKUP(C329,女子登録情報!$A$1:$H$2000,3,0),"")</f>
        <v/>
      </c>
      <c r="E329" s="379" t="str">
        <f>IF(C329&gt;0,VLOOKUP(C329,女子登録情報!$A$1:$H$2000,4,0),"")</f>
        <v/>
      </c>
      <c r="F329" s="108" t="str">
        <f>IF(C329&gt;0,VLOOKUP(C329,女子登録情報!$A$1:$H$2000,8,0),"")</f>
        <v/>
      </c>
      <c r="G329" s="226" t="e">
        <f>IF(F330&gt;0,VLOOKUP(F330,女子登録情報!$O$2:$P$48,2,0),"")</f>
        <v>#N/A</v>
      </c>
      <c r="H329" s="226" t="str">
        <f t="shared" ref="H329" si="109">IF(C329&gt;0,TEXT(C329,"100000000"),"")</f>
        <v/>
      </c>
      <c r="I329" s="6" t="s">
        <v>30</v>
      </c>
      <c r="J329" s="110"/>
      <c r="K329" s="8" t="str">
        <f>IF(J329&gt;0,VLOOKUP(J329,女子登録情報!$J$1:$K$21,2,0),"")</f>
        <v/>
      </c>
      <c r="L329" s="6" t="s">
        <v>33</v>
      </c>
      <c r="M329" s="112"/>
      <c r="N329" s="113" t="str">
        <f t="shared" si="89"/>
        <v/>
      </c>
      <c r="O329" s="114"/>
      <c r="P329" s="363"/>
      <c r="Q329" s="364"/>
      <c r="R329" s="365"/>
      <c r="S329" s="366"/>
      <c r="T329" s="366"/>
    </row>
    <row r="330" spans="1:20" s="21" customFormat="1" ht="18" hidden="1" customHeight="1" thickBot="1">
      <c r="A330" s="259"/>
      <c r="B330" s="378"/>
      <c r="C330" s="380"/>
      <c r="D330" s="380"/>
      <c r="E330" s="380"/>
      <c r="F330" s="109" t="str">
        <f>IF(C329&gt;0,VLOOKUP(C329,女子登録情報!$A$1:$H$2000,5,0),"")</f>
        <v/>
      </c>
      <c r="G330" s="227"/>
      <c r="H330" s="227"/>
      <c r="I330" s="11" t="s">
        <v>34</v>
      </c>
      <c r="J330" s="110"/>
      <c r="K330" s="8" t="str">
        <f>IF(J330&gt;0,VLOOKUP(J330,女子登録情報!$J$2:$K$21,2,0),"")</f>
        <v/>
      </c>
      <c r="L330" s="11" t="s">
        <v>35</v>
      </c>
      <c r="M330" s="115"/>
      <c r="N330" s="113" t="str">
        <f t="shared" si="89"/>
        <v/>
      </c>
      <c r="O330" s="114"/>
      <c r="P330" s="369"/>
      <c r="Q330" s="370"/>
      <c r="R330" s="371"/>
      <c r="S330" s="367"/>
      <c r="T330" s="367"/>
    </row>
    <row r="331" spans="1:20" s="21" customFormat="1" ht="18" hidden="1" customHeight="1" thickBot="1">
      <c r="A331" s="260"/>
      <c r="B331" s="372" t="s">
        <v>36</v>
      </c>
      <c r="C331" s="373"/>
      <c r="D331" s="118"/>
      <c r="E331" s="118"/>
      <c r="F331" s="119"/>
      <c r="G331" s="228"/>
      <c r="H331" s="228"/>
      <c r="I331" s="12" t="s">
        <v>37</v>
      </c>
      <c r="J331" s="111"/>
      <c r="K331" s="14" t="str">
        <f>IF(J331&gt;0,VLOOKUP(J331,女子登録情報!$J$2:$K$21,2,0),"")</f>
        <v/>
      </c>
      <c r="L331" s="15" t="s">
        <v>38</v>
      </c>
      <c r="M331" s="116"/>
      <c r="N331" s="113" t="str">
        <f t="shared" si="89"/>
        <v/>
      </c>
      <c r="O331" s="117"/>
      <c r="P331" s="374"/>
      <c r="Q331" s="375"/>
      <c r="R331" s="376"/>
      <c r="S331" s="368"/>
      <c r="T331" s="368"/>
    </row>
    <row r="332" spans="1:20" s="21" customFormat="1" ht="18" hidden="1" customHeight="1" thickTop="1" thickBot="1">
      <c r="A332" s="258">
        <v>107</v>
      </c>
      <c r="B332" s="377" t="s">
        <v>1317</v>
      </c>
      <c r="C332" s="379"/>
      <c r="D332" s="379" t="str">
        <f>IF(C332&gt;0,VLOOKUP(C332,女子登録情報!$A$1:$H$2000,3,0),"")</f>
        <v/>
      </c>
      <c r="E332" s="379" t="str">
        <f>IF(C332&gt;0,VLOOKUP(C332,女子登録情報!$A$1:$H$2000,4,0),"")</f>
        <v/>
      </c>
      <c r="F332" s="108" t="str">
        <f>IF(C332&gt;0,VLOOKUP(C332,女子登録情報!$A$1:$H$2000,8,0),"")</f>
        <v/>
      </c>
      <c r="G332" s="226" t="e">
        <f>IF(F333&gt;0,VLOOKUP(F333,女子登録情報!$O$2:$P$48,2,0),"")</f>
        <v>#N/A</v>
      </c>
      <c r="H332" s="226" t="str">
        <f t="shared" ref="H332" si="110">IF(C332&gt;0,TEXT(C332,"100000000"),"")</f>
        <v/>
      </c>
      <c r="I332" s="6" t="s">
        <v>30</v>
      </c>
      <c r="J332" s="110"/>
      <c r="K332" s="8" t="str">
        <f>IF(J332&gt;0,VLOOKUP(J332,女子登録情報!$J$1:$K$21,2,0),"")</f>
        <v/>
      </c>
      <c r="L332" s="6" t="s">
        <v>33</v>
      </c>
      <c r="M332" s="112"/>
      <c r="N332" s="113" t="str">
        <f t="shared" si="89"/>
        <v/>
      </c>
      <c r="O332" s="114"/>
      <c r="P332" s="363"/>
      <c r="Q332" s="364"/>
      <c r="R332" s="365"/>
      <c r="S332" s="366"/>
      <c r="T332" s="366"/>
    </row>
    <row r="333" spans="1:20" s="21" customFormat="1" ht="18" hidden="1" customHeight="1" thickBot="1">
      <c r="A333" s="259"/>
      <c r="B333" s="378"/>
      <c r="C333" s="380"/>
      <c r="D333" s="380"/>
      <c r="E333" s="380"/>
      <c r="F333" s="109" t="str">
        <f>IF(C332&gt;0,VLOOKUP(C332,女子登録情報!$A$1:$H$2000,5,0),"")</f>
        <v/>
      </c>
      <c r="G333" s="227"/>
      <c r="H333" s="227"/>
      <c r="I333" s="11" t="s">
        <v>34</v>
      </c>
      <c r="J333" s="110"/>
      <c r="K333" s="8" t="str">
        <f>IF(J333&gt;0,VLOOKUP(J333,女子登録情報!$J$2:$K$21,2,0),"")</f>
        <v/>
      </c>
      <c r="L333" s="11" t="s">
        <v>35</v>
      </c>
      <c r="M333" s="115"/>
      <c r="N333" s="113" t="str">
        <f t="shared" si="89"/>
        <v/>
      </c>
      <c r="O333" s="114"/>
      <c r="P333" s="369"/>
      <c r="Q333" s="370"/>
      <c r="R333" s="371"/>
      <c r="S333" s="367"/>
      <c r="T333" s="367"/>
    </row>
    <row r="334" spans="1:20" s="21" customFormat="1" ht="18" hidden="1" customHeight="1" thickBot="1">
      <c r="A334" s="260"/>
      <c r="B334" s="372" t="s">
        <v>36</v>
      </c>
      <c r="C334" s="373"/>
      <c r="D334" s="118"/>
      <c r="E334" s="118"/>
      <c r="F334" s="119"/>
      <c r="G334" s="228"/>
      <c r="H334" s="228"/>
      <c r="I334" s="12" t="s">
        <v>37</v>
      </c>
      <c r="J334" s="111"/>
      <c r="K334" s="14" t="str">
        <f>IF(J334&gt;0,VLOOKUP(J334,女子登録情報!$J$2:$K$21,2,0),"")</f>
        <v/>
      </c>
      <c r="L334" s="15" t="s">
        <v>38</v>
      </c>
      <c r="M334" s="116"/>
      <c r="N334" s="113" t="str">
        <f t="shared" ref="N334:N397" si="111">IF(K334="","",LEFT(K334,5)&amp;" "&amp;IF(OR(LEFT(K334,3)*1&lt;70,LEFT(K334,3)*1&gt;100),REPT(0,7-LEN(M334)),REPT(0,5-LEN(M334)))&amp;M334)</f>
        <v/>
      </c>
      <c r="O334" s="117"/>
      <c r="P334" s="374"/>
      <c r="Q334" s="375"/>
      <c r="R334" s="376"/>
      <c r="S334" s="368"/>
      <c r="T334" s="368"/>
    </row>
    <row r="335" spans="1:20" s="21" customFormat="1" ht="18" hidden="1" customHeight="1" thickTop="1" thickBot="1">
      <c r="A335" s="258">
        <v>108</v>
      </c>
      <c r="B335" s="377" t="s">
        <v>1317</v>
      </c>
      <c r="C335" s="379"/>
      <c r="D335" s="379" t="str">
        <f>IF(C335&gt;0,VLOOKUP(C335,女子登録情報!$A$1:$H$2000,3,0),"")</f>
        <v/>
      </c>
      <c r="E335" s="379" t="str">
        <f>IF(C335&gt;0,VLOOKUP(C335,女子登録情報!$A$1:$H$2000,4,0),"")</f>
        <v/>
      </c>
      <c r="F335" s="108" t="str">
        <f>IF(C335&gt;0,VLOOKUP(C335,女子登録情報!$A$1:$H$2000,8,0),"")</f>
        <v/>
      </c>
      <c r="G335" s="226" t="e">
        <f>IF(F336&gt;0,VLOOKUP(F336,女子登録情報!$O$2:$P$48,2,0),"")</f>
        <v>#N/A</v>
      </c>
      <c r="H335" s="226" t="str">
        <f t="shared" ref="H335" si="112">IF(C335&gt;0,TEXT(C335,"100000000"),"")</f>
        <v/>
      </c>
      <c r="I335" s="6" t="s">
        <v>30</v>
      </c>
      <c r="J335" s="110"/>
      <c r="K335" s="8" t="str">
        <f>IF(J335&gt;0,VLOOKUP(J335,女子登録情報!$J$1:$K$21,2,0),"")</f>
        <v/>
      </c>
      <c r="L335" s="6" t="s">
        <v>33</v>
      </c>
      <c r="M335" s="112"/>
      <c r="N335" s="113" t="str">
        <f t="shared" si="111"/>
        <v/>
      </c>
      <c r="O335" s="114"/>
      <c r="P335" s="363"/>
      <c r="Q335" s="364"/>
      <c r="R335" s="365"/>
      <c r="S335" s="366"/>
      <c r="T335" s="366"/>
    </row>
    <row r="336" spans="1:20" s="21" customFormat="1" ht="18" hidden="1" customHeight="1" thickBot="1">
      <c r="A336" s="259"/>
      <c r="B336" s="378"/>
      <c r="C336" s="380"/>
      <c r="D336" s="380"/>
      <c r="E336" s="380"/>
      <c r="F336" s="109" t="str">
        <f>IF(C335&gt;0,VLOOKUP(C335,女子登録情報!$A$1:$H$2000,5,0),"")</f>
        <v/>
      </c>
      <c r="G336" s="227"/>
      <c r="H336" s="227"/>
      <c r="I336" s="11" t="s">
        <v>34</v>
      </c>
      <c r="J336" s="110"/>
      <c r="K336" s="8" t="str">
        <f>IF(J336&gt;0,VLOOKUP(J336,女子登録情報!$J$2:$K$21,2,0),"")</f>
        <v/>
      </c>
      <c r="L336" s="11" t="s">
        <v>35</v>
      </c>
      <c r="M336" s="115"/>
      <c r="N336" s="113" t="str">
        <f t="shared" si="111"/>
        <v/>
      </c>
      <c r="O336" s="114"/>
      <c r="P336" s="369"/>
      <c r="Q336" s="370"/>
      <c r="R336" s="371"/>
      <c r="S336" s="367"/>
      <c r="T336" s="367"/>
    </row>
    <row r="337" spans="1:20" s="21" customFormat="1" ht="18" hidden="1" customHeight="1" thickBot="1">
      <c r="A337" s="260"/>
      <c r="B337" s="372" t="s">
        <v>36</v>
      </c>
      <c r="C337" s="373"/>
      <c r="D337" s="118"/>
      <c r="E337" s="118"/>
      <c r="F337" s="119"/>
      <c r="G337" s="228"/>
      <c r="H337" s="228"/>
      <c r="I337" s="12" t="s">
        <v>37</v>
      </c>
      <c r="J337" s="111"/>
      <c r="K337" s="14" t="str">
        <f>IF(J337&gt;0,VLOOKUP(J337,女子登録情報!$J$2:$K$21,2,0),"")</f>
        <v/>
      </c>
      <c r="L337" s="15" t="s">
        <v>38</v>
      </c>
      <c r="M337" s="116"/>
      <c r="N337" s="113" t="str">
        <f t="shared" si="111"/>
        <v/>
      </c>
      <c r="O337" s="117"/>
      <c r="P337" s="374"/>
      <c r="Q337" s="375"/>
      <c r="R337" s="376"/>
      <c r="S337" s="368"/>
      <c r="T337" s="368"/>
    </row>
    <row r="338" spans="1:20" s="21" customFormat="1" ht="18" hidden="1" customHeight="1" thickTop="1" thickBot="1">
      <c r="A338" s="258">
        <v>109</v>
      </c>
      <c r="B338" s="377" t="s">
        <v>1317</v>
      </c>
      <c r="C338" s="379"/>
      <c r="D338" s="379" t="str">
        <f>IF(C338&gt;0,VLOOKUP(C338,女子登録情報!$A$1:$H$2000,3,0),"")</f>
        <v/>
      </c>
      <c r="E338" s="379" t="str">
        <f>IF(C338&gt;0,VLOOKUP(C338,女子登録情報!$A$1:$H$2000,4,0),"")</f>
        <v/>
      </c>
      <c r="F338" s="108" t="str">
        <f>IF(C338&gt;0,VLOOKUP(C338,女子登録情報!$A$1:$H$2000,8,0),"")</f>
        <v/>
      </c>
      <c r="G338" s="226" t="e">
        <f>IF(F339&gt;0,VLOOKUP(F339,女子登録情報!$O$2:$P$48,2,0),"")</f>
        <v>#N/A</v>
      </c>
      <c r="H338" s="226" t="str">
        <f t="shared" ref="H338" si="113">IF(C338&gt;0,TEXT(C338,"100000000"),"")</f>
        <v/>
      </c>
      <c r="I338" s="6" t="s">
        <v>30</v>
      </c>
      <c r="J338" s="110"/>
      <c r="K338" s="8" t="str">
        <f>IF(J338&gt;0,VLOOKUP(J338,女子登録情報!$J$1:$K$21,2,0),"")</f>
        <v/>
      </c>
      <c r="L338" s="6" t="s">
        <v>33</v>
      </c>
      <c r="M338" s="112"/>
      <c r="N338" s="113" t="str">
        <f t="shared" si="111"/>
        <v/>
      </c>
      <c r="O338" s="114"/>
      <c r="P338" s="363"/>
      <c r="Q338" s="364"/>
      <c r="R338" s="365"/>
      <c r="S338" s="366"/>
      <c r="T338" s="366"/>
    </row>
    <row r="339" spans="1:20" s="21" customFormat="1" ht="18" hidden="1" customHeight="1" thickBot="1">
      <c r="A339" s="259"/>
      <c r="B339" s="378"/>
      <c r="C339" s="380"/>
      <c r="D339" s="380"/>
      <c r="E339" s="380"/>
      <c r="F339" s="109" t="str">
        <f>IF(C338&gt;0,VLOOKUP(C338,女子登録情報!$A$1:$H$2000,5,0),"")</f>
        <v/>
      </c>
      <c r="G339" s="227"/>
      <c r="H339" s="227"/>
      <c r="I339" s="11" t="s">
        <v>34</v>
      </c>
      <c r="J339" s="110"/>
      <c r="K339" s="8" t="str">
        <f>IF(J339&gt;0,VLOOKUP(J339,女子登録情報!$J$2:$K$21,2,0),"")</f>
        <v/>
      </c>
      <c r="L339" s="11" t="s">
        <v>35</v>
      </c>
      <c r="M339" s="115"/>
      <c r="N339" s="113" t="str">
        <f t="shared" si="111"/>
        <v/>
      </c>
      <c r="O339" s="114"/>
      <c r="P339" s="369"/>
      <c r="Q339" s="370"/>
      <c r="R339" s="371"/>
      <c r="S339" s="367"/>
      <c r="T339" s="367"/>
    </row>
    <row r="340" spans="1:20" s="21" customFormat="1" ht="18" hidden="1" customHeight="1" thickBot="1">
      <c r="A340" s="260"/>
      <c r="B340" s="372" t="s">
        <v>36</v>
      </c>
      <c r="C340" s="373"/>
      <c r="D340" s="118"/>
      <c r="E340" s="118"/>
      <c r="F340" s="119"/>
      <c r="G340" s="228"/>
      <c r="H340" s="228"/>
      <c r="I340" s="12" t="s">
        <v>37</v>
      </c>
      <c r="J340" s="111"/>
      <c r="K340" s="14" t="str">
        <f>IF(J340&gt;0,VLOOKUP(J340,女子登録情報!$J$2:$K$21,2,0),"")</f>
        <v/>
      </c>
      <c r="L340" s="15" t="s">
        <v>38</v>
      </c>
      <c r="M340" s="116"/>
      <c r="N340" s="113" t="str">
        <f t="shared" si="111"/>
        <v/>
      </c>
      <c r="O340" s="117"/>
      <c r="P340" s="374"/>
      <c r="Q340" s="375"/>
      <c r="R340" s="376"/>
      <c r="S340" s="368"/>
      <c r="T340" s="368"/>
    </row>
    <row r="341" spans="1:20" s="21" customFormat="1" ht="18" hidden="1" customHeight="1" thickTop="1" thickBot="1">
      <c r="A341" s="258">
        <v>110</v>
      </c>
      <c r="B341" s="377" t="s">
        <v>1317</v>
      </c>
      <c r="C341" s="379"/>
      <c r="D341" s="379" t="str">
        <f>IF(C341&gt;0,VLOOKUP(C341,女子登録情報!$A$1:$H$2000,3,0),"")</f>
        <v/>
      </c>
      <c r="E341" s="379" t="str">
        <f>IF(C341&gt;0,VLOOKUP(C341,女子登録情報!$A$1:$H$2000,4,0),"")</f>
        <v/>
      </c>
      <c r="F341" s="108" t="str">
        <f>IF(C341&gt;0,VLOOKUP(C341,女子登録情報!$A$1:$H$2000,8,0),"")</f>
        <v/>
      </c>
      <c r="G341" s="226" t="e">
        <f>IF(F342&gt;0,VLOOKUP(F342,女子登録情報!$O$2:$P$48,2,0),"")</f>
        <v>#N/A</v>
      </c>
      <c r="H341" s="226" t="str">
        <f t="shared" ref="H341" si="114">IF(C341&gt;0,TEXT(C341,"100000000"),"")</f>
        <v/>
      </c>
      <c r="I341" s="6" t="s">
        <v>30</v>
      </c>
      <c r="J341" s="110"/>
      <c r="K341" s="8" t="str">
        <f>IF(J341&gt;0,VLOOKUP(J341,女子登録情報!$J$1:$K$21,2,0),"")</f>
        <v/>
      </c>
      <c r="L341" s="6" t="s">
        <v>33</v>
      </c>
      <c r="M341" s="112"/>
      <c r="N341" s="113" t="str">
        <f t="shared" si="111"/>
        <v/>
      </c>
      <c r="O341" s="114"/>
      <c r="P341" s="363"/>
      <c r="Q341" s="364"/>
      <c r="R341" s="365"/>
      <c r="S341" s="366"/>
      <c r="T341" s="366"/>
    </row>
    <row r="342" spans="1:20" s="21" customFormat="1" ht="18" hidden="1" customHeight="1" thickBot="1">
      <c r="A342" s="259"/>
      <c r="B342" s="378"/>
      <c r="C342" s="380"/>
      <c r="D342" s="380"/>
      <c r="E342" s="380"/>
      <c r="F342" s="109" t="str">
        <f>IF(C341&gt;0,VLOOKUP(C341,女子登録情報!$A$1:$H$2000,5,0),"")</f>
        <v/>
      </c>
      <c r="G342" s="227"/>
      <c r="H342" s="227"/>
      <c r="I342" s="11" t="s">
        <v>34</v>
      </c>
      <c r="J342" s="110"/>
      <c r="K342" s="8" t="str">
        <f>IF(J342&gt;0,VLOOKUP(J342,女子登録情報!$J$2:$K$21,2,0),"")</f>
        <v/>
      </c>
      <c r="L342" s="11" t="s">
        <v>35</v>
      </c>
      <c r="M342" s="115"/>
      <c r="N342" s="113" t="str">
        <f t="shared" si="111"/>
        <v/>
      </c>
      <c r="O342" s="114"/>
      <c r="P342" s="369"/>
      <c r="Q342" s="370"/>
      <c r="R342" s="371"/>
      <c r="S342" s="367"/>
      <c r="T342" s="367"/>
    </row>
    <row r="343" spans="1:20" s="21" customFormat="1" ht="18" hidden="1" customHeight="1" thickBot="1">
      <c r="A343" s="260"/>
      <c r="B343" s="372" t="s">
        <v>36</v>
      </c>
      <c r="C343" s="373"/>
      <c r="D343" s="118"/>
      <c r="E343" s="118"/>
      <c r="F343" s="119"/>
      <c r="G343" s="228"/>
      <c r="H343" s="228"/>
      <c r="I343" s="12" t="s">
        <v>37</v>
      </c>
      <c r="J343" s="111"/>
      <c r="K343" s="14" t="str">
        <f>IF(J343&gt;0,VLOOKUP(J343,女子登録情報!$J$2:$K$21,2,0),"")</f>
        <v/>
      </c>
      <c r="L343" s="15" t="s">
        <v>38</v>
      </c>
      <c r="M343" s="116"/>
      <c r="N343" s="113" t="str">
        <f t="shared" si="111"/>
        <v/>
      </c>
      <c r="O343" s="117"/>
      <c r="P343" s="374"/>
      <c r="Q343" s="375"/>
      <c r="R343" s="376"/>
      <c r="S343" s="368"/>
      <c r="T343" s="368"/>
    </row>
    <row r="344" spans="1:20" s="21" customFormat="1" ht="18" hidden="1" customHeight="1" thickTop="1" thickBot="1">
      <c r="A344" s="258">
        <v>111</v>
      </c>
      <c r="B344" s="377" t="s">
        <v>1317</v>
      </c>
      <c r="C344" s="379"/>
      <c r="D344" s="379" t="str">
        <f>IF(C344&gt;0,VLOOKUP(C344,女子登録情報!$A$1:$H$2000,3,0),"")</f>
        <v/>
      </c>
      <c r="E344" s="379" t="str">
        <f>IF(C344&gt;0,VLOOKUP(C344,女子登録情報!$A$1:$H$2000,4,0),"")</f>
        <v/>
      </c>
      <c r="F344" s="108" t="str">
        <f>IF(C344&gt;0,VLOOKUP(C344,女子登録情報!$A$1:$H$2000,8,0),"")</f>
        <v/>
      </c>
      <c r="G344" s="226" t="e">
        <f>IF(F345&gt;0,VLOOKUP(F345,女子登録情報!$O$2:$P$48,2,0),"")</f>
        <v>#N/A</v>
      </c>
      <c r="H344" s="226" t="str">
        <f t="shared" ref="H344" si="115">IF(C344&gt;0,TEXT(C344,"100000000"),"")</f>
        <v/>
      </c>
      <c r="I344" s="6" t="s">
        <v>30</v>
      </c>
      <c r="J344" s="110"/>
      <c r="K344" s="8" t="str">
        <f>IF(J344&gt;0,VLOOKUP(J344,女子登録情報!$J$1:$K$21,2,0),"")</f>
        <v/>
      </c>
      <c r="L344" s="6" t="s">
        <v>33</v>
      </c>
      <c r="M344" s="112"/>
      <c r="N344" s="113" t="str">
        <f t="shared" si="111"/>
        <v/>
      </c>
      <c r="O344" s="114"/>
      <c r="P344" s="363"/>
      <c r="Q344" s="364"/>
      <c r="R344" s="365"/>
      <c r="S344" s="366"/>
      <c r="T344" s="366"/>
    </row>
    <row r="345" spans="1:20" s="21" customFormat="1" ht="18" hidden="1" customHeight="1" thickBot="1">
      <c r="A345" s="259"/>
      <c r="B345" s="378"/>
      <c r="C345" s="380"/>
      <c r="D345" s="380"/>
      <c r="E345" s="380"/>
      <c r="F345" s="109" t="str">
        <f>IF(C344&gt;0,VLOOKUP(C344,女子登録情報!$A$1:$H$2000,5,0),"")</f>
        <v/>
      </c>
      <c r="G345" s="227"/>
      <c r="H345" s="227"/>
      <c r="I345" s="11" t="s">
        <v>34</v>
      </c>
      <c r="J345" s="110"/>
      <c r="K345" s="8" t="str">
        <f>IF(J345&gt;0,VLOOKUP(J345,女子登録情報!$J$2:$K$21,2,0),"")</f>
        <v/>
      </c>
      <c r="L345" s="11" t="s">
        <v>35</v>
      </c>
      <c r="M345" s="115"/>
      <c r="N345" s="113" t="str">
        <f t="shared" si="111"/>
        <v/>
      </c>
      <c r="O345" s="114"/>
      <c r="P345" s="369"/>
      <c r="Q345" s="370"/>
      <c r="R345" s="371"/>
      <c r="S345" s="367"/>
      <c r="T345" s="367"/>
    </row>
    <row r="346" spans="1:20" s="21" customFormat="1" ht="18" hidden="1" customHeight="1" thickBot="1">
      <c r="A346" s="260"/>
      <c r="B346" s="372" t="s">
        <v>36</v>
      </c>
      <c r="C346" s="373"/>
      <c r="D346" s="118"/>
      <c r="E346" s="118"/>
      <c r="F346" s="119"/>
      <c r="G346" s="228"/>
      <c r="H346" s="228"/>
      <c r="I346" s="12" t="s">
        <v>37</v>
      </c>
      <c r="J346" s="111"/>
      <c r="K346" s="14" t="str">
        <f>IF(J346&gt;0,VLOOKUP(J346,女子登録情報!$J$2:$K$21,2,0),"")</f>
        <v/>
      </c>
      <c r="L346" s="15" t="s">
        <v>38</v>
      </c>
      <c r="M346" s="116"/>
      <c r="N346" s="113" t="str">
        <f t="shared" si="111"/>
        <v/>
      </c>
      <c r="O346" s="117"/>
      <c r="P346" s="374"/>
      <c r="Q346" s="375"/>
      <c r="R346" s="376"/>
      <c r="S346" s="368"/>
      <c r="T346" s="368"/>
    </row>
    <row r="347" spans="1:20" s="21" customFormat="1" ht="18" hidden="1" customHeight="1" thickTop="1" thickBot="1">
      <c r="A347" s="258">
        <v>112</v>
      </c>
      <c r="B347" s="377" t="s">
        <v>1317</v>
      </c>
      <c r="C347" s="379"/>
      <c r="D347" s="379" t="str">
        <f>IF(C347&gt;0,VLOOKUP(C347,女子登録情報!$A$1:$H$2000,3,0),"")</f>
        <v/>
      </c>
      <c r="E347" s="379" t="str">
        <f>IF(C347&gt;0,VLOOKUP(C347,女子登録情報!$A$1:$H$2000,4,0),"")</f>
        <v/>
      </c>
      <c r="F347" s="108" t="str">
        <f>IF(C347&gt;0,VLOOKUP(C347,女子登録情報!$A$1:$H$2000,8,0),"")</f>
        <v/>
      </c>
      <c r="G347" s="226" t="e">
        <f>IF(F348&gt;0,VLOOKUP(F348,女子登録情報!$O$2:$P$48,2,0),"")</f>
        <v>#N/A</v>
      </c>
      <c r="H347" s="226" t="str">
        <f t="shared" ref="H347" si="116">IF(C347&gt;0,TEXT(C347,"100000000"),"")</f>
        <v/>
      </c>
      <c r="I347" s="6" t="s">
        <v>30</v>
      </c>
      <c r="J347" s="110"/>
      <c r="K347" s="8" t="str">
        <f>IF(J347&gt;0,VLOOKUP(J347,女子登録情報!$J$1:$K$21,2,0),"")</f>
        <v/>
      </c>
      <c r="L347" s="6" t="s">
        <v>33</v>
      </c>
      <c r="M347" s="112"/>
      <c r="N347" s="113" t="str">
        <f t="shared" si="111"/>
        <v/>
      </c>
      <c r="O347" s="114"/>
      <c r="P347" s="363"/>
      <c r="Q347" s="364"/>
      <c r="R347" s="365"/>
      <c r="S347" s="366"/>
      <c r="T347" s="366"/>
    </row>
    <row r="348" spans="1:20" s="21" customFormat="1" ht="18" hidden="1" customHeight="1" thickBot="1">
      <c r="A348" s="259"/>
      <c r="B348" s="378"/>
      <c r="C348" s="380"/>
      <c r="D348" s="380"/>
      <c r="E348" s="380"/>
      <c r="F348" s="109" t="str">
        <f>IF(C347&gt;0,VLOOKUP(C347,女子登録情報!$A$1:$H$2000,5,0),"")</f>
        <v/>
      </c>
      <c r="G348" s="227"/>
      <c r="H348" s="227"/>
      <c r="I348" s="11" t="s">
        <v>34</v>
      </c>
      <c r="J348" s="110"/>
      <c r="K348" s="8" t="str">
        <f>IF(J348&gt;0,VLOOKUP(J348,女子登録情報!$J$2:$K$21,2,0),"")</f>
        <v/>
      </c>
      <c r="L348" s="11" t="s">
        <v>35</v>
      </c>
      <c r="M348" s="115"/>
      <c r="N348" s="113" t="str">
        <f t="shared" si="111"/>
        <v/>
      </c>
      <c r="O348" s="114"/>
      <c r="P348" s="369"/>
      <c r="Q348" s="370"/>
      <c r="R348" s="371"/>
      <c r="S348" s="367"/>
      <c r="T348" s="367"/>
    </row>
    <row r="349" spans="1:20" s="21" customFormat="1" ht="18" hidden="1" customHeight="1" thickBot="1">
      <c r="A349" s="260"/>
      <c r="B349" s="372" t="s">
        <v>36</v>
      </c>
      <c r="C349" s="373"/>
      <c r="D349" s="118"/>
      <c r="E349" s="118"/>
      <c r="F349" s="119"/>
      <c r="G349" s="228"/>
      <c r="H349" s="228"/>
      <c r="I349" s="12" t="s">
        <v>37</v>
      </c>
      <c r="J349" s="111"/>
      <c r="K349" s="14" t="str">
        <f>IF(J349&gt;0,VLOOKUP(J349,女子登録情報!$J$2:$K$21,2,0),"")</f>
        <v/>
      </c>
      <c r="L349" s="15" t="s">
        <v>38</v>
      </c>
      <c r="M349" s="116"/>
      <c r="N349" s="113" t="str">
        <f t="shared" si="111"/>
        <v/>
      </c>
      <c r="O349" s="117"/>
      <c r="P349" s="374"/>
      <c r="Q349" s="375"/>
      <c r="R349" s="376"/>
      <c r="S349" s="368"/>
      <c r="T349" s="368"/>
    </row>
    <row r="350" spans="1:20" s="21" customFormat="1" ht="18" hidden="1" customHeight="1" thickTop="1" thickBot="1">
      <c r="A350" s="258">
        <v>113</v>
      </c>
      <c r="B350" s="377" t="s">
        <v>1317</v>
      </c>
      <c r="C350" s="379"/>
      <c r="D350" s="379" t="str">
        <f>IF(C350&gt;0,VLOOKUP(C350,女子登録情報!$A$1:$H$2000,3,0),"")</f>
        <v/>
      </c>
      <c r="E350" s="379" t="str">
        <f>IF(C350&gt;0,VLOOKUP(C350,女子登録情報!$A$1:$H$2000,4,0),"")</f>
        <v/>
      </c>
      <c r="F350" s="108" t="str">
        <f>IF(C350&gt;0,VLOOKUP(C350,女子登録情報!$A$1:$H$2000,8,0),"")</f>
        <v/>
      </c>
      <c r="G350" s="226" t="e">
        <f>IF(F351&gt;0,VLOOKUP(F351,女子登録情報!$O$2:$P$48,2,0),"")</f>
        <v>#N/A</v>
      </c>
      <c r="H350" s="226" t="str">
        <f t="shared" ref="H350" si="117">IF(C350&gt;0,TEXT(C350,"100000000"),"")</f>
        <v/>
      </c>
      <c r="I350" s="6" t="s">
        <v>30</v>
      </c>
      <c r="J350" s="110"/>
      <c r="K350" s="8" t="str">
        <f>IF(J350&gt;0,VLOOKUP(J350,女子登録情報!$J$1:$K$21,2,0),"")</f>
        <v/>
      </c>
      <c r="L350" s="6" t="s">
        <v>33</v>
      </c>
      <c r="M350" s="112"/>
      <c r="N350" s="113" t="str">
        <f t="shared" si="111"/>
        <v/>
      </c>
      <c r="O350" s="114"/>
      <c r="P350" s="363"/>
      <c r="Q350" s="364"/>
      <c r="R350" s="365"/>
      <c r="S350" s="366"/>
      <c r="T350" s="366"/>
    </row>
    <row r="351" spans="1:20" s="21" customFormat="1" ht="18" hidden="1" customHeight="1" thickBot="1">
      <c r="A351" s="259"/>
      <c r="B351" s="378"/>
      <c r="C351" s="380"/>
      <c r="D351" s="380"/>
      <c r="E351" s="380"/>
      <c r="F351" s="109" t="str">
        <f>IF(C350&gt;0,VLOOKUP(C350,女子登録情報!$A$1:$H$2000,5,0),"")</f>
        <v/>
      </c>
      <c r="G351" s="227"/>
      <c r="H351" s="227"/>
      <c r="I351" s="11" t="s">
        <v>34</v>
      </c>
      <c r="J351" s="110"/>
      <c r="K351" s="8" t="str">
        <f>IF(J351&gt;0,VLOOKUP(J351,女子登録情報!$J$2:$K$21,2,0),"")</f>
        <v/>
      </c>
      <c r="L351" s="11" t="s">
        <v>35</v>
      </c>
      <c r="M351" s="115"/>
      <c r="N351" s="113" t="str">
        <f t="shared" si="111"/>
        <v/>
      </c>
      <c r="O351" s="114"/>
      <c r="P351" s="369"/>
      <c r="Q351" s="370"/>
      <c r="R351" s="371"/>
      <c r="S351" s="367"/>
      <c r="T351" s="367"/>
    </row>
    <row r="352" spans="1:20" s="21" customFormat="1" ht="18" hidden="1" customHeight="1" thickBot="1">
      <c r="A352" s="260"/>
      <c r="B352" s="372" t="s">
        <v>36</v>
      </c>
      <c r="C352" s="373"/>
      <c r="D352" s="118"/>
      <c r="E352" s="118"/>
      <c r="F352" s="119"/>
      <c r="G352" s="228"/>
      <c r="H352" s="228"/>
      <c r="I352" s="12" t="s">
        <v>37</v>
      </c>
      <c r="J352" s="111"/>
      <c r="K352" s="14" t="str">
        <f>IF(J352&gt;0,VLOOKUP(J352,女子登録情報!$J$2:$K$21,2,0),"")</f>
        <v/>
      </c>
      <c r="L352" s="15" t="s">
        <v>38</v>
      </c>
      <c r="M352" s="116"/>
      <c r="N352" s="113" t="str">
        <f t="shared" si="111"/>
        <v/>
      </c>
      <c r="O352" s="117"/>
      <c r="P352" s="374"/>
      <c r="Q352" s="375"/>
      <c r="R352" s="376"/>
      <c r="S352" s="368"/>
      <c r="T352" s="368"/>
    </row>
    <row r="353" spans="1:20" s="21" customFormat="1" ht="18" hidden="1" customHeight="1" thickTop="1" thickBot="1">
      <c r="A353" s="258">
        <v>114</v>
      </c>
      <c r="B353" s="377" t="s">
        <v>1317</v>
      </c>
      <c r="C353" s="379"/>
      <c r="D353" s="379" t="str">
        <f>IF(C353&gt;0,VLOOKUP(C353,女子登録情報!$A$1:$H$2000,3,0),"")</f>
        <v/>
      </c>
      <c r="E353" s="379" t="str">
        <f>IF(C353&gt;0,VLOOKUP(C353,女子登録情報!$A$1:$H$2000,4,0),"")</f>
        <v/>
      </c>
      <c r="F353" s="108" t="str">
        <f>IF(C353&gt;0,VLOOKUP(C353,女子登録情報!$A$1:$H$2000,8,0),"")</f>
        <v/>
      </c>
      <c r="G353" s="226" t="e">
        <f>IF(F354&gt;0,VLOOKUP(F354,女子登録情報!$O$2:$P$48,2,0),"")</f>
        <v>#N/A</v>
      </c>
      <c r="H353" s="226" t="str">
        <f t="shared" ref="H353" si="118">IF(C353&gt;0,TEXT(C353,"100000000"),"")</f>
        <v/>
      </c>
      <c r="I353" s="6" t="s">
        <v>30</v>
      </c>
      <c r="J353" s="110"/>
      <c r="K353" s="8" t="str">
        <f>IF(J353&gt;0,VLOOKUP(J353,女子登録情報!$J$1:$K$21,2,0),"")</f>
        <v/>
      </c>
      <c r="L353" s="6" t="s">
        <v>33</v>
      </c>
      <c r="M353" s="112"/>
      <c r="N353" s="113" t="str">
        <f t="shared" si="111"/>
        <v/>
      </c>
      <c r="O353" s="114"/>
      <c r="P353" s="363"/>
      <c r="Q353" s="364"/>
      <c r="R353" s="365"/>
      <c r="S353" s="366"/>
      <c r="T353" s="366"/>
    </row>
    <row r="354" spans="1:20" s="21" customFormat="1" ht="18" hidden="1" customHeight="1" thickBot="1">
      <c r="A354" s="259"/>
      <c r="B354" s="378"/>
      <c r="C354" s="380"/>
      <c r="D354" s="380"/>
      <c r="E354" s="380"/>
      <c r="F354" s="109" t="str">
        <f>IF(C353&gt;0,VLOOKUP(C353,女子登録情報!$A$1:$H$2000,5,0),"")</f>
        <v/>
      </c>
      <c r="G354" s="227"/>
      <c r="H354" s="227"/>
      <c r="I354" s="11" t="s">
        <v>34</v>
      </c>
      <c r="J354" s="110"/>
      <c r="K354" s="8" t="str">
        <f>IF(J354&gt;0,VLOOKUP(J354,女子登録情報!$J$2:$K$21,2,0),"")</f>
        <v/>
      </c>
      <c r="L354" s="11" t="s">
        <v>35</v>
      </c>
      <c r="M354" s="115"/>
      <c r="N354" s="113" t="str">
        <f t="shared" si="111"/>
        <v/>
      </c>
      <c r="O354" s="114"/>
      <c r="P354" s="369"/>
      <c r="Q354" s="370"/>
      <c r="R354" s="371"/>
      <c r="S354" s="367"/>
      <c r="T354" s="367"/>
    </row>
    <row r="355" spans="1:20" s="21" customFormat="1" ht="18" hidden="1" customHeight="1" thickBot="1">
      <c r="A355" s="260"/>
      <c r="B355" s="372" t="s">
        <v>36</v>
      </c>
      <c r="C355" s="373"/>
      <c r="D355" s="118"/>
      <c r="E355" s="118"/>
      <c r="F355" s="119"/>
      <c r="G355" s="228"/>
      <c r="H355" s="228"/>
      <c r="I355" s="12" t="s">
        <v>37</v>
      </c>
      <c r="J355" s="111"/>
      <c r="K355" s="14" t="str">
        <f>IF(J355&gt;0,VLOOKUP(J355,女子登録情報!$J$2:$K$21,2,0),"")</f>
        <v/>
      </c>
      <c r="L355" s="15" t="s">
        <v>38</v>
      </c>
      <c r="M355" s="116"/>
      <c r="N355" s="113" t="str">
        <f t="shared" si="111"/>
        <v/>
      </c>
      <c r="O355" s="117"/>
      <c r="P355" s="374"/>
      <c r="Q355" s="375"/>
      <c r="R355" s="376"/>
      <c r="S355" s="368"/>
      <c r="T355" s="368"/>
    </row>
    <row r="356" spans="1:20" s="21" customFormat="1" ht="18" hidden="1" customHeight="1" thickTop="1" thickBot="1">
      <c r="A356" s="258">
        <v>115</v>
      </c>
      <c r="B356" s="377" t="s">
        <v>1317</v>
      </c>
      <c r="C356" s="379"/>
      <c r="D356" s="379" t="str">
        <f>IF(C356&gt;0,VLOOKUP(C356,女子登録情報!$A$1:$H$2000,3,0),"")</f>
        <v/>
      </c>
      <c r="E356" s="379" t="str">
        <f>IF(C356&gt;0,VLOOKUP(C356,女子登録情報!$A$1:$H$2000,4,0),"")</f>
        <v/>
      </c>
      <c r="F356" s="108" t="str">
        <f>IF(C356&gt;0,VLOOKUP(C356,女子登録情報!$A$1:$H$2000,8,0),"")</f>
        <v/>
      </c>
      <c r="G356" s="226" t="e">
        <f>IF(F357&gt;0,VLOOKUP(F357,女子登録情報!$O$2:$P$48,2,0),"")</f>
        <v>#N/A</v>
      </c>
      <c r="H356" s="226" t="str">
        <f t="shared" ref="H356" si="119">IF(C356&gt;0,TEXT(C356,"100000000"),"")</f>
        <v/>
      </c>
      <c r="I356" s="6" t="s">
        <v>30</v>
      </c>
      <c r="J356" s="110"/>
      <c r="K356" s="8" t="str">
        <f>IF(J356&gt;0,VLOOKUP(J356,女子登録情報!$J$1:$K$21,2,0),"")</f>
        <v/>
      </c>
      <c r="L356" s="6" t="s">
        <v>33</v>
      </c>
      <c r="M356" s="112"/>
      <c r="N356" s="113" t="str">
        <f t="shared" si="111"/>
        <v/>
      </c>
      <c r="O356" s="114"/>
      <c r="P356" s="363"/>
      <c r="Q356" s="364"/>
      <c r="R356" s="365"/>
      <c r="S356" s="366"/>
      <c r="T356" s="366"/>
    </row>
    <row r="357" spans="1:20" s="21" customFormat="1" ht="18" hidden="1" customHeight="1" thickBot="1">
      <c r="A357" s="259"/>
      <c r="B357" s="378"/>
      <c r="C357" s="380"/>
      <c r="D357" s="380"/>
      <c r="E357" s="380"/>
      <c r="F357" s="109" t="str">
        <f>IF(C356&gt;0,VLOOKUP(C356,女子登録情報!$A$1:$H$2000,5,0),"")</f>
        <v/>
      </c>
      <c r="G357" s="227"/>
      <c r="H357" s="227"/>
      <c r="I357" s="11" t="s">
        <v>34</v>
      </c>
      <c r="J357" s="110"/>
      <c r="K357" s="8" t="str">
        <f>IF(J357&gt;0,VLOOKUP(J357,女子登録情報!$J$2:$K$21,2,0),"")</f>
        <v/>
      </c>
      <c r="L357" s="11" t="s">
        <v>35</v>
      </c>
      <c r="M357" s="115"/>
      <c r="N357" s="113" t="str">
        <f t="shared" si="111"/>
        <v/>
      </c>
      <c r="O357" s="114"/>
      <c r="P357" s="369"/>
      <c r="Q357" s="370"/>
      <c r="R357" s="371"/>
      <c r="S357" s="367"/>
      <c r="T357" s="367"/>
    </row>
    <row r="358" spans="1:20" s="21" customFormat="1" ht="18" hidden="1" customHeight="1" thickBot="1">
      <c r="A358" s="260"/>
      <c r="B358" s="372" t="s">
        <v>36</v>
      </c>
      <c r="C358" s="373"/>
      <c r="D358" s="118"/>
      <c r="E358" s="118"/>
      <c r="F358" s="119"/>
      <c r="G358" s="228"/>
      <c r="H358" s="228"/>
      <c r="I358" s="12" t="s">
        <v>37</v>
      </c>
      <c r="J358" s="111"/>
      <c r="K358" s="14" t="str">
        <f>IF(J358&gt;0,VLOOKUP(J358,女子登録情報!$J$2:$K$21,2,0),"")</f>
        <v/>
      </c>
      <c r="L358" s="15" t="s">
        <v>38</v>
      </c>
      <c r="M358" s="116"/>
      <c r="N358" s="113" t="str">
        <f t="shared" si="111"/>
        <v/>
      </c>
      <c r="O358" s="117"/>
      <c r="P358" s="374"/>
      <c r="Q358" s="375"/>
      <c r="R358" s="376"/>
      <c r="S358" s="368"/>
      <c r="T358" s="368"/>
    </row>
    <row r="359" spans="1:20" s="21" customFormat="1" ht="18" hidden="1" customHeight="1" thickTop="1" thickBot="1">
      <c r="A359" s="258">
        <v>116</v>
      </c>
      <c r="B359" s="377" t="s">
        <v>1317</v>
      </c>
      <c r="C359" s="379"/>
      <c r="D359" s="379" t="str">
        <f>IF(C359&gt;0,VLOOKUP(C359,女子登録情報!$A$1:$H$2000,3,0),"")</f>
        <v/>
      </c>
      <c r="E359" s="379" t="str">
        <f>IF(C359&gt;0,VLOOKUP(C359,女子登録情報!$A$1:$H$2000,4,0),"")</f>
        <v/>
      </c>
      <c r="F359" s="108" t="str">
        <f>IF(C359&gt;0,VLOOKUP(C359,女子登録情報!$A$1:$H$2000,8,0),"")</f>
        <v/>
      </c>
      <c r="G359" s="226" t="e">
        <f>IF(F360&gt;0,VLOOKUP(F360,女子登録情報!$O$2:$P$48,2,0),"")</f>
        <v>#N/A</v>
      </c>
      <c r="H359" s="226" t="str">
        <f t="shared" ref="H359" si="120">IF(C359&gt;0,TEXT(C359,"100000000"),"")</f>
        <v/>
      </c>
      <c r="I359" s="6" t="s">
        <v>30</v>
      </c>
      <c r="J359" s="110"/>
      <c r="K359" s="8" t="str">
        <f>IF(J359&gt;0,VLOOKUP(J359,女子登録情報!$J$1:$K$21,2,0),"")</f>
        <v/>
      </c>
      <c r="L359" s="6" t="s">
        <v>33</v>
      </c>
      <c r="M359" s="112"/>
      <c r="N359" s="113" t="str">
        <f t="shared" si="111"/>
        <v/>
      </c>
      <c r="O359" s="114"/>
      <c r="P359" s="363"/>
      <c r="Q359" s="364"/>
      <c r="R359" s="365"/>
      <c r="S359" s="366"/>
      <c r="T359" s="366"/>
    </row>
    <row r="360" spans="1:20" s="21" customFormat="1" ht="18" hidden="1" customHeight="1" thickBot="1">
      <c r="A360" s="259"/>
      <c r="B360" s="378"/>
      <c r="C360" s="380"/>
      <c r="D360" s="380"/>
      <c r="E360" s="380"/>
      <c r="F360" s="109" t="str">
        <f>IF(C359&gt;0,VLOOKUP(C359,女子登録情報!$A$1:$H$2000,5,0),"")</f>
        <v/>
      </c>
      <c r="G360" s="227"/>
      <c r="H360" s="227"/>
      <c r="I360" s="11" t="s">
        <v>34</v>
      </c>
      <c r="J360" s="110"/>
      <c r="K360" s="8" t="str">
        <f>IF(J360&gt;0,VLOOKUP(J360,女子登録情報!$J$2:$K$21,2,0),"")</f>
        <v/>
      </c>
      <c r="L360" s="11" t="s">
        <v>35</v>
      </c>
      <c r="M360" s="115"/>
      <c r="N360" s="113" t="str">
        <f t="shared" si="111"/>
        <v/>
      </c>
      <c r="O360" s="114"/>
      <c r="P360" s="369"/>
      <c r="Q360" s="370"/>
      <c r="R360" s="371"/>
      <c r="S360" s="367"/>
      <c r="T360" s="367"/>
    </row>
    <row r="361" spans="1:20" s="21" customFormat="1" ht="18" hidden="1" customHeight="1" thickBot="1">
      <c r="A361" s="260"/>
      <c r="B361" s="372" t="s">
        <v>36</v>
      </c>
      <c r="C361" s="373"/>
      <c r="D361" s="118"/>
      <c r="E361" s="118"/>
      <c r="F361" s="119"/>
      <c r="G361" s="228"/>
      <c r="H361" s="228"/>
      <c r="I361" s="12" t="s">
        <v>37</v>
      </c>
      <c r="J361" s="111"/>
      <c r="K361" s="14" t="str">
        <f>IF(J361&gt;0,VLOOKUP(J361,女子登録情報!$J$2:$K$21,2,0),"")</f>
        <v/>
      </c>
      <c r="L361" s="15" t="s">
        <v>38</v>
      </c>
      <c r="M361" s="116"/>
      <c r="N361" s="113" t="str">
        <f t="shared" si="111"/>
        <v/>
      </c>
      <c r="O361" s="117"/>
      <c r="P361" s="374"/>
      <c r="Q361" s="375"/>
      <c r="R361" s="376"/>
      <c r="S361" s="368"/>
      <c r="T361" s="368"/>
    </row>
    <row r="362" spans="1:20" s="21" customFormat="1" ht="18" hidden="1" customHeight="1" thickTop="1" thickBot="1">
      <c r="A362" s="258">
        <v>117</v>
      </c>
      <c r="B362" s="377" t="s">
        <v>1317</v>
      </c>
      <c r="C362" s="379"/>
      <c r="D362" s="379" t="str">
        <f>IF(C362&gt;0,VLOOKUP(C362,女子登録情報!$A$1:$H$2000,3,0),"")</f>
        <v/>
      </c>
      <c r="E362" s="379" t="str">
        <f>IF(C362&gt;0,VLOOKUP(C362,女子登録情報!$A$1:$H$2000,4,0),"")</f>
        <v/>
      </c>
      <c r="F362" s="108" t="str">
        <f>IF(C362&gt;0,VLOOKUP(C362,女子登録情報!$A$1:$H$2000,8,0),"")</f>
        <v/>
      </c>
      <c r="G362" s="226" t="e">
        <f>IF(F363&gt;0,VLOOKUP(F363,女子登録情報!$O$2:$P$48,2,0),"")</f>
        <v>#N/A</v>
      </c>
      <c r="H362" s="226" t="str">
        <f t="shared" ref="H362" si="121">IF(C362&gt;0,TEXT(C362,"100000000"),"")</f>
        <v/>
      </c>
      <c r="I362" s="6" t="s">
        <v>30</v>
      </c>
      <c r="J362" s="110"/>
      <c r="K362" s="8" t="str">
        <f>IF(J362&gt;0,VLOOKUP(J362,女子登録情報!$J$1:$K$21,2,0),"")</f>
        <v/>
      </c>
      <c r="L362" s="6" t="s">
        <v>33</v>
      </c>
      <c r="M362" s="112"/>
      <c r="N362" s="113" t="str">
        <f t="shared" si="111"/>
        <v/>
      </c>
      <c r="O362" s="114"/>
      <c r="P362" s="363"/>
      <c r="Q362" s="364"/>
      <c r="R362" s="365"/>
      <c r="S362" s="366"/>
      <c r="T362" s="366"/>
    </row>
    <row r="363" spans="1:20" s="21" customFormat="1" ht="18" hidden="1" customHeight="1" thickBot="1">
      <c r="A363" s="259"/>
      <c r="B363" s="378"/>
      <c r="C363" s="380"/>
      <c r="D363" s="380"/>
      <c r="E363" s="380"/>
      <c r="F363" s="109" t="str">
        <f>IF(C362&gt;0,VLOOKUP(C362,女子登録情報!$A$1:$H$2000,5,0),"")</f>
        <v/>
      </c>
      <c r="G363" s="227"/>
      <c r="H363" s="227"/>
      <c r="I363" s="11" t="s">
        <v>34</v>
      </c>
      <c r="J363" s="110"/>
      <c r="K363" s="8" t="str">
        <f>IF(J363&gt;0,VLOOKUP(J363,女子登録情報!$J$2:$K$21,2,0),"")</f>
        <v/>
      </c>
      <c r="L363" s="11" t="s">
        <v>35</v>
      </c>
      <c r="M363" s="115"/>
      <c r="N363" s="113" t="str">
        <f t="shared" si="111"/>
        <v/>
      </c>
      <c r="O363" s="114"/>
      <c r="P363" s="369"/>
      <c r="Q363" s="370"/>
      <c r="R363" s="371"/>
      <c r="S363" s="367"/>
      <c r="T363" s="367"/>
    </row>
    <row r="364" spans="1:20" s="21" customFormat="1" ht="18" hidden="1" customHeight="1" thickBot="1">
      <c r="A364" s="260"/>
      <c r="B364" s="372" t="s">
        <v>36</v>
      </c>
      <c r="C364" s="373"/>
      <c r="D364" s="118"/>
      <c r="E364" s="118"/>
      <c r="F364" s="119"/>
      <c r="G364" s="228"/>
      <c r="H364" s="228"/>
      <c r="I364" s="12" t="s">
        <v>37</v>
      </c>
      <c r="J364" s="111"/>
      <c r="K364" s="14" t="str">
        <f>IF(J364&gt;0,VLOOKUP(J364,女子登録情報!$J$2:$K$21,2,0),"")</f>
        <v/>
      </c>
      <c r="L364" s="15" t="s">
        <v>38</v>
      </c>
      <c r="M364" s="116"/>
      <c r="N364" s="113" t="str">
        <f t="shared" si="111"/>
        <v/>
      </c>
      <c r="O364" s="117"/>
      <c r="P364" s="374"/>
      <c r="Q364" s="375"/>
      <c r="R364" s="376"/>
      <c r="S364" s="368"/>
      <c r="T364" s="368"/>
    </row>
    <row r="365" spans="1:20" s="21" customFormat="1" ht="18" hidden="1" customHeight="1" thickTop="1" thickBot="1">
      <c r="A365" s="258">
        <v>118</v>
      </c>
      <c r="B365" s="377" t="s">
        <v>1317</v>
      </c>
      <c r="C365" s="379"/>
      <c r="D365" s="379" t="str">
        <f>IF(C365&gt;0,VLOOKUP(C365,女子登録情報!$A$1:$H$2000,3,0),"")</f>
        <v/>
      </c>
      <c r="E365" s="379" t="str">
        <f>IF(C365&gt;0,VLOOKUP(C365,女子登録情報!$A$1:$H$2000,4,0),"")</f>
        <v/>
      </c>
      <c r="F365" s="108" t="str">
        <f>IF(C365&gt;0,VLOOKUP(C365,女子登録情報!$A$1:$H$2000,8,0),"")</f>
        <v/>
      </c>
      <c r="G365" s="226" t="e">
        <f>IF(F366&gt;0,VLOOKUP(F366,女子登録情報!$O$2:$P$48,2,0),"")</f>
        <v>#N/A</v>
      </c>
      <c r="H365" s="226" t="str">
        <f t="shared" ref="H365" si="122">IF(C365&gt;0,TEXT(C365,"100000000"),"")</f>
        <v/>
      </c>
      <c r="I365" s="6" t="s">
        <v>30</v>
      </c>
      <c r="J365" s="110"/>
      <c r="K365" s="8" t="str">
        <f>IF(J365&gt;0,VLOOKUP(J365,女子登録情報!$J$1:$K$21,2,0),"")</f>
        <v/>
      </c>
      <c r="L365" s="6" t="s">
        <v>33</v>
      </c>
      <c r="M365" s="112"/>
      <c r="N365" s="113" t="str">
        <f t="shared" si="111"/>
        <v/>
      </c>
      <c r="O365" s="114"/>
      <c r="P365" s="363"/>
      <c r="Q365" s="364"/>
      <c r="R365" s="365"/>
      <c r="S365" s="366"/>
      <c r="T365" s="366"/>
    </row>
    <row r="366" spans="1:20" s="21" customFormat="1" ht="18" hidden="1" customHeight="1" thickBot="1">
      <c r="A366" s="259"/>
      <c r="B366" s="378"/>
      <c r="C366" s="380"/>
      <c r="D366" s="380"/>
      <c r="E366" s="380"/>
      <c r="F366" s="109" t="str">
        <f>IF(C365&gt;0,VLOOKUP(C365,女子登録情報!$A$1:$H$2000,5,0),"")</f>
        <v/>
      </c>
      <c r="G366" s="227"/>
      <c r="H366" s="227"/>
      <c r="I366" s="11" t="s">
        <v>34</v>
      </c>
      <c r="J366" s="110"/>
      <c r="K366" s="8" t="str">
        <f>IF(J366&gt;0,VLOOKUP(J366,女子登録情報!$J$2:$K$21,2,0),"")</f>
        <v/>
      </c>
      <c r="L366" s="11" t="s">
        <v>35</v>
      </c>
      <c r="M366" s="115"/>
      <c r="N366" s="113" t="str">
        <f t="shared" si="111"/>
        <v/>
      </c>
      <c r="O366" s="114"/>
      <c r="P366" s="369"/>
      <c r="Q366" s="370"/>
      <c r="R366" s="371"/>
      <c r="S366" s="367"/>
      <c r="T366" s="367"/>
    </row>
    <row r="367" spans="1:20" s="21" customFormat="1" ht="18" hidden="1" customHeight="1" thickBot="1">
      <c r="A367" s="260"/>
      <c r="B367" s="372" t="s">
        <v>36</v>
      </c>
      <c r="C367" s="373"/>
      <c r="D367" s="118"/>
      <c r="E367" s="118"/>
      <c r="F367" s="119"/>
      <c r="G367" s="228"/>
      <c r="H367" s="228"/>
      <c r="I367" s="12" t="s">
        <v>37</v>
      </c>
      <c r="J367" s="111"/>
      <c r="K367" s="14" t="str">
        <f>IF(J367&gt;0,VLOOKUP(J367,女子登録情報!$J$2:$K$21,2,0),"")</f>
        <v/>
      </c>
      <c r="L367" s="15" t="s">
        <v>38</v>
      </c>
      <c r="M367" s="116"/>
      <c r="N367" s="113" t="str">
        <f t="shared" si="111"/>
        <v/>
      </c>
      <c r="O367" s="117"/>
      <c r="P367" s="374"/>
      <c r="Q367" s="375"/>
      <c r="R367" s="376"/>
      <c r="S367" s="368"/>
      <c r="T367" s="368"/>
    </row>
    <row r="368" spans="1:20" s="21" customFormat="1" ht="18" hidden="1" customHeight="1" thickTop="1" thickBot="1">
      <c r="A368" s="258">
        <v>119</v>
      </c>
      <c r="B368" s="377" t="s">
        <v>1317</v>
      </c>
      <c r="C368" s="379"/>
      <c r="D368" s="379" t="str">
        <f>IF(C368&gt;0,VLOOKUP(C368,女子登録情報!$A$1:$H$2000,3,0),"")</f>
        <v/>
      </c>
      <c r="E368" s="379" t="str">
        <f>IF(C368&gt;0,VLOOKUP(C368,女子登録情報!$A$1:$H$2000,4,0),"")</f>
        <v/>
      </c>
      <c r="F368" s="108" t="str">
        <f>IF(C368&gt;0,VLOOKUP(C368,女子登録情報!$A$1:$H$2000,8,0),"")</f>
        <v/>
      </c>
      <c r="G368" s="226" t="e">
        <f>IF(F369&gt;0,VLOOKUP(F369,女子登録情報!$O$2:$P$48,2,0),"")</f>
        <v>#N/A</v>
      </c>
      <c r="H368" s="226" t="str">
        <f t="shared" ref="H368" si="123">IF(C368&gt;0,TEXT(C368,"100000000"),"")</f>
        <v/>
      </c>
      <c r="I368" s="6" t="s">
        <v>30</v>
      </c>
      <c r="J368" s="110"/>
      <c r="K368" s="8" t="str">
        <f>IF(J368&gt;0,VLOOKUP(J368,女子登録情報!$J$1:$K$21,2,0),"")</f>
        <v/>
      </c>
      <c r="L368" s="6" t="s">
        <v>33</v>
      </c>
      <c r="M368" s="112"/>
      <c r="N368" s="113" t="str">
        <f t="shared" si="111"/>
        <v/>
      </c>
      <c r="O368" s="114"/>
      <c r="P368" s="363"/>
      <c r="Q368" s="364"/>
      <c r="R368" s="365"/>
      <c r="S368" s="366"/>
      <c r="T368" s="366"/>
    </row>
    <row r="369" spans="1:20" s="21" customFormat="1" ht="18" hidden="1" customHeight="1" thickBot="1">
      <c r="A369" s="259"/>
      <c r="B369" s="378"/>
      <c r="C369" s="380"/>
      <c r="D369" s="380"/>
      <c r="E369" s="380"/>
      <c r="F369" s="109" t="str">
        <f>IF(C368&gt;0,VLOOKUP(C368,女子登録情報!$A$1:$H$2000,5,0),"")</f>
        <v/>
      </c>
      <c r="G369" s="227"/>
      <c r="H369" s="227"/>
      <c r="I369" s="11" t="s">
        <v>34</v>
      </c>
      <c r="J369" s="110"/>
      <c r="K369" s="8" t="str">
        <f>IF(J369&gt;0,VLOOKUP(J369,女子登録情報!$J$2:$K$21,2,0),"")</f>
        <v/>
      </c>
      <c r="L369" s="11" t="s">
        <v>35</v>
      </c>
      <c r="M369" s="115"/>
      <c r="N369" s="113" t="str">
        <f t="shared" si="111"/>
        <v/>
      </c>
      <c r="O369" s="114"/>
      <c r="P369" s="369"/>
      <c r="Q369" s="370"/>
      <c r="R369" s="371"/>
      <c r="S369" s="367"/>
      <c r="T369" s="367"/>
    </row>
    <row r="370" spans="1:20" s="21" customFormat="1" ht="18" hidden="1" customHeight="1" thickBot="1">
      <c r="A370" s="260"/>
      <c r="B370" s="372" t="s">
        <v>36</v>
      </c>
      <c r="C370" s="373"/>
      <c r="D370" s="118"/>
      <c r="E370" s="118"/>
      <c r="F370" s="119"/>
      <c r="G370" s="228"/>
      <c r="H370" s="228"/>
      <c r="I370" s="12" t="s">
        <v>37</v>
      </c>
      <c r="J370" s="111"/>
      <c r="K370" s="14" t="str">
        <f>IF(J370&gt;0,VLOOKUP(J370,女子登録情報!$J$2:$K$21,2,0),"")</f>
        <v/>
      </c>
      <c r="L370" s="15" t="s">
        <v>38</v>
      </c>
      <c r="M370" s="116"/>
      <c r="N370" s="113" t="str">
        <f t="shared" si="111"/>
        <v/>
      </c>
      <c r="O370" s="117"/>
      <c r="P370" s="374"/>
      <c r="Q370" s="375"/>
      <c r="R370" s="376"/>
      <c r="S370" s="368"/>
      <c r="T370" s="368"/>
    </row>
    <row r="371" spans="1:20" s="21" customFormat="1" ht="18" hidden="1" customHeight="1" thickTop="1" thickBot="1">
      <c r="A371" s="258">
        <v>120</v>
      </c>
      <c r="B371" s="377" t="s">
        <v>1317</v>
      </c>
      <c r="C371" s="379"/>
      <c r="D371" s="379" t="str">
        <f>IF(C371&gt;0,VLOOKUP(C371,女子登録情報!$A$1:$H$2000,3,0),"")</f>
        <v/>
      </c>
      <c r="E371" s="379" t="str">
        <f>IF(C371&gt;0,VLOOKUP(C371,女子登録情報!$A$1:$H$2000,4,0),"")</f>
        <v/>
      </c>
      <c r="F371" s="108" t="str">
        <f>IF(C371&gt;0,VLOOKUP(C371,女子登録情報!$A$1:$H$2000,8,0),"")</f>
        <v/>
      </c>
      <c r="G371" s="226" t="e">
        <f>IF(F372&gt;0,VLOOKUP(F372,女子登録情報!$O$2:$P$48,2,0),"")</f>
        <v>#N/A</v>
      </c>
      <c r="H371" s="226" t="str">
        <f t="shared" ref="H371" si="124">IF(C371&gt;0,TEXT(C371,"100000000"),"")</f>
        <v/>
      </c>
      <c r="I371" s="6" t="s">
        <v>30</v>
      </c>
      <c r="J371" s="110"/>
      <c r="K371" s="8" t="str">
        <f>IF(J371&gt;0,VLOOKUP(J371,女子登録情報!$J$1:$K$21,2,0),"")</f>
        <v/>
      </c>
      <c r="L371" s="6" t="s">
        <v>33</v>
      </c>
      <c r="M371" s="112"/>
      <c r="N371" s="113" t="str">
        <f t="shared" si="111"/>
        <v/>
      </c>
      <c r="O371" s="114"/>
      <c r="P371" s="363"/>
      <c r="Q371" s="364"/>
      <c r="R371" s="365"/>
      <c r="S371" s="366"/>
      <c r="T371" s="366"/>
    </row>
    <row r="372" spans="1:20" s="21" customFormat="1" ht="18" hidden="1" customHeight="1" thickBot="1">
      <c r="A372" s="259"/>
      <c r="B372" s="378"/>
      <c r="C372" s="380"/>
      <c r="D372" s="380"/>
      <c r="E372" s="380"/>
      <c r="F372" s="109" t="str">
        <f>IF(C371&gt;0,VLOOKUP(C371,女子登録情報!$A$1:$H$2000,5,0),"")</f>
        <v/>
      </c>
      <c r="G372" s="227"/>
      <c r="H372" s="227"/>
      <c r="I372" s="11" t="s">
        <v>34</v>
      </c>
      <c r="J372" s="110"/>
      <c r="K372" s="8" t="str">
        <f>IF(J372&gt;0,VLOOKUP(J372,女子登録情報!$J$2:$K$21,2,0),"")</f>
        <v/>
      </c>
      <c r="L372" s="11" t="s">
        <v>35</v>
      </c>
      <c r="M372" s="115"/>
      <c r="N372" s="113" t="str">
        <f t="shared" si="111"/>
        <v/>
      </c>
      <c r="O372" s="114"/>
      <c r="P372" s="369"/>
      <c r="Q372" s="370"/>
      <c r="R372" s="371"/>
      <c r="S372" s="367"/>
      <c r="T372" s="367"/>
    </row>
    <row r="373" spans="1:20" s="21" customFormat="1" ht="18" hidden="1" customHeight="1" thickBot="1">
      <c r="A373" s="260"/>
      <c r="B373" s="372" t="s">
        <v>36</v>
      </c>
      <c r="C373" s="373"/>
      <c r="D373" s="118"/>
      <c r="E373" s="118"/>
      <c r="F373" s="119"/>
      <c r="G373" s="228"/>
      <c r="H373" s="228"/>
      <c r="I373" s="12" t="s">
        <v>37</v>
      </c>
      <c r="J373" s="111"/>
      <c r="K373" s="14" t="str">
        <f>IF(J373&gt;0,VLOOKUP(J373,女子登録情報!$J$2:$K$21,2,0),"")</f>
        <v/>
      </c>
      <c r="L373" s="15" t="s">
        <v>38</v>
      </c>
      <c r="M373" s="116"/>
      <c r="N373" s="113" t="str">
        <f t="shared" si="111"/>
        <v/>
      </c>
      <c r="O373" s="117"/>
      <c r="P373" s="374"/>
      <c r="Q373" s="375"/>
      <c r="R373" s="376"/>
      <c r="S373" s="368"/>
      <c r="T373" s="368"/>
    </row>
    <row r="374" spans="1:20" s="21" customFormat="1" ht="18" hidden="1" customHeight="1" thickTop="1" thickBot="1">
      <c r="A374" s="258">
        <v>121</v>
      </c>
      <c r="B374" s="377" t="s">
        <v>1317</v>
      </c>
      <c r="C374" s="379"/>
      <c r="D374" s="379" t="str">
        <f>IF(C374&gt;0,VLOOKUP(C374,女子登録情報!$A$1:$H$2000,3,0),"")</f>
        <v/>
      </c>
      <c r="E374" s="379" t="str">
        <f>IF(C374&gt;0,VLOOKUP(C374,女子登録情報!$A$1:$H$2000,4,0),"")</f>
        <v/>
      </c>
      <c r="F374" s="108" t="str">
        <f>IF(C374&gt;0,VLOOKUP(C374,女子登録情報!$A$1:$H$2000,8,0),"")</f>
        <v/>
      </c>
      <c r="G374" s="226" t="e">
        <f>IF(F375&gt;0,VLOOKUP(F375,女子登録情報!$O$2:$P$48,2,0),"")</f>
        <v>#N/A</v>
      </c>
      <c r="H374" s="226" t="str">
        <f t="shared" ref="H374" si="125">IF(C374&gt;0,TEXT(C374,"100000000"),"")</f>
        <v/>
      </c>
      <c r="I374" s="6" t="s">
        <v>30</v>
      </c>
      <c r="J374" s="110"/>
      <c r="K374" s="8" t="str">
        <f>IF(J374&gt;0,VLOOKUP(J374,女子登録情報!$J$1:$K$21,2,0),"")</f>
        <v/>
      </c>
      <c r="L374" s="6" t="s">
        <v>33</v>
      </c>
      <c r="M374" s="112"/>
      <c r="N374" s="113" t="str">
        <f t="shared" si="111"/>
        <v/>
      </c>
      <c r="O374" s="114"/>
      <c r="P374" s="363"/>
      <c r="Q374" s="364"/>
      <c r="R374" s="365"/>
      <c r="S374" s="366"/>
      <c r="T374" s="366"/>
    </row>
    <row r="375" spans="1:20" s="21" customFormat="1" ht="18" hidden="1" customHeight="1" thickBot="1">
      <c r="A375" s="259"/>
      <c r="B375" s="378"/>
      <c r="C375" s="380"/>
      <c r="D375" s="380"/>
      <c r="E375" s="380"/>
      <c r="F375" s="109" t="str">
        <f>IF(C374&gt;0,VLOOKUP(C374,女子登録情報!$A$1:$H$2000,5,0),"")</f>
        <v/>
      </c>
      <c r="G375" s="227"/>
      <c r="H375" s="227"/>
      <c r="I375" s="11" t="s">
        <v>34</v>
      </c>
      <c r="J375" s="110"/>
      <c r="K375" s="8" t="str">
        <f>IF(J375&gt;0,VLOOKUP(J375,女子登録情報!$J$2:$K$21,2,0),"")</f>
        <v/>
      </c>
      <c r="L375" s="11" t="s">
        <v>35</v>
      </c>
      <c r="M375" s="115"/>
      <c r="N375" s="113" t="str">
        <f t="shared" si="111"/>
        <v/>
      </c>
      <c r="O375" s="114"/>
      <c r="P375" s="369"/>
      <c r="Q375" s="370"/>
      <c r="R375" s="371"/>
      <c r="S375" s="367"/>
      <c r="T375" s="367"/>
    </row>
    <row r="376" spans="1:20" s="21" customFormat="1" ht="18" hidden="1" customHeight="1" thickBot="1">
      <c r="A376" s="260"/>
      <c r="B376" s="372" t="s">
        <v>36</v>
      </c>
      <c r="C376" s="373"/>
      <c r="D376" s="118"/>
      <c r="E376" s="118"/>
      <c r="F376" s="119"/>
      <c r="G376" s="228"/>
      <c r="H376" s="228"/>
      <c r="I376" s="12" t="s">
        <v>37</v>
      </c>
      <c r="J376" s="111"/>
      <c r="K376" s="14" t="str">
        <f>IF(J376&gt;0,VLOOKUP(J376,女子登録情報!$J$2:$K$21,2,0),"")</f>
        <v/>
      </c>
      <c r="L376" s="15" t="s">
        <v>38</v>
      </c>
      <c r="M376" s="116"/>
      <c r="N376" s="113" t="str">
        <f t="shared" si="111"/>
        <v/>
      </c>
      <c r="O376" s="117"/>
      <c r="P376" s="374"/>
      <c r="Q376" s="375"/>
      <c r="R376" s="376"/>
      <c r="S376" s="368"/>
      <c r="T376" s="368"/>
    </row>
    <row r="377" spans="1:20" s="21" customFormat="1" ht="18" hidden="1" customHeight="1" thickTop="1" thickBot="1">
      <c r="A377" s="258">
        <v>122</v>
      </c>
      <c r="B377" s="377" t="s">
        <v>1317</v>
      </c>
      <c r="C377" s="379"/>
      <c r="D377" s="379" t="str">
        <f>IF(C377&gt;0,VLOOKUP(C377,女子登録情報!$A$1:$H$2000,3,0),"")</f>
        <v/>
      </c>
      <c r="E377" s="379" t="str">
        <f>IF(C377&gt;0,VLOOKUP(C377,女子登録情報!$A$1:$H$2000,4,0),"")</f>
        <v/>
      </c>
      <c r="F377" s="108" t="str">
        <f>IF(C377&gt;0,VLOOKUP(C377,女子登録情報!$A$1:$H$2000,8,0),"")</f>
        <v/>
      </c>
      <c r="G377" s="226" t="e">
        <f>IF(F378&gt;0,VLOOKUP(F378,女子登録情報!$O$2:$P$48,2,0),"")</f>
        <v>#N/A</v>
      </c>
      <c r="H377" s="226" t="str">
        <f t="shared" ref="H377" si="126">IF(C377&gt;0,TEXT(C377,"100000000"),"")</f>
        <v/>
      </c>
      <c r="I377" s="6" t="s">
        <v>30</v>
      </c>
      <c r="J377" s="110"/>
      <c r="K377" s="8" t="str">
        <f>IF(J377&gt;0,VLOOKUP(J377,女子登録情報!$J$1:$K$21,2,0),"")</f>
        <v/>
      </c>
      <c r="L377" s="6" t="s">
        <v>33</v>
      </c>
      <c r="M377" s="112"/>
      <c r="N377" s="113" t="str">
        <f t="shared" si="111"/>
        <v/>
      </c>
      <c r="O377" s="114"/>
      <c r="P377" s="363"/>
      <c r="Q377" s="364"/>
      <c r="R377" s="365"/>
      <c r="S377" s="366"/>
      <c r="T377" s="366"/>
    </row>
    <row r="378" spans="1:20" s="21" customFormat="1" ht="18" hidden="1" customHeight="1" thickBot="1">
      <c r="A378" s="259"/>
      <c r="B378" s="378"/>
      <c r="C378" s="380"/>
      <c r="D378" s="380"/>
      <c r="E378" s="380"/>
      <c r="F378" s="109" t="str">
        <f>IF(C377&gt;0,VLOOKUP(C377,女子登録情報!$A$1:$H$2000,5,0),"")</f>
        <v/>
      </c>
      <c r="G378" s="227"/>
      <c r="H378" s="227"/>
      <c r="I378" s="11" t="s">
        <v>34</v>
      </c>
      <c r="J378" s="110"/>
      <c r="K378" s="8" t="str">
        <f>IF(J378&gt;0,VLOOKUP(J378,女子登録情報!$J$2:$K$21,2,0),"")</f>
        <v/>
      </c>
      <c r="L378" s="11" t="s">
        <v>35</v>
      </c>
      <c r="M378" s="115"/>
      <c r="N378" s="113" t="str">
        <f t="shared" si="111"/>
        <v/>
      </c>
      <c r="O378" s="114"/>
      <c r="P378" s="369"/>
      <c r="Q378" s="370"/>
      <c r="R378" s="371"/>
      <c r="S378" s="367"/>
      <c r="T378" s="367"/>
    </row>
    <row r="379" spans="1:20" s="21" customFormat="1" ht="18" hidden="1" customHeight="1" thickBot="1">
      <c r="A379" s="260"/>
      <c r="B379" s="372" t="s">
        <v>36</v>
      </c>
      <c r="C379" s="373"/>
      <c r="D379" s="118"/>
      <c r="E379" s="118"/>
      <c r="F379" s="119"/>
      <c r="G379" s="228"/>
      <c r="H379" s="228"/>
      <c r="I379" s="12" t="s">
        <v>37</v>
      </c>
      <c r="J379" s="111"/>
      <c r="K379" s="14" t="str">
        <f>IF(J379&gt;0,VLOOKUP(J379,女子登録情報!$J$2:$K$21,2,0),"")</f>
        <v/>
      </c>
      <c r="L379" s="15" t="s">
        <v>38</v>
      </c>
      <c r="M379" s="116"/>
      <c r="N379" s="113" t="str">
        <f t="shared" si="111"/>
        <v/>
      </c>
      <c r="O379" s="117"/>
      <c r="P379" s="374"/>
      <c r="Q379" s="375"/>
      <c r="R379" s="376"/>
      <c r="S379" s="368"/>
      <c r="T379" s="368"/>
    </row>
    <row r="380" spans="1:20" s="21" customFormat="1" ht="18" hidden="1" customHeight="1" thickTop="1" thickBot="1">
      <c r="A380" s="258">
        <v>123</v>
      </c>
      <c r="B380" s="377" t="s">
        <v>1317</v>
      </c>
      <c r="C380" s="379"/>
      <c r="D380" s="379" t="str">
        <f>IF(C380&gt;0,VLOOKUP(C380,女子登録情報!$A$1:$H$2000,3,0),"")</f>
        <v/>
      </c>
      <c r="E380" s="379" t="str">
        <f>IF(C380&gt;0,VLOOKUP(C380,女子登録情報!$A$1:$H$2000,4,0),"")</f>
        <v/>
      </c>
      <c r="F380" s="108" t="str">
        <f>IF(C380&gt;0,VLOOKUP(C380,女子登録情報!$A$1:$H$2000,8,0),"")</f>
        <v/>
      </c>
      <c r="G380" s="226" t="e">
        <f>IF(F381&gt;0,VLOOKUP(F381,女子登録情報!$O$2:$P$48,2,0),"")</f>
        <v>#N/A</v>
      </c>
      <c r="H380" s="226" t="str">
        <f t="shared" ref="H380" si="127">IF(C380&gt;0,TEXT(C380,"100000000"),"")</f>
        <v/>
      </c>
      <c r="I380" s="6" t="s">
        <v>30</v>
      </c>
      <c r="J380" s="110"/>
      <c r="K380" s="8" t="str">
        <f>IF(J380&gt;0,VLOOKUP(J380,女子登録情報!$J$1:$K$21,2,0),"")</f>
        <v/>
      </c>
      <c r="L380" s="6" t="s">
        <v>33</v>
      </c>
      <c r="M380" s="112"/>
      <c r="N380" s="113" t="str">
        <f t="shared" si="111"/>
        <v/>
      </c>
      <c r="O380" s="114"/>
      <c r="P380" s="363"/>
      <c r="Q380" s="364"/>
      <c r="R380" s="365"/>
      <c r="S380" s="366"/>
      <c r="T380" s="366"/>
    </row>
    <row r="381" spans="1:20" s="21" customFormat="1" ht="18" hidden="1" customHeight="1" thickBot="1">
      <c r="A381" s="259"/>
      <c r="B381" s="378"/>
      <c r="C381" s="380"/>
      <c r="D381" s="380"/>
      <c r="E381" s="380"/>
      <c r="F381" s="109" t="str">
        <f>IF(C380&gt;0,VLOOKUP(C380,女子登録情報!$A$1:$H$2000,5,0),"")</f>
        <v/>
      </c>
      <c r="G381" s="227"/>
      <c r="H381" s="227"/>
      <c r="I381" s="11" t="s">
        <v>34</v>
      </c>
      <c r="J381" s="110"/>
      <c r="K381" s="8" t="str">
        <f>IF(J381&gt;0,VLOOKUP(J381,女子登録情報!$J$2:$K$21,2,0),"")</f>
        <v/>
      </c>
      <c r="L381" s="11" t="s">
        <v>35</v>
      </c>
      <c r="M381" s="115"/>
      <c r="N381" s="113" t="str">
        <f t="shared" si="111"/>
        <v/>
      </c>
      <c r="O381" s="114"/>
      <c r="P381" s="369"/>
      <c r="Q381" s="370"/>
      <c r="R381" s="371"/>
      <c r="S381" s="367"/>
      <c r="T381" s="367"/>
    </row>
    <row r="382" spans="1:20" s="21" customFormat="1" ht="18" hidden="1" customHeight="1" thickBot="1">
      <c r="A382" s="260"/>
      <c r="B382" s="372" t="s">
        <v>36</v>
      </c>
      <c r="C382" s="373"/>
      <c r="D382" s="118"/>
      <c r="E382" s="118"/>
      <c r="F382" s="119"/>
      <c r="G382" s="228"/>
      <c r="H382" s="228"/>
      <c r="I382" s="12" t="s">
        <v>37</v>
      </c>
      <c r="J382" s="111"/>
      <c r="K382" s="14" t="str">
        <f>IF(J382&gt;0,VLOOKUP(J382,女子登録情報!$J$2:$K$21,2,0),"")</f>
        <v/>
      </c>
      <c r="L382" s="15" t="s">
        <v>38</v>
      </c>
      <c r="M382" s="116"/>
      <c r="N382" s="113" t="str">
        <f t="shared" si="111"/>
        <v/>
      </c>
      <c r="O382" s="117"/>
      <c r="P382" s="374"/>
      <c r="Q382" s="375"/>
      <c r="R382" s="376"/>
      <c r="S382" s="368"/>
      <c r="T382" s="368"/>
    </row>
    <row r="383" spans="1:20" s="21" customFormat="1" ht="18" hidden="1" customHeight="1" thickTop="1" thickBot="1">
      <c r="A383" s="258">
        <v>124</v>
      </c>
      <c r="B383" s="377" t="s">
        <v>1317</v>
      </c>
      <c r="C383" s="379"/>
      <c r="D383" s="379" t="str">
        <f>IF(C383&gt;0,VLOOKUP(C383,女子登録情報!$A$1:$H$2000,3,0),"")</f>
        <v/>
      </c>
      <c r="E383" s="379" t="str">
        <f>IF(C383&gt;0,VLOOKUP(C383,女子登録情報!$A$1:$H$2000,4,0),"")</f>
        <v/>
      </c>
      <c r="F383" s="108" t="str">
        <f>IF(C383&gt;0,VLOOKUP(C383,女子登録情報!$A$1:$H$2000,8,0),"")</f>
        <v/>
      </c>
      <c r="G383" s="226" t="e">
        <f>IF(F384&gt;0,VLOOKUP(F384,女子登録情報!$O$2:$P$48,2,0),"")</f>
        <v>#N/A</v>
      </c>
      <c r="H383" s="226" t="str">
        <f t="shared" ref="H383" si="128">IF(C383&gt;0,TEXT(C383,"100000000"),"")</f>
        <v/>
      </c>
      <c r="I383" s="6" t="s">
        <v>30</v>
      </c>
      <c r="J383" s="110"/>
      <c r="K383" s="8" t="str">
        <f>IF(J383&gt;0,VLOOKUP(J383,女子登録情報!$J$1:$K$21,2,0),"")</f>
        <v/>
      </c>
      <c r="L383" s="6" t="s">
        <v>33</v>
      </c>
      <c r="M383" s="112"/>
      <c r="N383" s="113" t="str">
        <f t="shared" si="111"/>
        <v/>
      </c>
      <c r="O383" s="114"/>
      <c r="P383" s="363"/>
      <c r="Q383" s="364"/>
      <c r="R383" s="365"/>
      <c r="S383" s="366"/>
      <c r="T383" s="366"/>
    </row>
    <row r="384" spans="1:20" s="21" customFormat="1" ht="18" hidden="1" customHeight="1" thickBot="1">
      <c r="A384" s="259"/>
      <c r="B384" s="378"/>
      <c r="C384" s="380"/>
      <c r="D384" s="380"/>
      <c r="E384" s="380"/>
      <c r="F384" s="109" t="str">
        <f>IF(C383&gt;0,VLOOKUP(C383,女子登録情報!$A$1:$H$2000,5,0),"")</f>
        <v/>
      </c>
      <c r="G384" s="227"/>
      <c r="H384" s="227"/>
      <c r="I384" s="11" t="s">
        <v>34</v>
      </c>
      <c r="J384" s="110"/>
      <c r="K384" s="8" t="str">
        <f>IF(J384&gt;0,VLOOKUP(J384,女子登録情報!$J$2:$K$21,2,0),"")</f>
        <v/>
      </c>
      <c r="L384" s="11" t="s">
        <v>35</v>
      </c>
      <c r="M384" s="115"/>
      <c r="N384" s="113" t="str">
        <f t="shared" si="111"/>
        <v/>
      </c>
      <c r="O384" s="114"/>
      <c r="P384" s="369"/>
      <c r="Q384" s="370"/>
      <c r="R384" s="371"/>
      <c r="S384" s="367"/>
      <c r="T384" s="367"/>
    </row>
    <row r="385" spans="1:20" s="21" customFormat="1" ht="18" hidden="1" customHeight="1" thickBot="1">
      <c r="A385" s="260"/>
      <c r="B385" s="372" t="s">
        <v>36</v>
      </c>
      <c r="C385" s="373"/>
      <c r="D385" s="118"/>
      <c r="E385" s="118"/>
      <c r="F385" s="119"/>
      <c r="G385" s="228"/>
      <c r="H385" s="228"/>
      <c r="I385" s="12" t="s">
        <v>37</v>
      </c>
      <c r="J385" s="111"/>
      <c r="K385" s="14" t="str">
        <f>IF(J385&gt;0,VLOOKUP(J385,女子登録情報!$J$2:$K$21,2,0),"")</f>
        <v/>
      </c>
      <c r="L385" s="15" t="s">
        <v>38</v>
      </c>
      <c r="M385" s="116"/>
      <c r="N385" s="113" t="str">
        <f t="shared" si="111"/>
        <v/>
      </c>
      <c r="O385" s="117"/>
      <c r="P385" s="374"/>
      <c r="Q385" s="375"/>
      <c r="R385" s="376"/>
      <c r="S385" s="368"/>
      <c r="T385" s="368"/>
    </row>
    <row r="386" spans="1:20" s="21" customFormat="1" ht="18" hidden="1" customHeight="1" thickTop="1" thickBot="1">
      <c r="A386" s="258">
        <v>125</v>
      </c>
      <c r="B386" s="377" t="s">
        <v>1317</v>
      </c>
      <c r="C386" s="379"/>
      <c r="D386" s="379" t="str">
        <f>IF(C386&gt;0,VLOOKUP(C386,女子登録情報!$A$1:$H$2000,3,0),"")</f>
        <v/>
      </c>
      <c r="E386" s="379" t="str">
        <f>IF(C386&gt;0,VLOOKUP(C386,女子登録情報!$A$1:$H$2000,4,0),"")</f>
        <v/>
      </c>
      <c r="F386" s="108" t="str">
        <f>IF(C386&gt;0,VLOOKUP(C386,女子登録情報!$A$1:$H$2000,8,0),"")</f>
        <v/>
      </c>
      <c r="G386" s="226" t="e">
        <f>IF(F387&gt;0,VLOOKUP(F387,女子登録情報!$O$2:$P$48,2,0),"")</f>
        <v>#N/A</v>
      </c>
      <c r="H386" s="226" t="str">
        <f t="shared" ref="H386" si="129">IF(C386&gt;0,TEXT(C386,"100000000"),"")</f>
        <v/>
      </c>
      <c r="I386" s="6" t="s">
        <v>30</v>
      </c>
      <c r="J386" s="110"/>
      <c r="K386" s="8" t="str">
        <f>IF(J386&gt;0,VLOOKUP(J386,女子登録情報!$J$1:$K$21,2,0),"")</f>
        <v/>
      </c>
      <c r="L386" s="6" t="s">
        <v>33</v>
      </c>
      <c r="M386" s="112"/>
      <c r="N386" s="113" t="str">
        <f t="shared" si="111"/>
        <v/>
      </c>
      <c r="O386" s="114"/>
      <c r="P386" s="363"/>
      <c r="Q386" s="364"/>
      <c r="R386" s="365"/>
      <c r="S386" s="366"/>
      <c r="T386" s="366"/>
    </row>
    <row r="387" spans="1:20" s="21" customFormat="1" ht="18" hidden="1" customHeight="1" thickBot="1">
      <c r="A387" s="259"/>
      <c r="B387" s="378"/>
      <c r="C387" s="380"/>
      <c r="D387" s="380"/>
      <c r="E387" s="380"/>
      <c r="F387" s="109" t="str">
        <f>IF(C386&gt;0,VLOOKUP(C386,女子登録情報!$A$1:$H$2000,5,0),"")</f>
        <v/>
      </c>
      <c r="G387" s="227"/>
      <c r="H387" s="227"/>
      <c r="I387" s="11" t="s">
        <v>34</v>
      </c>
      <c r="J387" s="110"/>
      <c r="K387" s="8" t="str">
        <f>IF(J387&gt;0,VLOOKUP(J387,女子登録情報!$J$2:$K$21,2,0),"")</f>
        <v/>
      </c>
      <c r="L387" s="11" t="s">
        <v>35</v>
      </c>
      <c r="M387" s="115"/>
      <c r="N387" s="113" t="str">
        <f t="shared" si="111"/>
        <v/>
      </c>
      <c r="O387" s="114"/>
      <c r="P387" s="369"/>
      <c r="Q387" s="370"/>
      <c r="R387" s="371"/>
      <c r="S387" s="367"/>
      <c r="T387" s="367"/>
    </row>
    <row r="388" spans="1:20" s="21" customFormat="1" ht="18" hidden="1" customHeight="1" thickBot="1">
      <c r="A388" s="260"/>
      <c r="B388" s="372" t="s">
        <v>36</v>
      </c>
      <c r="C388" s="373"/>
      <c r="D388" s="118"/>
      <c r="E388" s="118"/>
      <c r="F388" s="119"/>
      <c r="G388" s="228"/>
      <c r="H388" s="228"/>
      <c r="I388" s="12" t="s">
        <v>37</v>
      </c>
      <c r="J388" s="111"/>
      <c r="K388" s="14" t="str">
        <f>IF(J388&gt;0,VLOOKUP(J388,女子登録情報!$J$2:$K$21,2,0),"")</f>
        <v/>
      </c>
      <c r="L388" s="15" t="s">
        <v>38</v>
      </c>
      <c r="M388" s="116"/>
      <c r="N388" s="113" t="str">
        <f t="shared" si="111"/>
        <v/>
      </c>
      <c r="O388" s="117"/>
      <c r="P388" s="374"/>
      <c r="Q388" s="375"/>
      <c r="R388" s="376"/>
      <c r="S388" s="368"/>
      <c r="T388" s="368"/>
    </row>
    <row r="389" spans="1:20" s="21" customFormat="1" ht="18" hidden="1" customHeight="1" thickTop="1" thickBot="1">
      <c r="A389" s="258">
        <v>126</v>
      </c>
      <c r="B389" s="377" t="s">
        <v>1317</v>
      </c>
      <c r="C389" s="379"/>
      <c r="D389" s="379" t="str">
        <f>IF(C389&gt;0,VLOOKUP(C389,女子登録情報!$A$1:$H$2000,3,0),"")</f>
        <v/>
      </c>
      <c r="E389" s="379" t="str">
        <f>IF(C389&gt;0,VLOOKUP(C389,女子登録情報!$A$1:$H$2000,4,0),"")</f>
        <v/>
      </c>
      <c r="F389" s="108" t="str">
        <f>IF(C389&gt;0,VLOOKUP(C389,女子登録情報!$A$1:$H$2000,8,0),"")</f>
        <v/>
      </c>
      <c r="G389" s="226" t="e">
        <f>IF(F390&gt;0,VLOOKUP(F390,女子登録情報!$O$2:$P$48,2,0),"")</f>
        <v>#N/A</v>
      </c>
      <c r="H389" s="226" t="str">
        <f t="shared" ref="H389" si="130">IF(C389&gt;0,TEXT(C389,"100000000"),"")</f>
        <v/>
      </c>
      <c r="I389" s="6" t="s">
        <v>30</v>
      </c>
      <c r="J389" s="110"/>
      <c r="K389" s="8" t="str">
        <f>IF(J389&gt;0,VLOOKUP(J389,女子登録情報!$J$1:$K$21,2,0),"")</f>
        <v/>
      </c>
      <c r="L389" s="6" t="s">
        <v>33</v>
      </c>
      <c r="M389" s="112"/>
      <c r="N389" s="113" t="str">
        <f t="shared" si="111"/>
        <v/>
      </c>
      <c r="O389" s="114"/>
      <c r="P389" s="363"/>
      <c r="Q389" s="364"/>
      <c r="R389" s="365"/>
      <c r="S389" s="366"/>
      <c r="T389" s="366"/>
    </row>
    <row r="390" spans="1:20" s="21" customFormat="1" ht="18" hidden="1" customHeight="1" thickBot="1">
      <c r="A390" s="259"/>
      <c r="B390" s="378"/>
      <c r="C390" s="380"/>
      <c r="D390" s="380"/>
      <c r="E390" s="380"/>
      <c r="F390" s="109" t="str">
        <f>IF(C389&gt;0,VLOOKUP(C389,女子登録情報!$A$1:$H$2000,5,0),"")</f>
        <v/>
      </c>
      <c r="G390" s="227"/>
      <c r="H390" s="227"/>
      <c r="I390" s="11" t="s">
        <v>34</v>
      </c>
      <c r="J390" s="110"/>
      <c r="K390" s="8" t="str">
        <f>IF(J390&gt;0,VLOOKUP(J390,女子登録情報!$J$2:$K$21,2,0),"")</f>
        <v/>
      </c>
      <c r="L390" s="11" t="s">
        <v>35</v>
      </c>
      <c r="M390" s="115"/>
      <c r="N390" s="113" t="str">
        <f t="shared" si="111"/>
        <v/>
      </c>
      <c r="O390" s="114"/>
      <c r="P390" s="369"/>
      <c r="Q390" s="370"/>
      <c r="R390" s="371"/>
      <c r="S390" s="367"/>
      <c r="T390" s="367"/>
    </row>
    <row r="391" spans="1:20" s="21" customFormat="1" ht="18" hidden="1" customHeight="1" thickBot="1">
      <c r="A391" s="260"/>
      <c r="B391" s="372" t="s">
        <v>36</v>
      </c>
      <c r="C391" s="373"/>
      <c r="D391" s="118"/>
      <c r="E391" s="118"/>
      <c r="F391" s="119"/>
      <c r="G391" s="228"/>
      <c r="H391" s="228"/>
      <c r="I391" s="12" t="s">
        <v>37</v>
      </c>
      <c r="J391" s="111"/>
      <c r="K391" s="14" t="str">
        <f>IF(J391&gt;0,VLOOKUP(J391,女子登録情報!$J$2:$K$21,2,0),"")</f>
        <v/>
      </c>
      <c r="L391" s="15" t="s">
        <v>38</v>
      </c>
      <c r="M391" s="116"/>
      <c r="N391" s="113" t="str">
        <f t="shared" si="111"/>
        <v/>
      </c>
      <c r="O391" s="117"/>
      <c r="P391" s="374"/>
      <c r="Q391" s="375"/>
      <c r="R391" s="376"/>
      <c r="S391" s="368"/>
      <c r="T391" s="368"/>
    </row>
    <row r="392" spans="1:20" s="21" customFormat="1" ht="18" hidden="1" customHeight="1" thickTop="1" thickBot="1">
      <c r="A392" s="258">
        <v>127</v>
      </c>
      <c r="B392" s="377" t="s">
        <v>1317</v>
      </c>
      <c r="C392" s="379"/>
      <c r="D392" s="379" t="str">
        <f>IF(C392&gt;0,VLOOKUP(C392,女子登録情報!$A$1:$H$2000,3,0),"")</f>
        <v/>
      </c>
      <c r="E392" s="379" t="str">
        <f>IF(C392&gt;0,VLOOKUP(C392,女子登録情報!$A$1:$H$2000,4,0),"")</f>
        <v/>
      </c>
      <c r="F392" s="108" t="str">
        <f>IF(C392&gt;0,VLOOKUP(C392,女子登録情報!$A$1:$H$2000,8,0),"")</f>
        <v/>
      </c>
      <c r="G392" s="226" t="e">
        <f>IF(F393&gt;0,VLOOKUP(F393,女子登録情報!$O$2:$P$48,2,0),"")</f>
        <v>#N/A</v>
      </c>
      <c r="H392" s="226" t="str">
        <f t="shared" ref="H392" si="131">IF(C392&gt;0,TEXT(C392,"100000000"),"")</f>
        <v/>
      </c>
      <c r="I392" s="6" t="s">
        <v>30</v>
      </c>
      <c r="J392" s="110"/>
      <c r="K392" s="8" t="str">
        <f>IF(J392&gt;0,VLOOKUP(J392,女子登録情報!$J$1:$K$21,2,0),"")</f>
        <v/>
      </c>
      <c r="L392" s="6" t="s">
        <v>33</v>
      </c>
      <c r="M392" s="112"/>
      <c r="N392" s="113" t="str">
        <f t="shared" si="111"/>
        <v/>
      </c>
      <c r="O392" s="114"/>
      <c r="P392" s="363"/>
      <c r="Q392" s="364"/>
      <c r="R392" s="365"/>
      <c r="S392" s="366"/>
      <c r="T392" s="366"/>
    </row>
    <row r="393" spans="1:20" s="21" customFormat="1" ht="18" hidden="1" customHeight="1" thickBot="1">
      <c r="A393" s="259"/>
      <c r="B393" s="378"/>
      <c r="C393" s="380"/>
      <c r="D393" s="380"/>
      <c r="E393" s="380"/>
      <c r="F393" s="109" t="str">
        <f>IF(C392&gt;0,VLOOKUP(C392,女子登録情報!$A$1:$H$2000,5,0),"")</f>
        <v/>
      </c>
      <c r="G393" s="227"/>
      <c r="H393" s="227"/>
      <c r="I393" s="11" t="s">
        <v>34</v>
      </c>
      <c r="J393" s="110"/>
      <c r="K393" s="8" t="str">
        <f>IF(J393&gt;0,VLOOKUP(J393,女子登録情報!$J$2:$K$21,2,0),"")</f>
        <v/>
      </c>
      <c r="L393" s="11" t="s">
        <v>35</v>
      </c>
      <c r="M393" s="115"/>
      <c r="N393" s="113" t="str">
        <f t="shared" si="111"/>
        <v/>
      </c>
      <c r="O393" s="114"/>
      <c r="P393" s="369"/>
      <c r="Q393" s="370"/>
      <c r="R393" s="371"/>
      <c r="S393" s="367"/>
      <c r="T393" s="367"/>
    </row>
    <row r="394" spans="1:20" s="21" customFormat="1" ht="18" hidden="1" customHeight="1" thickBot="1">
      <c r="A394" s="260"/>
      <c r="B394" s="372" t="s">
        <v>36</v>
      </c>
      <c r="C394" s="373"/>
      <c r="D394" s="118"/>
      <c r="E394" s="118"/>
      <c r="F394" s="119"/>
      <c r="G394" s="228"/>
      <c r="H394" s="228"/>
      <c r="I394" s="12" t="s">
        <v>37</v>
      </c>
      <c r="J394" s="111"/>
      <c r="K394" s="14" t="str">
        <f>IF(J394&gt;0,VLOOKUP(J394,女子登録情報!$J$2:$K$21,2,0),"")</f>
        <v/>
      </c>
      <c r="L394" s="15" t="s">
        <v>38</v>
      </c>
      <c r="M394" s="116"/>
      <c r="N394" s="113" t="str">
        <f t="shared" si="111"/>
        <v/>
      </c>
      <c r="O394" s="117"/>
      <c r="P394" s="374"/>
      <c r="Q394" s="375"/>
      <c r="R394" s="376"/>
      <c r="S394" s="368"/>
      <c r="T394" s="368"/>
    </row>
    <row r="395" spans="1:20" s="21" customFormat="1" ht="18" hidden="1" customHeight="1" thickTop="1" thickBot="1">
      <c r="A395" s="258">
        <v>128</v>
      </c>
      <c r="B395" s="377" t="s">
        <v>1317</v>
      </c>
      <c r="C395" s="379"/>
      <c r="D395" s="379" t="str">
        <f>IF(C395&gt;0,VLOOKUP(C395,女子登録情報!$A$1:$H$2000,3,0),"")</f>
        <v/>
      </c>
      <c r="E395" s="379" t="str">
        <f>IF(C395&gt;0,VLOOKUP(C395,女子登録情報!$A$1:$H$2000,4,0),"")</f>
        <v/>
      </c>
      <c r="F395" s="108" t="str">
        <f>IF(C395&gt;0,VLOOKUP(C395,女子登録情報!$A$1:$H$2000,8,0),"")</f>
        <v/>
      </c>
      <c r="G395" s="226" t="e">
        <f>IF(F396&gt;0,VLOOKUP(F396,女子登録情報!$O$2:$P$48,2,0),"")</f>
        <v>#N/A</v>
      </c>
      <c r="H395" s="226" t="str">
        <f t="shared" ref="H395" si="132">IF(C395&gt;0,TEXT(C395,"100000000"),"")</f>
        <v/>
      </c>
      <c r="I395" s="6" t="s">
        <v>30</v>
      </c>
      <c r="J395" s="110"/>
      <c r="K395" s="8" t="str">
        <f>IF(J395&gt;0,VLOOKUP(J395,女子登録情報!$J$1:$K$21,2,0),"")</f>
        <v/>
      </c>
      <c r="L395" s="6" t="s">
        <v>33</v>
      </c>
      <c r="M395" s="112"/>
      <c r="N395" s="113" t="str">
        <f t="shared" si="111"/>
        <v/>
      </c>
      <c r="O395" s="114"/>
      <c r="P395" s="363"/>
      <c r="Q395" s="364"/>
      <c r="R395" s="365"/>
      <c r="S395" s="366"/>
      <c r="T395" s="366"/>
    </row>
    <row r="396" spans="1:20" s="21" customFormat="1" ht="18" hidden="1" customHeight="1" thickBot="1">
      <c r="A396" s="259"/>
      <c r="B396" s="378"/>
      <c r="C396" s="380"/>
      <c r="D396" s="380"/>
      <c r="E396" s="380"/>
      <c r="F396" s="109" t="str">
        <f>IF(C395&gt;0,VLOOKUP(C395,女子登録情報!$A$1:$H$2000,5,0),"")</f>
        <v/>
      </c>
      <c r="G396" s="227"/>
      <c r="H396" s="227"/>
      <c r="I396" s="11" t="s">
        <v>34</v>
      </c>
      <c r="J396" s="110"/>
      <c r="K396" s="8" t="str">
        <f>IF(J396&gt;0,VLOOKUP(J396,女子登録情報!$J$2:$K$21,2,0),"")</f>
        <v/>
      </c>
      <c r="L396" s="11" t="s">
        <v>35</v>
      </c>
      <c r="M396" s="115"/>
      <c r="N396" s="113" t="str">
        <f t="shared" si="111"/>
        <v/>
      </c>
      <c r="O396" s="114"/>
      <c r="P396" s="369"/>
      <c r="Q396" s="370"/>
      <c r="R396" s="371"/>
      <c r="S396" s="367"/>
      <c r="T396" s="367"/>
    </row>
    <row r="397" spans="1:20" s="21" customFormat="1" ht="18" hidden="1" customHeight="1" thickBot="1">
      <c r="A397" s="260"/>
      <c r="B397" s="372" t="s">
        <v>36</v>
      </c>
      <c r="C397" s="373"/>
      <c r="D397" s="118"/>
      <c r="E397" s="118"/>
      <c r="F397" s="119"/>
      <c r="G397" s="228"/>
      <c r="H397" s="228"/>
      <c r="I397" s="12" t="s">
        <v>37</v>
      </c>
      <c r="J397" s="111"/>
      <c r="K397" s="14" t="str">
        <f>IF(J397&gt;0,VLOOKUP(J397,女子登録情報!$J$2:$K$21,2,0),"")</f>
        <v/>
      </c>
      <c r="L397" s="15" t="s">
        <v>38</v>
      </c>
      <c r="M397" s="116"/>
      <c r="N397" s="113" t="str">
        <f t="shared" si="111"/>
        <v/>
      </c>
      <c r="O397" s="117"/>
      <c r="P397" s="374"/>
      <c r="Q397" s="375"/>
      <c r="R397" s="376"/>
      <c r="S397" s="368"/>
      <c r="T397" s="368"/>
    </row>
    <row r="398" spans="1:20" s="21" customFormat="1" ht="18" hidden="1" customHeight="1" thickTop="1" thickBot="1">
      <c r="A398" s="258">
        <v>129</v>
      </c>
      <c r="B398" s="377" t="s">
        <v>1317</v>
      </c>
      <c r="C398" s="379"/>
      <c r="D398" s="379" t="str">
        <f>IF(C398&gt;0,VLOOKUP(C398,女子登録情報!$A$1:$H$2000,3,0),"")</f>
        <v/>
      </c>
      <c r="E398" s="379" t="str">
        <f>IF(C398&gt;0,VLOOKUP(C398,女子登録情報!$A$1:$H$2000,4,0),"")</f>
        <v/>
      </c>
      <c r="F398" s="108" t="str">
        <f>IF(C398&gt;0,VLOOKUP(C398,女子登録情報!$A$1:$H$2000,8,0),"")</f>
        <v/>
      </c>
      <c r="G398" s="226" t="e">
        <f>IF(F399&gt;0,VLOOKUP(F399,女子登録情報!$O$2:$P$48,2,0),"")</f>
        <v>#N/A</v>
      </c>
      <c r="H398" s="226" t="str">
        <f t="shared" ref="H398" si="133">IF(C398&gt;0,TEXT(C398,"100000000"),"")</f>
        <v/>
      </c>
      <c r="I398" s="6" t="s">
        <v>30</v>
      </c>
      <c r="J398" s="110"/>
      <c r="K398" s="8" t="str">
        <f>IF(J398&gt;0,VLOOKUP(J398,女子登録情報!$J$1:$K$21,2,0),"")</f>
        <v/>
      </c>
      <c r="L398" s="6" t="s">
        <v>33</v>
      </c>
      <c r="M398" s="112"/>
      <c r="N398" s="113" t="str">
        <f t="shared" ref="N398:N461" si="134">IF(K398="","",LEFT(K398,5)&amp;" "&amp;IF(OR(LEFT(K398,3)*1&lt;70,LEFT(K398,3)*1&gt;100),REPT(0,7-LEN(M398)),REPT(0,5-LEN(M398)))&amp;M398)</f>
        <v/>
      </c>
      <c r="O398" s="114"/>
      <c r="P398" s="363"/>
      <c r="Q398" s="364"/>
      <c r="R398" s="365"/>
      <c r="S398" s="366"/>
      <c r="T398" s="366"/>
    </row>
    <row r="399" spans="1:20" s="21" customFormat="1" ht="18" hidden="1" customHeight="1" thickBot="1">
      <c r="A399" s="259"/>
      <c r="B399" s="378"/>
      <c r="C399" s="380"/>
      <c r="D399" s="380"/>
      <c r="E399" s="380"/>
      <c r="F399" s="109" t="str">
        <f>IF(C398&gt;0,VLOOKUP(C398,女子登録情報!$A$1:$H$2000,5,0),"")</f>
        <v/>
      </c>
      <c r="G399" s="227"/>
      <c r="H399" s="227"/>
      <c r="I399" s="11" t="s">
        <v>34</v>
      </c>
      <c r="J399" s="110"/>
      <c r="K399" s="8" t="str">
        <f>IF(J399&gt;0,VLOOKUP(J399,女子登録情報!$J$2:$K$21,2,0),"")</f>
        <v/>
      </c>
      <c r="L399" s="11" t="s">
        <v>35</v>
      </c>
      <c r="M399" s="115"/>
      <c r="N399" s="113" t="str">
        <f t="shared" si="134"/>
        <v/>
      </c>
      <c r="O399" s="114"/>
      <c r="P399" s="369"/>
      <c r="Q399" s="370"/>
      <c r="R399" s="371"/>
      <c r="S399" s="367"/>
      <c r="T399" s="367"/>
    </row>
    <row r="400" spans="1:20" s="21" customFormat="1" ht="18" hidden="1" customHeight="1" thickBot="1">
      <c r="A400" s="260"/>
      <c r="B400" s="372" t="s">
        <v>36</v>
      </c>
      <c r="C400" s="373"/>
      <c r="D400" s="118"/>
      <c r="E400" s="118"/>
      <c r="F400" s="119"/>
      <c r="G400" s="228"/>
      <c r="H400" s="228"/>
      <c r="I400" s="12" t="s">
        <v>37</v>
      </c>
      <c r="J400" s="111"/>
      <c r="K400" s="14" t="str">
        <f>IF(J400&gt;0,VLOOKUP(J400,女子登録情報!$J$2:$K$21,2,0),"")</f>
        <v/>
      </c>
      <c r="L400" s="15" t="s">
        <v>38</v>
      </c>
      <c r="M400" s="116"/>
      <c r="N400" s="113" t="str">
        <f t="shared" si="134"/>
        <v/>
      </c>
      <c r="O400" s="117"/>
      <c r="P400" s="374"/>
      <c r="Q400" s="375"/>
      <c r="R400" s="376"/>
      <c r="S400" s="368"/>
      <c r="T400" s="368"/>
    </row>
    <row r="401" spans="1:20" s="21" customFormat="1" ht="18" hidden="1" customHeight="1" thickTop="1" thickBot="1">
      <c r="A401" s="258">
        <v>130</v>
      </c>
      <c r="B401" s="377" t="s">
        <v>1317</v>
      </c>
      <c r="C401" s="379"/>
      <c r="D401" s="379" t="str">
        <f>IF(C401&gt;0,VLOOKUP(C401,女子登録情報!$A$1:$H$2000,3,0),"")</f>
        <v/>
      </c>
      <c r="E401" s="379" t="str">
        <f>IF(C401&gt;0,VLOOKUP(C401,女子登録情報!$A$1:$H$2000,4,0),"")</f>
        <v/>
      </c>
      <c r="F401" s="108" t="str">
        <f>IF(C401&gt;0,VLOOKUP(C401,女子登録情報!$A$1:$H$2000,8,0),"")</f>
        <v/>
      </c>
      <c r="G401" s="226" t="e">
        <f>IF(F402&gt;0,VLOOKUP(F402,女子登録情報!$O$2:$P$48,2,0),"")</f>
        <v>#N/A</v>
      </c>
      <c r="H401" s="226" t="str">
        <f t="shared" ref="H401" si="135">IF(C401&gt;0,TEXT(C401,"100000000"),"")</f>
        <v/>
      </c>
      <c r="I401" s="6" t="s">
        <v>30</v>
      </c>
      <c r="J401" s="110"/>
      <c r="K401" s="8" t="str">
        <f>IF(J401&gt;0,VLOOKUP(J401,女子登録情報!$J$1:$K$21,2,0),"")</f>
        <v/>
      </c>
      <c r="L401" s="6" t="s">
        <v>33</v>
      </c>
      <c r="M401" s="112"/>
      <c r="N401" s="113" t="str">
        <f t="shared" si="134"/>
        <v/>
      </c>
      <c r="O401" s="114"/>
      <c r="P401" s="363"/>
      <c r="Q401" s="364"/>
      <c r="R401" s="365"/>
      <c r="S401" s="366"/>
      <c r="T401" s="366"/>
    </row>
    <row r="402" spans="1:20" s="21" customFormat="1" ht="18" hidden="1" customHeight="1" thickBot="1">
      <c r="A402" s="259"/>
      <c r="B402" s="378"/>
      <c r="C402" s="380"/>
      <c r="D402" s="380"/>
      <c r="E402" s="380"/>
      <c r="F402" s="109" t="str">
        <f>IF(C401&gt;0,VLOOKUP(C401,女子登録情報!$A$1:$H$2000,5,0),"")</f>
        <v/>
      </c>
      <c r="G402" s="227"/>
      <c r="H402" s="227"/>
      <c r="I402" s="11" t="s">
        <v>34</v>
      </c>
      <c r="J402" s="110"/>
      <c r="K402" s="8" t="str">
        <f>IF(J402&gt;0,VLOOKUP(J402,女子登録情報!$J$2:$K$21,2,0),"")</f>
        <v/>
      </c>
      <c r="L402" s="11" t="s">
        <v>35</v>
      </c>
      <c r="M402" s="115"/>
      <c r="N402" s="113" t="str">
        <f t="shared" si="134"/>
        <v/>
      </c>
      <c r="O402" s="114"/>
      <c r="P402" s="369"/>
      <c r="Q402" s="370"/>
      <c r="R402" s="371"/>
      <c r="S402" s="367"/>
      <c r="T402" s="367"/>
    </row>
    <row r="403" spans="1:20" s="21" customFormat="1" ht="18" hidden="1" customHeight="1" thickBot="1">
      <c r="A403" s="260"/>
      <c r="B403" s="372" t="s">
        <v>36</v>
      </c>
      <c r="C403" s="373"/>
      <c r="D403" s="118"/>
      <c r="E403" s="118"/>
      <c r="F403" s="119"/>
      <c r="G403" s="228"/>
      <c r="H403" s="228"/>
      <c r="I403" s="12" t="s">
        <v>37</v>
      </c>
      <c r="J403" s="111"/>
      <c r="K403" s="14" t="str">
        <f>IF(J403&gt;0,VLOOKUP(J403,女子登録情報!$J$2:$K$21,2,0),"")</f>
        <v/>
      </c>
      <c r="L403" s="15" t="s">
        <v>38</v>
      </c>
      <c r="M403" s="116"/>
      <c r="N403" s="113" t="str">
        <f t="shared" si="134"/>
        <v/>
      </c>
      <c r="O403" s="117"/>
      <c r="P403" s="374"/>
      <c r="Q403" s="375"/>
      <c r="R403" s="376"/>
      <c r="S403" s="368"/>
      <c r="T403" s="368"/>
    </row>
    <row r="404" spans="1:20" s="21" customFormat="1" ht="18" hidden="1" customHeight="1" thickTop="1" thickBot="1">
      <c r="A404" s="258">
        <v>131</v>
      </c>
      <c r="B404" s="377" t="s">
        <v>1317</v>
      </c>
      <c r="C404" s="379"/>
      <c r="D404" s="379" t="str">
        <f>IF(C404&gt;0,VLOOKUP(C404,女子登録情報!$A$1:$H$2000,3,0),"")</f>
        <v/>
      </c>
      <c r="E404" s="379" t="str">
        <f>IF(C404&gt;0,VLOOKUP(C404,女子登録情報!$A$1:$H$2000,4,0),"")</f>
        <v/>
      </c>
      <c r="F404" s="108" t="str">
        <f>IF(C404&gt;0,VLOOKUP(C404,女子登録情報!$A$1:$H$2000,8,0),"")</f>
        <v/>
      </c>
      <c r="G404" s="226" t="e">
        <f>IF(F405&gt;0,VLOOKUP(F405,女子登録情報!$O$2:$P$48,2,0),"")</f>
        <v>#N/A</v>
      </c>
      <c r="H404" s="226" t="str">
        <f t="shared" ref="H404" si="136">IF(C404&gt;0,TEXT(C404,"100000000"),"")</f>
        <v/>
      </c>
      <c r="I404" s="6" t="s">
        <v>30</v>
      </c>
      <c r="J404" s="110"/>
      <c r="K404" s="8" t="str">
        <f>IF(J404&gt;0,VLOOKUP(J404,女子登録情報!$J$1:$K$21,2,0),"")</f>
        <v/>
      </c>
      <c r="L404" s="6" t="s">
        <v>33</v>
      </c>
      <c r="M404" s="112"/>
      <c r="N404" s="113" t="str">
        <f t="shared" si="134"/>
        <v/>
      </c>
      <c r="O404" s="114"/>
      <c r="P404" s="363"/>
      <c r="Q404" s="364"/>
      <c r="R404" s="365"/>
      <c r="S404" s="366"/>
      <c r="T404" s="366"/>
    </row>
    <row r="405" spans="1:20" s="21" customFormat="1" ht="18" hidden="1" customHeight="1" thickBot="1">
      <c r="A405" s="259"/>
      <c r="B405" s="378"/>
      <c r="C405" s="380"/>
      <c r="D405" s="380"/>
      <c r="E405" s="380"/>
      <c r="F405" s="109" t="str">
        <f>IF(C404&gt;0,VLOOKUP(C404,女子登録情報!$A$1:$H$2000,5,0),"")</f>
        <v/>
      </c>
      <c r="G405" s="227"/>
      <c r="H405" s="227"/>
      <c r="I405" s="11" t="s">
        <v>34</v>
      </c>
      <c r="J405" s="110"/>
      <c r="K405" s="8" t="str">
        <f>IF(J405&gt;0,VLOOKUP(J405,女子登録情報!$J$2:$K$21,2,0),"")</f>
        <v/>
      </c>
      <c r="L405" s="11" t="s">
        <v>35</v>
      </c>
      <c r="M405" s="115"/>
      <c r="N405" s="113" t="str">
        <f t="shared" si="134"/>
        <v/>
      </c>
      <c r="O405" s="114"/>
      <c r="P405" s="369"/>
      <c r="Q405" s="370"/>
      <c r="R405" s="371"/>
      <c r="S405" s="367"/>
      <c r="T405" s="367"/>
    </row>
    <row r="406" spans="1:20" s="21" customFormat="1" ht="18" hidden="1" customHeight="1" thickBot="1">
      <c r="A406" s="260"/>
      <c r="B406" s="372" t="s">
        <v>36</v>
      </c>
      <c r="C406" s="373"/>
      <c r="D406" s="118"/>
      <c r="E406" s="118"/>
      <c r="F406" s="119"/>
      <c r="G406" s="228"/>
      <c r="H406" s="228"/>
      <c r="I406" s="12" t="s">
        <v>37</v>
      </c>
      <c r="J406" s="111"/>
      <c r="K406" s="14" t="str">
        <f>IF(J406&gt;0,VLOOKUP(J406,女子登録情報!$J$2:$K$21,2,0),"")</f>
        <v/>
      </c>
      <c r="L406" s="15" t="s">
        <v>38</v>
      </c>
      <c r="M406" s="116"/>
      <c r="N406" s="113" t="str">
        <f t="shared" si="134"/>
        <v/>
      </c>
      <c r="O406" s="117"/>
      <c r="P406" s="374"/>
      <c r="Q406" s="375"/>
      <c r="R406" s="376"/>
      <c r="S406" s="368"/>
      <c r="T406" s="368"/>
    </row>
    <row r="407" spans="1:20" s="21" customFormat="1" ht="18" hidden="1" customHeight="1" thickTop="1" thickBot="1">
      <c r="A407" s="258">
        <v>132</v>
      </c>
      <c r="B407" s="377" t="s">
        <v>1317</v>
      </c>
      <c r="C407" s="379"/>
      <c r="D407" s="379" t="str">
        <f>IF(C407&gt;0,VLOOKUP(C407,女子登録情報!$A$1:$H$2000,3,0),"")</f>
        <v/>
      </c>
      <c r="E407" s="379" t="str">
        <f>IF(C407&gt;0,VLOOKUP(C407,女子登録情報!$A$1:$H$2000,4,0),"")</f>
        <v/>
      </c>
      <c r="F407" s="108" t="str">
        <f>IF(C407&gt;0,VLOOKUP(C407,女子登録情報!$A$1:$H$2000,8,0),"")</f>
        <v/>
      </c>
      <c r="G407" s="226" t="e">
        <f>IF(F408&gt;0,VLOOKUP(F408,女子登録情報!$O$2:$P$48,2,0),"")</f>
        <v>#N/A</v>
      </c>
      <c r="H407" s="226" t="str">
        <f t="shared" ref="H407" si="137">IF(C407&gt;0,TEXT(C407,"100000000"),"")</f>
        <v/>
      </c>
      <c r="I407" s="6" t="s">
        <v>30</v>
      </c>
      <c r="J407" s="110"/>
      <c r="K407" s="8" t="str">
        <f>IF(J407&gt;0,VLOOKUP(J407,女子登録情報!$J$1:$K$21,2,0),"")</f>
        <v/>
      </c>
      <c r="L407" s="6" t="s">
        <v>33</v>
      </c>
      <c r="M407" s="112"/>
      <c r="N407" s="113" t="str">
        <f t="shared" si="134"/>
        <v/>
      </c>
      <c r="O407" s="114"/>
      <c r="P407" s="363"/>
      <c r="Q407" s="364"/>
      <c r="R407" s="365"/>
      <c r="S407" s="366"/>
      <c r="T407" s="366"/>
    </row>
    <row r="408" spans="1:20" s="21" customFormat="1" ht="18" hidden="1" customHeight="1" thickBot="1">
      <c r="A408" s="259"/>
      <c r="B408" s="378"/>
      <c r="C408" s="380"/>
      <c r="D408" s="380"/>
      <c r="E408" s="380"/>
      <c r="F408" s="109" t="str">
        <f>IF(C407&gt;0,VLOOKUP(C407,女子登録情報!$A$1:$H$2000,5,0),"")</f>
        <v/>
      </c>
      <c r="G408" s="227"/>
      <c r="H408" s="227"/>
      <c r="I408" s="11" t="s">
        <v>34</v>
      </c>
      <c r="J408" s="110"/>
      <c r="K408" s="8" t="str">
        <f>IF(J408&gt;0,VLOOKUP(J408,女子登録情報!$J$2:$K$21,2,0),"")</f>
        <v/>
      </c>
      <c r="L408" s="11" t="s">
        <v>35</v>
      </c>
      <c r="M408" s="115"/>
      <c r="N408" s="113" t="str">
        <f t="shared" si="134"/>
        <v/>
      </c>
      <c r="O408" s="114"/>
      <c r="P408" s="369"/>
      <c r="Q408" s="370"/>
      <c r="R408" s="371"/>
      <c r="S408" s="367"/>
      <c r="T408" s="367"/>
    </row>
    <row r="409" spans="1:20" s="21" customFormat="1" ht="18" hidden="1" customHeight="1" thickBot="1">
      <c r="A409" s="260"/>
      <c r="B409" s="372" t="s">
        <v>36</v>
      </c>
      <c r="C409" s="373"/>
      <c r="D409" s="118"/>
      <c r="E409" s="118"/>
      <c r="F409" s="119"/>
      <c r="G409" s="228"/>
      <c r="H409" s="228"/>
      <c r="I409" s="12" t="s">
        <v>37</v>
      </c>
      <c r="J409" s="111"/>
      <c r="K409" s="14" t="str">
        <f>IF(J409&gt;0,VLOOKUP(J409,女子登録情報!$J$2:$K$21,2,0),"")</f>
        <v/>
      </c>
      <c r="L409" s="15" t="s">
        <v>38</v>
      </c>
      <c r="M409" s="116"/>
      <c r="N409" s="113" t="str">
        <f t="shared" si="134"/>
        <v/>
      </c>
      <c r="O409" s="117"/>
      <c r="P409" s="374"/>
      <c r="Q409" s="375"/>
      <c r="R409" s="376"/>
      <c r="S409" s="368"/>
      <c r="T409" s="368"/>
    </row>
    <row r="410" spans="1:20" s="21" customFormat="1" ht="18" hidden="1" customHeight="1" thickTop="1" thickBot="1">
      <c r="A410" s="258">
        <v>133</v>
      </c>
      <c r="B410" s="377" t="s">
        <v>1317</v>
      </c>
      <c r="C410" s="379"/>
      <c r="D410" s="379" t="str">
        <f>IF(C410&gt;0,VLOOKUP(C410,女子登録情報!$A$1:$H$2000,3,0),"")</f>
        <v/>
      </c>
      <c r="E410" s="379" t="str">
        <f>IF(C410&gt;0,VLOOKUP(C410,女子登録情報!$A$1:$H$2000,4,0),"")</f>
        <v/>
      </c>
      <c r="F410" s="108" t="str">
        <f>IF(C410&gt;0,VLOOKUP(C410,女子登録情報!$A$1:$H$2000,8,0),"")</f>
        <v/>
      </c>
      <c r="G410" s="226" t="e">
        <f>IF(F411&gt;0,VLOOKUP(F411,女子登録情報!$O$2:$P$48,2,0),"")</f>
        <v>#N/A</v>
      </c>
      <c r="H410" s="226" t="str">
        <f t="shared" ref="H410" si="138">IF(C410&gt;0,TEXT(C410,"100000000"),"")</f>
        <v/>
      </c>
      <c r="I410" s="6" t="s">
        <v>30</v>
      </c>
      <c r="J410" s="110"/>
      <c r="K410" s="8" t="str">
        <f>IF(J410&gt;0,VLOOKUP(J410,女子登録情報!$J$1:$K$21,2,0),"")</f>
        <v/>
      </c>
      <c r="L410" s="6" t="s">
        <v>33</v>
      </c>
      <c r="M410" s="112"/>
      <c r="N410" s="113" t="str">
        <f t="shared" si="134"/>
        <v/>
      </c>
      <c r="O410" s="114"/>
      <c r="P410" s="363"/>
      <c r="Q410" s="364"/>
      <c r="R410" s="365"/>
      <c r="S410" s="366"/>
      <c r="T410" s="366"/>
    </row>
    <row r="411" spans="1:20" s="21" customFormat="1" ht="18" hidden="1" customHeight="1" thickBot="1">
      <c r="A411" s="259"/>
      <c r="B411" s="378"/>
      <c r="C411" s="380"/>
      <c r="D411" s="380"/>
      <c r="E411" s="380"/>
      <c r="F411" s="109" t="str">
        <f>IF(C410&gt;0,VLOOKUP(C410,女子登録情報!$A$1:$H$2000,5,0),"")</f>
        <v/>
      </c>
      <c r="G411" s="227"/>
      <c r="H411" s="227"/>
      <c r="I411" s="11" t="s">
        <v>34</v>
      </c>
      <c r="J411" s="110"/>
      <c r="K411" s="8" t="str">
        <f>IF(J411&gt;0,VLOOKUP(J411,女子登録情報!$J$2:$K$21,2,0),"")</f>
        <v/>
      </c>
      <c r="L411" s="11" t="s">
        <v>35</v>
      </c>
      <c r="M411" s="115"/>
      <c r="N411" s="113" t="str">
        <f t="shared" si="134"/>
        <v/>
      </c>
      <c r="O411" s="114"/>
      <c r="P411" s="369"/>
      <c r="Q411" s="370"/>
      <c r="R411" s="371"/>
      <c r="S411" s="367"/>
      <c r="T411" s="367"/>
    </row>
    <row r="412" spans="1:20" s="21" customFormat="1" ht="18" hidden="1" customHeight="1" thickBot="1">
      <c r="A412" s="260"/>
      <c r="B412" s="372" t="s">
        <v>36</v>
      </c>
      <c r="C412" s="373"/>
      <c r="D412" s="118"/>
      <c r="E412" s="118"/>
      <c r="F412" s="119"/>
      <c r="G412" s="228"/>
      <c r="H412" s="228"/>
      <c r="I412" s="12" t="s">
        <v>37</v>
      </c>
      <c r="J412" s="111"/>
      <c r="K412" s="14" t="str">
        <f>IF(J412&gt;0,VLOOKUP(J412,女子登録情報!$J$2:$K$21,2,0),"")</f>
        <v/>
      </c>
      <c r="L412" s="15" t="s">
        <v>38</v>
      </c>
      <c r="M412" s="116"/>
      <c r="N412" s="113" t="str">
        <f t="shared" si="134"/>
        <v/>
      </c>
      <c r="O412" s="117"/>
      <c r="P412" s="374"/>
      <c r="Q412" s="375"/>
      <c r="R412" s="376"/>
      <c r="S412" s="368"/>
      <c r="T412" s="368"/>
    </row>
    <row r="413" spans="1:20" s="21" customFormat="1" ht="18" hidden="1" customHeight="1" thickTop="1" thickBot="1">
      <c r="A413" s="258">
        <v>134</v>
      </c>
      <c r="B413" s="377" t="s">
        <v>1317</v>
      </c>
      <c r="C413" s="379"/>
      <c r="D413" s="379" t="str">
        <f>IF(C413&gt;0,VLOOKUP(C413,女子登録情報!$A$1:$H$2000,3,0),"")</f>
        <v/>
      </c>
      <c r="E413" s="379" t="str">
        <f>IF(C413&gt;0,VLOOKUP(C413,女子登録情報!$A$1:$H$2000,4,0),"")</f>
        <v/>
      </c>
      <c r="F413" s="108" t="str">
        <f>IF(C413&gt;0,VLOOKUP(C413,女子登録情報!$A$1:$H$2000,8,0),"")</f>
        <v/>
      </c>
      <c r="G413" s="226" t="e">
        <f>IF(F414&gt;0,VLOOKUP(F414,女子登録情報!$O$2:$P$48,2,0),"")</f>
        <v>#N/A</v>
      </c>
      <c r="H413" s="226" t="str">
        <f t="shared" ref="H413" si="139">IF(C413&gt;0,TEXT(C413,"100000000"),"")</f>
        <v/>
      </c>
      <c r="I413" s="6" t="s">
        <v>30</v>
      </c>
      <c r="J413" s="110"/>
      <c r="K413" s="8" t="str">
        <f>IF(J413&gt;0,VLOOKUP(J413,女子登録情報!$J$1:$K$21,2,0),"")</f>
        <v/>
      </c>
      <c r="L413" s="6" t="s">
        <v>33</v>
      </c>
      <c r="M413" s="112"/>
      <c r="N413" s="113" t="str">
        <f t="shared" si="134"/>
        <v/>
      </c>
      <c r="O413" s="114"/>
      <c r="P413" s="363"/>
      <c r="Q413" s="364"/>
      <c r="R413" s="365"/>
      <c r="S413" s="366"/>
      <c r="T413" s="366"/>
    </row>
    <row r="414" spans="1:20" s="21" customFormat="1" ht="18" hidden="1" customHeight="1" thickBot="1">
      <c r="A414" s="259"/>
      <c r="B414" s="378"/>
      <c r="C414" s="380"/>
      <c r="D414" s="380"/>
      <c r="E414" s="380"/>
      <c r="F414" s="109" t="str">
        <f>IF(C413&gt;0,VLOOKUP(C413,女子登録情報!$A$1:$H$2000,5,0),"")</f>
        <v/>
      </c>
      <c r="G414" s="227"/>
      <c r="H414" s="227"/>
      <c r="I414" s="11" t="s">
        <v>34</v>
      </c>
      <c r="J414" s="110"/>
      <c r="K414" s="8" t="str">
        <f>IF(J414&gt;0,VLOOKUP(J414,女子登録情報!$J$2:$K$21,2,0),"")</f>
        <v/>
      </c>
      <c r="L414" s="11" t="s">
        <v>35</v>
      </c>
      <c r="M414" s="115"/>
      <c r="N414" s="113" t="str">
        <f t="shared" si="134"/>
        <v/>
      </c>
      <c r="O414" s="114"/>
      <c r="P414" s="369"/>
      <c r="Q414" s="370"/>
      <c r="R414" s="371"/>
      <c r="S414" s="367"/>
      <c r="T414" s="367"/>
    </row>
    <row r="415" spans="1:20" s="21" customFormat="1" ht="18" hidden="1" customHeight="1" thickBot="1">
      <c r="A415" s="260"/>
      <c r="B415" s="372" t="s">
        <v>36</v>
      </c>
      <c r="C415" s="373"/>
      <c r="D415" s="118"/>
      <c r="E415" s="118"/>
      <c r="F415" s="119"/>
      <c r="G415" s="228"/>
      <c r="H415" s="228"/>
      <c r="I415" s="12" t="s">
        <v>37</v>
      </c>
      <c r="J415" s="111"/>
      <c r="K415" s="14" t="str">
        <f>IF(J415&gt;0,VLOOKUP(J415,女子登録情報!$J$2:$K$21,2,0),"")</f>
        <v/>
      </c>
      <c r="L415" s="15" t="s">
        <v>38</v>
      </c>
      <c r="M415" s="116"/>
      <c r="N415" s="113" t="str">
        <f t="shared" si="134"/>
        <v/>
      </c>
      <c r="O415" s="117"/>
      <c r="P415" s="374"/>
      <c r="Q415" s="375"/>
      <c r="R415" s="376"/>
      <c r="S415" s="368"/>
      <c r="T415" s="368"/>
    </row>
    <row r="416" spans="1:20" s="21" customFormat="1" ht="18" hidden="1" customHeight="1" thickTop="1" thickBot="1">
      <c r="A416" s="258">
        <v>135</v>
      </c>
      <c r="B416" s="377" t="s">
        <v>1317</v>
      </c>
      <c r="C416" s="379"/>
      <c r="D416" s="379" t="str">
        <f>IF(C416&gt;0,VLOOKUP(C416,女子登録情報!$A$1:$H$2000,3,0),"")</f>
        <v/>
      </c>
      <c r="E416" s="379" t="str">
        <f>IF(C416&gt;0,VLOOKUP(C416,女子登録情報!$A$1:$H$2000,4,0),"")</f>
        <v/>
      </c>
      <c r="F416" s="108" t="str">
        <f>IF(C416&gt;0,VLOOKUP(C416,女子登録情報!$A$1:$H$2000,8,0),"")</f>
        <v/>
      </c>
      <c r="G416" s="226" t="e">
        <f>IF(F417&gt;0,VLOOKUP(F417,女子登録情報!$O$2:$P$48,2,0),"")</f>
        <v>#N/A</v>
      </c>
      <c r="H416" s="226" t="str">
        <f t="shared" ref="H416" si="140">IF(C416&gt;0,TEXT(C416,"100000000"),"")</f>
        <v/>
      </c>
      <c r="I416" s="6" t="s">
        <v>30</v>
      </c>
      <c r="J416" s="110"/>
      <c r="K416" s="8" t="str">
        <f>IF(J416&gt;0,VLOOKUP(J416,女子登録情報!$J$1:$K$21,2,0),"")</f>
        <v/>
      </c>
      <c r="L416" s="6" t="s">
        <v>33</v>
      </c>
      <c r="M416" s="112"/>
      <c r="N416" s="113" t="str">
        <f t="shared" si="134"/>
        <v/>
      </c>
      <c r="O416" s="114"/>
      <c r="P416" s="363"/>
      <c r="Q416" s="364"/>
      <c r="R416" s="365"/>
      <c r="S416" s="366"/>
      <c r="T416" s="366"/>
    </row>
    <row r="417" spans="1:20" s="21" customFormat="1" ht="18" hidden="1" customHeight="1" thickBot="1">
      <c r="A417" s="259"/>
      <c r="B417" s="378"/>
      <c r="C417" s="380"/>
      <c r="D417" s="380"/>
      <c r="E417" s="380"/>
      <c r="F417" s="109" t="str">
        <f>IF(C416&gt;0,VLOOKUP(C416,女子登録情報!$A$1:$H$2000,5,0),"")</f>
        <v/>
      </c>
      <c r="G417" s="227"/>
      <c r="H417" s="227"/>
      <c r="I417" s="11" t="s">
        <v>34</v>
      </c>
      <c r="J417" s="110"/>
      <c r="K417" s="8" t="str">
        <f>IF(J417&gt;0,VLOOKUP(J417,女子登録情報!$J$2:$K$21,2,0),"")</f>
        <v/>
      </c>
      <c r="L417" s="11" t="s">
        <v>35</v>
      </c>
      <c r="M417" s="115"/>
      <c r="N417" s="113" t="str">
        <f t="shared" si="134"/>
        <v/>
      </c>
      <c r="O417" s="114"/>
      <c r="P417" s="369"/>
      <c r="Q417" s="370"/>
      <c r="R417" s="371"/>
      <c r="S417" s="367"/>
      <c r="T417" s="367"/>
    </row>
    <row r="418" spans="1:20" s="21" customFormat="1" ht="18" hidden="1" customHeight="1" thickBot="1">
      <c r="A418" s="260"/>
      <c r="B418" s="372" t="s">
        <v>36</v>
      </c>
      <c r="C418" s="373"/>
      <c r="D418" s="118"/>
      <c r="E418" s="118"/>
      <c r="F418" s="119"/>
      <c r="G418" s="228"/>
      <c r="H418" s="228"/>
      <c r="I418" s="12" t="s">
        <v>37</v>
      </c>
      <c r="J418" s="111"/>
      <c r="K418" s="14" t="str">
        <f>IF(J418&gt;0,VLOOKUP(J418,女子登録情報!$J$2:$K$21,2,0),"")</f>
        <v/>
      </c>
      <c r="L418" s="15" t="s">
        <v>38</v>
      </c>
      <c r="M418" s="116"/>
      <c r="N418" s="113" t="str">
        <f t="shared" si="134"/>
        <v/>
      </c>
      <c r="O418" s="117"/>
      <c r="P418" s="374"/>
      <c r="Q418" s="375"/>
      <c r="R418" s="376"/>
      <c r="S418" s="368"/>
      <c r="T418" s="368"/>
    </row>
    <row r="419" spans="1:20" s="21" customFormat="1" ht="18" hidden="1" customHeight="1" thickTop="1" thickBot="1">
      <c r="A419" s="258">
        <v>136</v>
      </c>
      <c r="B419" s="377" t="s">
        <v>1317</v>
      </c>
      <c r="C419" s="379"/>
      <c r="D419" s="379" t="str">
        <f>IF(C419&gt;0,VLOOKUP(C419,女子登録情報!$A$1:$H$2000,3,0),"")</f>
        <v/>
      </c>
      <c r="E419" s="379" t="str">
        <f>IF(C419&gt;0,VLOOKUP(C419,女子登録情報!$A$1:$H$2000,4,0),"")</f>
        <v/>
      </c>
      <c r="F419" s="108" t="str">
        <f>IF(C419&gt;0,VLOOKUP(C419,女子登録情報!$A$1:$H$2000,8,0),"")</f>
        <v/>
      </c>
      <c r="G419" s="226" t="e">
        <f>IF(F420&gt;0,VLOOKUP(F420,女子登録情報!$O$2:$P$48,2,0),"")</f>
        <v>#N/A</v>
      </c>
      <c r="H419" s="226" t="str">
        <f t="shared" ref="H419" si="141">IF(C419&gt;0,TEXT(C419,"100000000"),"")</f>
        <v/>
      </c>
      <c r="I419" s="6" t="s">
        <v>30</v>
      </c>
      <c r="J419" s="110"/>
      <c r="K419" s="8" t="str">
        <f>IF(J419&gt;0,VLOOKUP(J419,女子登録情報!$J$1:$K$21,2,0),"")</f>
        <v/>
      </c>
      <c r="L419" s="6" t="s">
        <v>33</v>
      </c>
      <c r="M419" s="112"/>
      <c r="N419" s="113" t="str">
        <f t="shared" si="134"/>
        <v/>
      </c>
      <c r="O419" s="114"/>
      <c r="P419" s="363"/>
      <c r="Q419" s="364"/>
      <c r="R419" s="365"/>
      <c r="S419" s="366"/>
      <c r="T419" s="366"/>
    </row>
    <row r="420" spans="1:20" s="21" customFormat="1" ht="18" hidden="1" customHeight="1" thickBot="1">
      <c r="A420" s="259"/>
      <c r="B420" s="378"/>
      <c r="C420" s="380"/>
      <c r="D420" s="380"/>
      <c r="E420" s="380"/>
      <c r="F420" s="109" t="str">
        <f>IF(C419&gt;0,VLOOKUP(C419,女子登録情報!$A$1:$H$2000,5,0),"")</f>
        <v/>
      </c>
      <c r="G420" s="227"/>
      <c r="H420" s="227"/>
      <c r="I420" s="11" t="s">
        <v>34</v>
      </c>
      <c r="J420" s="110"/>
      <c r="K420" s="8" t="str">
        <f>IF(J420&gt;0,VLOOKUP(J420,女子登録情報!$J$2:$K$21,2,0),"")</f>
        <v/>
      </c>
      <c r="L420" s="11" t="s">
        <v>35</v>
      </c>
      <c r="M420" s="115"/>
      <c r="N420" s="113" t="str">
        <f t="shared" si="134"/>
        <v/>
      </c>
      <c r="O420" s="114"/>
      <c r="P420" s="369"/>
      <c r="Q420" s="370"/>
      <c r="R420" s="371"/>
      <c r="S420" s="367"/>
      <c r="T420" s="367"/>
    </row>
    <row r="421" spans="1:20" s="21" customFormat="1" ht="18" hidden="1" customHeight="1" thickBot="1">
      <c r="A421" s="260"/>
      <c r="B421" s="372" t="s">
        <v>36</v>
      </c>
      <c r="C421" s="373"/>
      <c r="D421" s="118"/>
      <c r="E421" s="118"/>
      <c r="F421" s="119"/>
      <c r="G421" s="228"/>
      <c r="H421" s="228"/>
      <c r="I421" s="12" t="s">
        <v>37</v>
      </c>
      <c r="J421" s="111"/>
      <c r="K421" s="14" t="str">
        <f>IF(J421&gt;0,VLOOKUP(J421,女子登録情報!$J$2:$K$21,2,0),"")</f>
        <v/>
      </c>
      <c r="L421" s="15" t="s">
        <v>38</v>
      </c>
      <c r="M421" s="116"/>
      <c r="N421" s="113" t="str">
        <f t="shared" si="134"/>
        <v/>
      </c>
      <c r="O421" s="117"/>
      <c r="P421" s="374"/>
      <c r="Q421" s="375"/>
      <c r="R421" s="376"/>
      <c r="S421" s="368"/>
      <c r="T421" s="368"/>
    </row>
    <row r="422" spans="1:20" s="21" customFormat="1" ht="18" hidden="1" customHeight="1" thickTop="1" thickBot="1">
      <c r="A422" s="258">
        <v>137</v>
      </c>
      <c r="B422" s="377" t="s">
        <v>1317</v>
      </c>
      <c r="C422" s="379"/>
      <c r="D422" s="379" t="str">
        <f>IF(C422&gt;0,VLOOKUP(C422,女子登録情報!$A$1:$H$2000,3,0),"")</f>
        <v/>
      </c>
      <c r="E422" s="379" t="str">
        <f>IF(C422&gt;0,VLOOKUP(C422,女子登録情報!$A$1:$H$2000,4,0),"")</f>
        <v/>
      </c>
      <c r="F422" s="108" t="str">
        <f>IF(C422&gt;0,VLOOKUP(C422,女子登録情報!$A$1:$H$2000,8,0),"")</f>
        <v/>
      </c>
      <c r="G422" s="226" t="e">
        <f>IF(F423&gt;0,VLOOKUP(F423,女子登録情報!$O$2:$P$48,2,0),"")</f>
        <v>#N/A</v>
      </c>
      <c r="H422" s="226" t="str">
        <f t="shared" ref="H422" si="142">IF(C422&gt;0,TEXT(C422,"100000000"),"")</f>
        <v/>
      </c>
      <c r="I422" s="6" t="s">
        <v>30</v>
      </c>
      <c r="J422" s="110"/>
      <c r="K422" s="8" t="str">
        <f>IF(J422&gt;0,VLOOKUP(J422,女子登録情報!$J$1:$K$21,2,0),"")</f>
        <v/>
      </c>
      <c r="L422" s="6" t="s">
        <v>33</v>
      </c>
      <c r="M422" s="112"/>
      <c r="N422" s="113" t="str">
        <f t="shared" si="134"/>
        <v/>
      </c>
      <c r="O422" s="114"/>
      <c r="P422" s="363"/>
      <c r="Q422" s="364"/>
      <c r="R422" s="365"/>
      <c r="S422" s="366"/>
      <c r="T422" s="366"/>
    </row>
    <row r="423" spans="1:20" s="21" customFormat="1" ht="18" hidden="1" customHeight="1" thickBot="1">
      <c r="A423" s="259"/>
      <c r="B423" s="378"/>
      <c r="C423" s="380"/>
      <c r="D423" s="380"/>
      <c r="E423" s="380"/>
      <c r="F423" s="109" t="str">
        <f>IF(C422&gt;0,VLOOKUP(C422,女子登録情報!$A$1:$H$2000,5,0),"")</f>
        <v/>
      </c>
      <c r="G423" s="227"/>
      <c r="H423" s="227"/>
      <c r="I423" s="11" t="s">
        <v>34</v>
      </c>
      <c r="J423" s="110"/>
      <c r="K423" s="8" t="str">
        <f>IF(J423&gt;0,VLOOKUP(J423,女子登録情報!$J$2:$K$21,2,0),"")</f>
        <v/>
      </c>
      <c r="L423" s="11" t="s">
        <v>35</v>
      </c>
      <c r="M423" s="115"/>
      <c r="N423" s="113" t="str">
        <f t="shared" si="134"/>
        <v/>
      </c>
      <c r="O423" s="114"/>
      <c r="P423" s="369"/>
      <c r="Q423" s="370"/>
      <c r="R423" s="371"/>
      <c r="S423" s="367"/>
      <c r="T423" s="367"/>
    </row>
    <row r="424" spans="1:20" s="21" customFormat="1" ht="18" hidden="1" customHeight="1" thickBot="1">
      <c r="A424" s="260"/>
      <c r="B424" s="372" t="s">
        <v>36</v>
      </c>
      <c r="C424" s="373"/>
      <c r="D424" s="118"/>
      <c r="E424" s="118"/>
      <c r="F424" s="119"/>
      <c r="G424" s="228"/>
      <c r="H424" s="228"/>
      <c r="I424" s="12" t="s">
        <v>37</v>
      </c>
      <c r="J424" s="111"/>
      <c r="K424" s="14" t="str">
        <f>IF(J424&gt;0,VLOOKUP(J424,女子登録情報!$J$2:$K$21,2,0),"")</f>
        <v/>
      </c>
      <c r="L424" s="15" t="s">
        <v>38</v>
      </c>
      <c r="M424" s="116"/>
      <c r="N424" s="113" t="str">
        <f t="shared" si="134"/>
        <v/>
      </c>
      <c r="O424" s="117"/>
      <c r="P424" s="374"/>
      <c r="Q424" s="375"/>
      <c r="R424" s="376"/>
      <c r="S424" s="368"/>
      <c r="T424" s="368"/>
    </row>
    <row r="425" spans="1:20" s="21" customFormat="1" ht="18" hidden="1" customHeight="1" thickTop="1" thickBot="1">
      <c r="A425" s="258">
        <v>138</v>
      </c>
      <c r="B425" s="377" t="s">
        <v>1317</v>
      </c>
      <c r="C425" s="379"/>
      <c r="D425" s="379" t="str">
        <f>IF(C425&gt;0,VLOOKUP(C425,女子登録情報!$A$1:$H$2000,3,0),"")</f>
        <v/>
      </c>
      <c r="E425" s="379" t="str">
        <f>IF(C425&gt;0,VLOOKUP(C425,女子登録情報!$A$1:$H$2000,4,0),"")</f>
        <v/>
      </c>
      <c r="F425" s="108" t="str">
        <f>IF(C425&gt;0,VLOOKUP(C425,女子登録情報!$A$1:$H$2000,8,0),"")</f>
        <v/>
      </c>
      <c r="G425" s="226" t="e">
        <f>IF(F426&gt;0,VLOOKUP(F426,女子登録情報!$O$2:$P$48,2,0),"")</f>
        <v>#N/A</v>
      </c>
      <c r="H425" s="226" t="str">
        <f t="shared" ref="H425" si="143">IF(C425&gt;0,TEXT(C425,"100000000"),"")</f>
        <v/>
      </c>
      <c r="I425" s="6" t="s">
        <v>30</v>
      </c>
      <c r="J425" s="110"/>
      <c r="K425" s="8" t="str">
        <f>IF(J425&gt;0,VLOOKUP(J425,女子登録情報!$J$1:$K$21,2,0),"")</f>
        <v/>
      </c>
      <c r="L425" s="6" t="s">
        <v>33</v>
      </c>
      <c r="M425" s="112"/>
      <c r="N425" s="113" t="str">
        <f t="shared" si="134"/>
        <v/>
      </c>
      <c r="O425" s="114"/>
      <c r="P425" s="363"/>
      <c r="Q425" s="364"/>
      <c r="R425" s="365"/>
      <c r="S425" s="366"/>
      <c r="T425" s="366"/>
    </row>
    <row r="426" spans="1:20" s="21" customFormat="1" ht="18" hidden="1" customHeight="1" thickBot="1">
      <c r="A426" s="259"/>
      <c r="B426" s="378"/>
      <c r="C426" s="380"/>
      <c r="D426" s="380"/>
      <c r="E426" s="380"/>
      <c r="F426" s="109" t="str">
        <f>IF(C425&gt;0,VLOOKUP(C425,女子登録情報!$A$1:$H$2000,5,0),"")</f>
        <v/>
      </c>
      <c r="G426" s="227"/>
      <c r="H426" s="227"/>
      <c r="I426" s="11" t="s">
        <v>34</v>
      </c>
      <c r="J426" s="110"/>
      <c r="K426" s="8" t="str">
        <f>IF(J426&gt;0,VLOOKUP(J426,女子登録情報!$J$2:$K$21,2,0),"")</f>
        <v/>
      </c>
      <c r="L426" s="11" t="s">
        <v>35</v>
      </c>
      <c r="M426" s="115"/>
      <c r="N426" s="113" t="str">
        <f t="shared" si="134"/>
        <v/>
      </c>
      <c r="O426" s="114"/>
      <c r="P426" s="369"/>
      <c r="Q426" s="370"/>
      <c r="R426" s="371"/>
      <c r="S426" s="367"/>
      <c r="T426" s="367"/>
    </row>
    <row r="427" spans="1:20" s="21" customFormat="1" ht="18" hidden="1" customHeight="1" thickBot="1">
      <c r="A427" s="260"/>
      <c r="B427" s="372" t="s">
        <v>36</v>
      </c>
      <c r="C427" s="373"/>
      <c r="D427" s="118"/>
      <c r="E427" s="118"/>
      <c r="F427" s="119"/>
      <c r="G427" s="228"/>
      <c r="H427" s="228"/>
      <c r="I427" s="12" t="s">
        <v>37</v>
      </c>
      <c r="J427" s="111"/>
      <c r="K427" s="14" t="str">
        <f>IF(J427&gt;0,VLOOKUP(J427,女子登録情報!$J$2:$K$21,2,0),"")</f>
        <v/>
      </c>
      <c r="L427" s="15" t="s">
        <v>38</v>
      </c>
      <c r="M427" s="116"/>
      <c r="N427" s="113" t="str">
        <f t="shared" si="134"/>
        <v/>
      </c>
      <c r="O427" s="117"/>
      <c r="P427" s="374"/>
      <c r="Q427" s="375"/>
      <c r="R427" s="376"/>
      <c r="S427" s="368"/>
      <c r="T427" s="368"/>
    </row>
    <row r="428" spans="1:20" s="21" customFormat="1" ht="18" hidden="1" customHeight="1" thickTop="1" thickBot="1">
      <c r="A428" s="258">
        <v>139</v>
      </c>
      <c r="B428" s="377" t="s">
        <v>1317</v>
      </c>
      <c r="C428" s="379"/>
      <c r="D428" s="379" t="str">
        <f>IF(C428&gt;0,VLOOKUP(C428,女子登録情報!$A$1:$H$2000,3,0),"")</f>
        <v/>
      </c>
      <c r="E428" s="379" t="str">
        <f>IF(C428&gt;0,VLOOKUP(C428,女子登録情報!$A$1:$H$2000,4,0),"")</f>
        <v/>
      </c>
      <c r="F428" s="108" t="str">
        <f>IF(C428&gt;0,VLOOKUP(C428,女子登録情報!$A$1:$H$2000,8,0),"")</f>
        <v/>
      </c>
      <c r="G428" s="226" t="e">
        <f>IF(F429&gt;0,VLOOKUP(F429,女子登録情報!$O$2:$P$48,2,0),"")</f>
        <v>#N/A</v>
      </c>
      <c r="H428" s="226" t="str">
        <f t="shared" ref="H428" si="144">IF(C428&gt;0,TEXT(C428,"100000000"),"")</f>
        <v/>
      </c>
      <c r="I428" s="6" t="s">
        <v>30</v>
      </c>
      <c r="J428" s="110"/>
      <c r="K428" s="8" t="str">
        <f>IF(J428&gt;0,VLOOKUP(J428,女子登録情報!$J$1:$K$21,2,0),"")</f>
        <v/>
      </c>
      <c r="L428" s="6" t="s">
        <v>33</v>
      </c>
      <c r="M428" s="112"/>
      <c r="N428" s="113" t="str">
        <f t="shared" si="134"/>
        <v/>
      </c>
      <c r="O428" s="114"/>
      <c r="P428" s="363"/>
      <c r="Q428" s="364"/>
      <c r="R428" s="365"/>
      <c r="S428" s="366"/>
      <c r="T428" s="366"/>
    </row>
    <row r="429" spans="1:20" s="21" customFormat="1" ht="18" hidden="1" customHeight="1" thickBot="1">
      <c r="A429" s="259"/>
      <c r="B429" s="378"/>
      <c r="C429" s="380"/>
      <c r="D429" s="380"/>
      <c r="E429" s="380"/>
      <c r="F429" s="109" t="str">
        <f>IF(C428&gt;0,VLOOKUP(C428,女子登録情報!$A$1:$H$2000,5,0),"")</f>
        <v/>
      </c>
      <c r="G429" s="227"/>
      <c r="H429" s="227"/>
      <c r="I429" s="11" t="s">
        <v>34</v>
      </c>
      <c r="J429" s="110"/>
      <c r="K429" s="8" t="str">
        <f>IF(J429&gt;0,VLOOKUP(J429,女子登録情報!$J$2:$K$21,2,0),"")</f>
        <v/>
      </c>
      <c r="L429" s="11" t="s">
        <v>35</v>
      </c>
      <c r="M429" s="115"/>
      <c r="N429" s="113" t="str">
        <f t="shared" si="134"/>
        <v/>
      </c>
      <c r="O429" s="114"/>
      <c r="P429" s="369"/>
      <c r="Q429" s="370"/>
      <c r="R429" s="371"/>
      <c r="S429" s="367"/>
      <c r="T429" s="367"/>
    </row>
    <row r="430" spans="1:20" s="21" customFormat="1" ht="18" hidden="1" customHeight="1" thickBot="1">
      <c r="A430" s="260"/>
      <c r="B430" s="372" t="s">
        <v>36</v>
      </c>
      <c r="C430" s="373"/>
      <c r="D430" s="118"/>
      <c r="E430" s="118"/>
      <c r="F430" s="119"/>
      <c r="G430" s="228"/>
      <c r="H430" s="228"/>
      <c r="I430" s="12" t="s">
        <v>37</v>
      </c>
      <c r="J430" s="111"/>
      <c r="K430" s="14" t="str">
        <f>IF(J430&gt;0,VLOOKUP(J430,女子登録情報!$J$2:$K$21,2,0),"")</f>
        <v/>
      </c>
      <c r="L430" s="15" t="s">
        <v>38</v>
      </c>
      <c r="M430" s="116"/>
      <c r="N430" s="113" t="str">
        <f t="shared" si="134"/>
        <v/>
      </c>
      <c r="O430" s="117"/>
      <c r="P430" s="374"/>
      <c r="Q430" s="375"/>
      <c r="R430" s="376"/>
      <c r="S430" s="368"/>
      <c r="T430" s="368"/>
    </row>
    <row r="431" spans="1:20" s="21" customFormat="1" ht="18" hidden="1" customHeight="1" thickTop="1" thickBot="1">
      <c r="A431" s="258">
        <v>140</v>
      </c>
      <c r="B431" s="377" t="s">
        <v>1317</v>
      </c>
      <c r="C431" s="379"/>
      <c r="D431" s="379" t="str">
        <f>IF(C431&gt;0,VLOOKUP(C431,女子登録情報!$A$1:$H$2000,3,0),"")</f>
        <v/>
      </c>
      <c r="E431" s="379" t="str">
        <f>IF(C431&gt;0,VLOOKUP(C431,女子登録情報!$A$1:$H$2000,4,0),"")</f>
        <v/>
      </c>
      <c r="F431" s="108" t="str">
        <f>IF(C431&gt;0,VLOOKUP(C431,女子登録情報!$A$1:$H$2000,8,0),"")</f>
        <v/>
      </c>
      <c r="G431" s="226" t="e">
        <f>IF(F432&gt;0,VLOOKUP(F432,女子登録情報!$O$2:$P$48,2,0),"")</f>
        <v>#N/A</v>
      </c>
      <c r="H431" s="226" t="str">
        <f t="shared" ref="H431" si="145">IF(C431&gt;0,TEXT(C431,"100000000"),"")</f>
        <v/>
      </c>
      <c r="I431" s="6" t="s">
        <v>30</v>
      </c>
      <c r="J431" s="110"/>
      <c r="K431" s="8" t="str">
        <f>IF(J431&gt;0,VLOOKUP(J431,女子登録情報!$J$1:$K$21,2,0),"")</f>
        <v/>
      </c>
      <c r="L431" s="6" t="s">
        <v>33</v>
      </c>
      <c r="M431" s="112"/>
      <c r="N431" s="113" t="str">
        <f t="shared" si="134"/>
        <v/>
      </c>
      <c r="O431" s="114"/>
      <c r="P431" s="363"/>
      <c r="Q431" s="364"/>
      <c r="R431" s="365"/>
      <c r="S431" s="366"/>
      <c r="T431" s="366"/>
    </row>
    <row r="432" spans="1:20" s="21" customFormat="1" ht="18" hidden="1" customHeight="1" thickBot="1">
      <c r="A432" s="259"/>
      <c r="B432" s="378"/>
      <c r="C432" s="380"/>
      <c r="D432" s="380"/>
      <c r="E432" s="380"/>
      <c r="F432" s="109" t="str">
        <f>IF(C431&gt;0,VLOOKUP(C431,女子登録情報!$A$1:$H$2000,5,0),"")</f>
        <v/>
      </c>
      <c r="G432" s="227"/>
      <c r="H432" s="227"/>
      <c r="I432" s="11" t="s">
        <v>34</v>
      </c>
      <c r="J432" s="110"/>
      <c r="K432" s="8" t="str">
        <f>IF(J432&gt;0,VLOOKUP(J432,女子登録情報!$J$2:$K$21,2,0),"")</f>
        <v/>
      </c>
      <c r="L432" s="11" t="s">
        <v>35</v>
      </c>
      <c r="M432" s="115"/>
      <c r="N432" s="113" t="str">
        <f t="shared" si="134"/>
        <v/>
      </c>
      <c r="O432" s="114"/>
      <c r="P432" s="369"/>
      <c r="Q432" s="370"/>
      <c r="R432" s="371"/>
      <c r="S432" s="367"/>
      <c r="T432" s="367"/>
    </row>
    <row r="433" spans="1:20" s="21" customFormat="1" ht="18" hidden="1" customHeight="1" thickBot="1">
      <c r="A433" s="260"/>
      <c r="B433" s="372" t="s">
        <v>36</v>
      </c>
      <c r="C433" s="373"/>
      <c r="D433" s="118"/>
      <c r="E433" s="118"/>
      <c r="F433" s="119"/>
      <c r="G433" s="228"/>
      <c r="H433" s="228"/>
      <c r="I433" s="12" t="s">
        <v>37</v>
      </c>
      <c r="J433" s="111"/>
      <c r="K433" s="14" t="str">
        <f>IF(J433&gt;0,VLOOKUP(J433,女子登録情報!$J$2:$K$21,2,0),"")</f>
        <v/>
      </c>
      <c r="L433" s="15" t="s">
        <v>38</v>
      </c>
      <c r="M433" s="116"/>
      <c r="N433" s="113" t="str">
        <f t="shared" si="134"/>
        <v/>
      </c>
      <c r="O433" s="117"/>
      <c r="P433" s="374"/>
      <c r="Q433" s="375"/>
      <c r="R433" s="376"/>
      <c r="S433" s="368"/>
      <c r="T433" s="368"/>
    </row>
    <row r="434" spans="1:20" s="21" customFormat="1" ht="18" hidden="1" customHeight="1" thickTop="1" thickBot="1">
      <c r="A434" s="258">
        <v>141</v>
      </c>
      <c r="B434" s="377" t="s">
        <v>1317</v>
      </c>
      <c r="C434" s="379"/>
      <c r="D434" s="379" t="str">
        <f>IF(C434&gt;0,VLOOKUP(C434,女子登録情報!$A$1:$H$2000,3,0),"")</f>
        <v/>
      </c>
      <c r="E434" s="379" t="str">
        <f>IF(C434&gt;0,VLOOKUP(C434,女子登録情報!$A$1:$H$2000,4,0),"")</f>
        <v/>
      </c>
      <c r="F434" s="108" t="str">
        <f>IF(C434&gt;0,VLOOKUP(C434,女子登録情報!$A$1:$H$2000,8,0),"")</f>
        <v/>
      </c>
      <c r="G434" s="226" t="e">
        <f>IF(F435&gt;0,VLOOKUP(F435,女子登録情報!$O$2:$P$48,2,0),"")</f>
        <v>#N/A</v>
      </c>
      <c r="H434" s="226" t="str">
        <f t="shared" ref="H434" si="146">IF(C434&gt;0,TEXT(C434,"100000000"),"")</f>
        <v/>
      </c>
      <c r="I434" s="6" t="s">
        <v>30</v>
      </c>
      <c r="J434" s="110"/>
      <c r="K434" s="8" t="str">
        <f>IF(J434&gt;0,VLOOKUP(J434,女子登録情報!$J$1:$K$21,2,0),"")</f>
        <v/>
      </c>
      <c r="L434" s="6" t="s">
        <v>33</v>
      </c>
      <c r="M434" s="112"/>
      <c r="N434" s="113" t="str">
        <f t="shared" si="134"/>
        <v/>
      </c>
      <c r="O434" s="114"/>
      <c r="P434" s="363"/>
      <c r="Q434" s="364"/>
      <c r="R434" s="365"/>
      <c r="S434" s="366"/>
      <c r="T434" s="366"/>
    </row>
    <row r="435" spans="1:20" s="21" customFormat="1" ht="18" hidden="1" customHeight="1" thickBot="1">
      <c r="A435" s="259"/>
      <c r="B435" s="378"/>
      <c r="C435" s="380"/>
      <c r="D435" s="380"/>
      <c r="E435" s="380"/>
      <c r="F435" s="109" t="str">
        <f>IF(C434&gt;0,VLOOKUP(C434,女子登録情報!$A$1:$H$2000,5,0),"")</f>
        <v/>
      </c>
      <c r="G435" s="227"/>
      <c r="H435" s="227"/>
      <c r="I435" s="11" t="s">
        <v>34</v>
      </c>
      <c r="J435" s="110"/>
      <c r="K435" s="8" t="str">
        <f>IF(J435&gt;0,VLOOKUP(J435,女子登録情報!$J$2:$K$21,2,0),"")</f>
        <v/>
      </c>
      <c r="L435" s="11" t="s">
        <v>35</v>
      </c>
      <c r="M435" s="115"/>
      <c r="N435" s="113" t="str">
        <f t="shared" si="134"/>
        <v/>
      </c>
      <c r="O435" s="114"/>
      <c r="P435" s="369"/>
      <c r="Q435" s="370"/>
      <c r="R435" s="371"/>
      <c r="S435" s="367"/>
      <c r="T435" s="367"/>
    </row>
    <row r="436" spans="1:20" s="21" customFormat="1" ht="18" hidden="1" customHeight="1" thickBot="1">
      <c r="A436" s="260"/>
      <c r="B436" s="372" t="s">
        <v>36</v>
      </c>
      <c r="C436" s="373"/>
      <c r="D436" s="118"/>
      <c r="E436" s="118"/>
      <c r="F436" s="119"/>
      <c r="G436" s="228"/>
      <c r="H436" s="228"/>
      <c r="I436" s="12" t="s">
        <v>37</v>
      </c>
      <c r="J436" s="111"/>
      <c r="K436" s="14" t="str">
        <f>IF(J436&gt;0,VLOOKUP(J436,女子登録情報!$J$2:$K$21,2,0),"")</f>
        <v/>
      </c>
      <c r="L436" s="15" t="s">
        <v>38</v>
      </c>
      <c r="M436" s="116"/>
      <c r="N436" s="113" t="str">
        <f t="shared" si="134"/>
        <v/>
      </c>
      <c r="O436" s="117"/>
      <c r="P436" s="374"/>
      <c r="Q436" s="375"/>
      <c r="R436" s="376"/>
      <c r="S436" s="368"/>
      <c r="T436" s="368"/>
    </row>
    <row r="437" spans="1:20" s="21" customFormat="1" ht="18" hidden="1" customHeight="1" thickTop="1" thickBot="1">
      <c r="A437" s="258">
        <v>142</v>
      </c>
      <c r="B437" s="377" t="s">
        <v>1317</v>
      </c>
      <c r="C437" s="379"/>
      <c r="D437" s="379" t="str">
        <f>IF(C437&gt;0,VLOOKUP(C437,女子登録情報!$A$1:$H$2000,3,0),"")</f>
        <v/>
      </c>
      <c r="E437" s="379" t="str">
        <f>IF(C437&gt;0,VLOOKUP(C437,女子登録情報!$A$1:$H$2000,4,0),"")</f>
        <v/>
      </c>
      <c r="F437" s="108" t="str">
        <f>IF(C437&gt;0,VLOOKUP(C437,女子登録情報!$A$1:$H$2000,8,0),"")</f>
        <v/>
      </c>
      <c r="G437" s="226" t="e">
        <f>IF(F438&gt;0,VLOOKUP(F438,女子登録情報!$O$2:$P$48,2,0),"")</f>
        <v>#N/A</v>
      </c>
      <c r="H437" s="226" t="str">
        <f t="shared" ref="H437" si="147">IF(C437&gt;0,TEXT(C437,"100000000"),"")</f>
        <v/>
      </c>
      <c r="I437" s="6" t="s">
        <v>30</v>
      </c>
      <c r="J437" s="110"/>
      <c r="K437" s="8" t="str">
        <f>IF(J437&gt;0,VLOOKUP(J437,女子登録情報!$J$1:$K$21,2,0),"")</f>
        <v/>
      </c>
      <c r="L437" s="6" t="s">
        <v>33</v>
      </c>
      <c r="M437" s="112"/>
      <c r="N437" s="113" t="str">
        <f t="shared" si="134"/>
        <v/>
      </c>
      <c r="O437" s="114"/>
      <c r="P437" s="363"/>
      <c r="Q437" s="364"/>
      <c r="R437" s="365"/>
      <c r="S437" s="366"/>
      <c r="T437" s="366"/>
    </row>
    <row r="438" spans="1:20" s="21" customFormat="1" ht="18" hidden="1" customHeight="1" thickBot="1">
      <c r="A438" s="259"/>
      <c r="B438" s="378"/>
      <c r="C438" s="380"/>
      <c r="D438" s="380"/>
      <c r="E438" s="380"/>
      <c r="F438" s="109" t="str">
        <f>IF(C437&gt;0,VLOOKUP(C437,女子登録情報!$A$1:$H$2000,5,0),"")</f>
        <v/>
      </c>
      <c r="G438" s="227"/>
      <c r="H438" s="227"/>
      <c r="I438" s="11" t="s">
        <v>34</v>
      </c>
      <c r="J438" s="110"/>
      <c r="K438" s="8" t="str">
        <f>IF(J438&gt;0,VLOOKUP(J438,女子登録情報!$J$2:$K$21,2,0),"")</f>
        <v/>
      </c>
      <c r="L438" s="11" t="s">
        <v>35</v>
      </c>
      <c r="M438" s="115"/>
      <c r="N438" s="113" t="str">
        <f t="shared" si="134"/>
        <v/>
      </c>
      <c r="O438" s="114"/>
      <c r="P438" s="369"/>
      <c r="Q438" s="370"/>
      <c r="R438" s="371"/>
      <c r="S438" s="367"/>
      <c r="T438" s="367"/>
    </row>
    <row r="439" spans="1:20" s="21" customFormat="1" ht="18" hidden="1" customHeight="1" thickBot="1">
      <c r="A439" s="260"/>
      <c r="B439" s="372" t="s">
        <v>36</v>
      </c>
      <c r="C439" s="373"/>
      <c r="D439" s="118"/>
      <c r="E439" s="118"/>
      <c r="F439" s="119"/>
      <c r="G439" s="228"/>
      <c r="H439" s="228"/>
      <c r="I439" s="12" t="s">
        <v>37</v>
      </c>
      <c r="J439" s="111"/>
      <c r="K439" s="14" t="str">
        <f>IF(J439&gt;0,VLOOKUP(J439,女子登録情報!$J$2:$K$21,2,0),"")</f>
        <v/>
      </c>
      <c r="L439" s="15" t="s">
        <v>38</v>
      </c>
      <c r="M439" s="116"/>
      <c r="N439" s="113" t="str">
        <f t="shared" si="134"/>
        <v/>
      </c>
      <c r="O439" s="117"/>
      <c r="P439" s="374"/>
      <c r="Q439" s="375"/>
      <c r="R439" s="376"/>
      <c r="S439" s="368"/>
      <c r="T439" s="368"/>
    </row>
    <row r="440" spans="1:20" s="21" customFormat="1" ht="18" hidden="1" customHeight="1" thickTop="1" thickBot="1">
      <c r="A440" s="258">
        <v>143</v>
      </c>
      <c r="B440" s="377" t="s">
        <v>1317</v>
      </c>
      <c r="C440" s="379"/>
      <c r="D440" s="379" t="str">
        <f>IF(C440&gt;0,VLOOKUP(C440,女子登録情報!$A$1:$H$2000,3,0),"")</f>
        <v/>
      </c>
      <c r="E440" s="379" t="str">
        <f>IF(C440&gt;0,VLOOKUP(C440,女子登録情報!$A$1:$H$2000,4,0),"")</f>
        <v/>
      </c>
      <c r="F440" s="108" t="str">
        <f>IF(C440&gt;0,VLOOKUP(C440,女子登録情報!$A$1:$H$2000,8,0),"")</f>
        <v/>
      </c>
      <c r="G440" s="226" t="e">
        <f>IF(F441&gt;0,VLOOKUP(F441,女子登録情報!$O$2:$P$48,2,0),"")</f>
        <v>#N/A</v>
      </c>
      <c r="H440" s="226" t="str">
        <f t="shared" ref="H440" si="148">IF(C440&gt;0,TEXT(C440,"100000000"),"")</f>
        <v/>
      </c>
      <c r="I440" s="6" t="s">
        <v>30</v>
      </c>
      <c r="J440" s="110"/>
      <c r="K440" s="8" t="str">
        <f>IF(J440&gt;0,VLOOKUP(J440,女子登録情報!$J$1:$K$21,2,0),"")</f>
        <v/>
      </c>
      <c r="L440" s="6" t="s">
        <v>33</v>
      </c>
      <c r="M440" s="112"/>
      <c r="N440" s="113" t="str">
        <f t="shared" si="134"/>
        <v/>
      </c>
      <c r="O440" s="114"/>
      <c r="P440" s="363"/>
      <c r="Q440" s="364"/>
      <c r="R440" s="365"/>
      <c r="S440" s="366"/>
      <c r="T440" s="366"/>
    </row>
    <row r="441" spans="1:20" s="21" customFormat="1" ht="18" hidden="1" customHeight="1" thickBot="1">
      <c r="A441" s="259"/>
      <c r="B441" s="378"/>
      <c r="C441" s="380"/>
      <c r="D441" s="380"/>
      <c r="E441" s="380"/>
      <c r="F441" s="109" t="str">
        <f>IF(C440&gt;0,VLOOKUP(C440,女子登録情報!$A$1:$H$2000,5,0),"")</f>
        <v/>
      </c>
      <c r="G441" s="227"/>
      <c r="H441" s="227"/>
      <c r="I441" s="11" t="s">
        <v>34</v>
      </c>
      <c r="J441" s="110"/>
      <c r="K441" s="8" t="str">
        <f>IF(J441&gt;0,VLOOKUP(J441,女子登録情報!$J$2:$K$21,2,0),"")</f>
        <v/>
      </c>
      <c r="L441" s="11" t="s">
        <v>35</v>
      </c>
      <c r="M441" s="115"/>
      <c r="N441" s="113" t="str">
        <f t="shared" si="134"/>
        <v/>
      </c>
      <c r="O441" s="114"/>
      <c r="P441" s="369"/>
      <c r="Q441" s="370"/>
      <c r="R441" s="371"/>
      <c r="S441" s="367"/>
      <c r="T441" s="367"/>
    </row>
    <row r="442" spans="1:20" s="21" customFormat="1" ht="18" hidden="1" customHeight="1" thickBot="1">
      <c r="A442" s="260"/>
      <c r="B442" s="372" t="s">
        <v>36</v>
      </c>
      <c r="C442" s="373"/>
      <c r="D442" s="118"/>
      <c r="E442" s="118"/>
      <c r="F442" s="119"/>
      <c r="G442" s="228"/>
      <c r="H442" s="228"/>
      <c r="I442" s="12" t="s">
        <v>37</v>
      </c>
      <c r="J442" s="111"/>
      <c r="K442" s="14" t="str">
        <f>IF(J442&gt;0,VLOOKUP(J442,女子登録情報!$J$2:$K$21,2,0),"")</f>
        <v/>
      </c>
      <c r="L442" s="15" t="s">
        <v>38</v>
      </c>
      <c r="M442" s="116"/>
      <c r="N442" s="113" t="str">
        <f t="shared" si="134"/>
        <v/>
      </c>
      <c r="O442" s="117"/>
      <c r="P442" s="374"/>
      <c r="Q442" s="375"/>
      <c r="R442" s="376"/>
      <c r="S442" s="368"/>
      <c r="T442" s="368"/>
    </row>
    <row r="443" spans="1:20" s="21" customFormat="1" ht="18" hidden="1" customHeight="1" thickTop="1" thickBot="1">
      <c r="A443" s="258">
        <v>144</v>
      </c>
      <c r="B443" s="377" t="s">
        <v>1317</v>
      </c>
      <c r="C443" s="379"/>
      <c r="D443" s="379" t="str">
        <f>IF(C443&gt;0,VLOOKUP(C443,女子登録情報!$A$1:$H$2000,3,0),"")</f>
        <v/>
      </c>
      <c r="E443" s="379" t="str">
        <f>IF(C443&gt;0,VLOOKUP(C443,女子登録情報!$A$1:$H$2000,4,0),"")</f>
        <v/>
      </c>
      <c r="F443" s="108" t="str">
        <f>IF(C443&gt;0,VLOOKUP(C443,女子登録情報!$A$1:$H$2000,8,0),"")</f>
        <v/>
      </c>
      <c r="G443" s="226" t="e">
        <f>IF(F444&gt;0,VLOOKUP(F444,女子登録情報!$O$2:$P$48,2,0),"")</f>
        <v>#N/A</v>
      </c>
      <c r="H443" s="226" t="str">
        <f t="shared" ref="H443" si="149">IF(C443&gt;0,TEXT(C443,"100000000"),"")</f>
        <v/>
      </c>
      <c r="I443" s="6" t="s">
        <v>30</v>
      </c>
      <c r="J443" s="110"/>
      <c r="K443" s="8" t="str">
        <f>IF(J443&gt;0,VLOOKUP(J443,女子登録情報!$J$1:$K$21,2,0),"")</f>
        <v/>
      </c>
      <c r="L443" s="6" t="s">
        <v>33</v>
      </c>
      <c r="M443" s="112"/>
      <c r="N443" s="113" t="str">
        <f t="shared" si="134"/>
        <v/>
      </c>
      <c r="O443" s="114"/>
      <c r="P443" s="363"/>
      <c r="Q443" s="364"/>
      <c r="R443" s="365"/>
      <c r="S443" s="366"/>
      <c r="T443" s="366"/>
    </row>
    <row r="444" spans="1:20" s="21" customFormat="1" ht="18" hidden="1" customHeight="1" thickBot="1">
      <c r="A444" s="259"/>
      <c r="B444" s="378"/>
      <c r="C444" s="380"/>
      <c r="D444" s="380"/>
      <c r="E444" s="380"/>
      <c r="F444" s="109" t="str">
        <f>IF(C443&gt;0,VLOOKUP(C443,女子登録情報!$A$1:$H$2000,5,0),"")</f>
        <v/>
      </c>
      <c r="G444" s="227"/>
      <c r="H444" s="227"/>
      <c r="I444" s="11" t="s">
        <v>34</v>
      </c>
      <c r="J444" s="110"/>
      <c r="K444" s="8" t="str">
        <f>IF(J444&gt;0,VLOOKUP(J444,女子登録情報!$J$2:$K$21,2,0),"")</f>
        <v/>
      </c>
      <c r="L444" s="11" t="s">
        <v>35</v>
      </c>
      <c r="M444" s="115"/>
      <c r="N444" s="113" t="str">
        <f t="shared" si="134"/>
        <v/>
      </c>
      <c r="O444" s="114"/>
      <c r="P444" s="369"/>
      <c r="Q444" s="370"/>
      <c r="R444" s="371"/>
      <c r="S444" s="367"/>
      <c r="T444" s="367"/>
    </row>
    <row r="445" spans="1:20" s="21" customFormat="1" ht="18" hidden="1" customHeight="1" thickBot="1">
      <c r="A445" s="260"/>
      <c r="B445" s="372" t="s">
        <v>36</v>
      </c>
      <c r="C445" s="373"/>
      <c r="D445" s="118"/>
      <c r="E445" s="118"/>
      <c r="F445" s="119"/>
      <c r="G445" s="228"/>
      <c r="H445" s="228"/>
      <c r="I445" s="12" t="s">
        <v>37</v>
      </c>
      <c r="J445" s="111"/>
      <c r="K445" s="14" t="str">
        <f>IF(J445&gt;0,VLOOKUP(J445,女子登録情報!$J$2:$K$21,2,0),"")</f>
        <v/>
      </c>
      <c r="L445" s="15" t="s">
        <v>38</v>
      </c>
      <c r="M445" s="116"/>
      <c r="N445" s="113" t="str">
        <f t="shared" si="134"/>
        <v/>
      </c>
      <c r="O445" s="117"/>
      <c r="P445" s="374"/>
      <c r="Q445" s="375"/>
      <c r="R445" s="376"/>
      <c r="S445" s="368"/>
      <c r="T445" s="368"/>
    </row>
    <row r="446" spans="1:20" s="21" customFormat="1" ht="18" hidden="1" customHeight="1" thickTop="1" thickBot="1">
      <c r="A446" s="258">
        <v>145</v>
      </c>
      <c r="B446" s="377" t="s">
        <v>1317</v>
      </c>
      <c r="C446" s="379"/>
      <c r="D446" s="379" t="str">
        <f>IF(C446&gt;0,VLOOKUP(C446,女子登録情報!$A$1:$H$2000,3,0),"")</f>
        <v/>
      </c>
      <c r="E446" s="379" t="str">
        <f>IF(C446&gt;0,VLOOKUP(C446,女子登録情報!$A$1:$H$2000,4,0),"")</f>
        <v/>
      </c>
      <c r="F446" s="108" t="str">
        <f>IF(C446&gt;0,VLOOKUP(C446,女子登録情報!$A$1:$H$2000,8,0),"")</f>
        <v/>
      </c>
      <c r="G446" s="226" t="e">
        <f>IF(F447&gt;0,VLOOKUP(F447,女子登録情報!$O$2:$P$48,2,0),"")</f>
        <v>#N/A</v>
      </c>
      <c r="H446" s="226" t="str">
        <f t="shared" ref="H446" si="150">IF(C446&gt;0,TEXT(C446,"100000000"),"")</f>
        <v/>
      </c>
      <c r="I446" s="6" t="s">
        <v>30</v>
      </c>
      <c r="J446" s="110"/>
      <c r="K446" s="8" t="str">
        <f>IF(J446&gt;0,VLOOKUP(J446,女子登録情報!$J$1:$K$21,2,0),"")</f>
        <v/>
      </c>
      <c r="L446" s="6" t="s">
        <v>33</v>
      </c>
      <c r="M446" s="112"/>
      <c r="N446" s="113" t="str">
        <f t="shared" si="134"/>
        <v/>
      </c>
      <c r="O446" s="114"/>
      <c r="P446" s="363"/>
      <c r="Q446" s="364"/>
      <c r="R446" s="365"/>
      <c r="S446" s="366"/>
      <c r="T446" s="366"/>
    </row>
    <row r="447" spans="1:20" s="21" customFormat="1" ht="18" hidden="1" customHeight="1" thickBot="1">
      <c r="A447" s="259"/>
      <c r="B447" s="378"/>
      <c r="C447" s="380"/>
      <c r="D447" s="380"/>
      <c r="E447" s="380"/>
      <c r="F447" s="109" t="str">
        <f>IF(C446&gt;0,VLOOKUP(C446,女子登録情報!$A$1:$H$2000,5,0),"")</f>
        <v/>
      </c>
      <c r="G447" s="227"/>
      <c r="H447" s="227"/>
      <c r="I447" s="11" t="s">
        <v>34</v>
      </c>
      <c r="J447" s="110"/>
      <c r="K447" s="8" t="str">
        <f>IF(J447&gt;0,VLOOKUP(J447,女子登録情報!$J$2:$K$21,2,0),"")</f>
        <v/>
      </c>
      <c r="L447" s="11" t="s">
        <v>35</v>
      </c>
      <c r="M447" s="115"/>
      <c r="N447" s="113" t="str">
        <f t="shared" si="134"/>
        <v/>
      </c>
      <c r="O447" s="114"/>
      <c r="P447" s="369"/>
      <c r="Q447" s="370"/>
      <c r="R447" s="371"/>
      <c r="S447" s="367"/>
      <c r="T447" s="367"/>
    </row>
    <row r="448" spans="1:20" s="21" customFormat="1" ht="18" hidden="1" customHeight="1" thickBot="1">
      <c r="A448" s="260"/>
      <c r="B448" s="372" t="s">
        <v>36</v>
      </c>
      <c r="C448" s="373"/>
      <c r="D448" s="118"/>
      <c r="E448" s="118"/>
      <c r="F448" s="119"/>
      <c r="G448" s="228"/>
      <c r="H448" s="228"/>
      <c r="I448" s="12" t="s">
        <v>37</v>
      </c>
      <c r="J448" s="111"/>
      <c r="K448" s="14" t="str">
        <f>IF(J448&gt;0,VLOOKUP(J448,女子登録情報!$J$2:$K$21,2,0),"")</f>
        <v/>
      </c>
      <c r="L448" s="15" t="s">
        <v>38</v>
      </c>
      <c r="M448" s="116"/>
      <c r="N448" s="113" t="str">
        <f t="shared" si="134"/>
        <v/>
      </c>
      <c r="O448" s="117"/>
      <c r="P448" s="374"/>
      <c r="Q448" s="375"/>
      <c r="R448" s="376"/>
      <c r="S448" s="368"/>
      <c r="T448" s="368"/>
    </row>
    <row r="449" spans="1:20" s="21" customFormat="1" ht="18" hidden="1" customHeight="1" thickTop="1" thickBot="1">
      <c r="A449" s="258">
        <v>146</v>
      </c>
      <c r="B449" s="377" t="s">
        <v>1317</v>
      </c>
      <c r="C449" s="379"/>
      <c r="D449" s="379" t="str">
        <f>IF(C449&gt;0,VLOOKUP(C449,女子登録情報!$A$1:$H$2000,3,0),"")</f>
        <v/>
      </c>
      <c r="E449" s="379" t="str">
        <f>IF(C449&gt;0,VLOOKUP(C449,女子登録情報!$A$1:$H$2000,4,0),"")</f>
        <v/>
      </c>
      <c r="F449" s="108" t="str">
        <f>IF(C449&gt;0,VLOOKUP(C449,女子登録情報!$A$1:$H$2000,8,0),"")</f>
        <v/>
      </c>
      <c r="G449" s="226" t="e">
        <f>IF(F450&gt;0,VLOOKUP(F450,女子登録情報!$O$2:$P$48,2,0),"")</f>
        <v>#N/A</v>
      </c>
      <c r="H449" s="226" t="str">
        <f t="shared" ref="H449" si="151">IF(C449&gt;0,TEXT(C449,"100000000"),"")</f>
        <v/>
      </c>
      <c r="I449" s="6" t="s">
        <v>30</v>
      </c>
      <c r="J449" s="110"/>
      <c r="K449" s="8" t="str">
        <f>IF(J449&gt;0,VLOOKUP(J449,女子登録情報!$J$1:$K$21,2,0),"")</f>
        <v/>
      </c>
      <c r="L449" s="6" t="s">
        <v>33</v>
      </c>
      <c r="M449" s="112"/>
      <c r="N449" s="113" t="str">
        <f t="shared" si="134"/>
        <v/>
      </c>
      <c r="O449" s="114"/>
      <c r="P449" s="363"/>
      <c r="Q449" s="364"/>
      <c r="R449" s="365"/>
      <c r="S449" s="366"/>
      <c r="T449" s="366"/>
    </row>
    <row r="450" spans="1:20" s="21" customFormat="1" ht="18" hidden="1" customHeight="1" thickBot="1">
      <c r="A450" s="259"/>
      <c r="B450" s="378"/>
      <c r="C450" s="380"/>
      <c r="D450" s="380"/>
      <c r="E450" s="380"/>
      <c r="F450" s="109" t="str">
        <f>IF(C449&gt;0,VLOOKUP(C449,女子登録情報!$A$1:$H$2000,5,0),"")</f>
        <v/>
      </c>
      <c r="G450" s="227"/>
      <c r="H450" s="227"/>
      <c r="I450" s="11" t="s">
        <v>34</v>
      </c>
      <c r="J450" s="110"/>
      <c r="K450" s="8" t="str">
        <f>IF(J450&gt;0,VLOOKUP(J450,女子登録情報!$J$2:$K$21,2,0),"")</f>
        <v/>
      </c>
      <c r="L450" s="11" t="s">
        <v>35</v>
      </c>
      <c r="M450" s="115"/>
      <c r="N450" s="113" t="str">
        <f t="shared" si="134"/>
        <v/>
      </c>
      <c r="O450" s="114"/>
      <c r="P450" s="369"/>
      <c r="Q450" s="370"/>
      <c r="R450" s="371"/>
      <c r="S450" s="367"/>
      <c r="T450" s="367"/>
    </row>
    <row r="451" spans="1:20" s="21" customFormat="1" ht="18" hidden="1" customHeight="1" thickBot="1">
      <c r="A451" s="260"/>
      <c r="B451" s="372" t="s">
        <v>36</v>
      </c>
      <c r="C451" s="373"/>
      <c r="D451" s="118"/>
      <c r="E451" s="118"/>
      <c r="F451" s="119"/>
      <c r="G451" s="228"/>
      <c r="H451" s="228"/>
      <c r="I451" s="12" t="s">
        <v>37</v>
      </c>
      <c r="J451" s="111"/>
      <c r="K451" s="14" t="str">
        <f>IF(J451&gt;0,VLOOKUP(J451,女子登録情報!$J$2:$K$21,2,0),"")</f>
        <v/>
      </c>
      <c r="L451" s="15" t="s">
        <v>38</v>
      </c>
      <c r="M451" s="116"/>
      <c r="N451" s="113" t="str">
        <f t="shared" si="134"/>
        <v/>
      </c>
      <c r="O451" s="117"/>
      <c r="P451" s="374"/>
      <c r="Q451" s="375"/>
      <c r="R451" s="376"/>
      <c r="S451" s="368"/>
      <c r="T451" s="368"/>
    </row>
    <row r="452" spans="1:20" s="21" customFormat="1" ht="18" hidden="1" customHeight="1" thickTop="1" thickBot="1">
      <c r="A452" s="258">
        <v>147</v>
      </c>
      <c r="B452" s="377" t="s">
        <v>1317</v>
      </c>
      <c r="C452" s="379"/>
      <c r="D452" s="379" t="str">
        <f>IF(C452&gt;0,VLOOKUP(C452,女子登録情報!$A$1:$H$2000,3,0),"")</f>
        <v/>
      </c>
      <c r="E452" s="379" t="str">
        <f>IF(C452&gt;0,VLOOKUP(C452,女子登録情報!$A$1:$H$2000,4,0),"")</f>
        <v/>
      </c>
      <c r="F452" s="108" t="str">
        <f>IF(C452&gt;0,VLOOKUP(C452,女子登録情報!$A$1:$H$2000,8,0),"")</f>
        <v/>
      </c>
      <c r="G452" s="226" t="e">
        <f>IF(F453&gt;0,VLOOKUP(F453,女子登録情報!$O$2:$P$48,2,0),"")</f>
        <v>#N/A</v>
      </c>
      <c r="H452" s="226" t="str">
        <f t="shared" ref="H452" si="152">IF(C452&gt;0,TEXT(C452,"100000000"),"")</f>
        <v/>
      </c>
      <c r="I452" s="6" t="s">
        <v>30</v>
      </c>
      <c r="J452" s="110"/>
      <c r="K452" s="8" t="str">
        <f>IF(J452&gt;0,VLOOKUP(J452,女子登録情報!$J$1:$K$21,2,0),"")</f>
        <v/>
      </c>
      <c r="L452" s="6" t="s">
        <v>33</v>
      </c>
      <c r="M452" s="112"/>
      <c r="N452" s="113" t="str">
        <f t="shared" si="134"/>
        <v/>
      </c>
      <c r="O452" s="114"/>
      <c r="P452" s="363"/>
      <c r="Q452" s="364"/>
      <c r="R452" s="365"/>
      <c r="S452" s="366"/>
      <c r="T452" s="366"/>
    </row>
    <row r="453" spans="1:20" s="21" customFormat="1" ht="18" hidden="1" customHeight="1" thickBot="1">
      <c r="A453" s="259"/>
      <c r="B453" s="378"/>
      <c r="C453" s="380"/>
      <c r="D453" s="380"/>
      <c r="E453" s="380"/>
      <c r="F453" s="109" t="str">
        <f>IF(C452&gt;0,VLOOKUP(C452,女子登録情報!$A$1:$H$2000,5,0),"")</f>
        <v/>
      </c>
      <c r="G453" s="227"/>
      <c r="H453" s="227"/>
      <c r="I453" s="11" t="s">
        <v>34</v>
      </c>
      <c r="J453" s="110"/>
      <c r="K453" s="8" t="str">
        <f>IF(J453&gt;0,VLOOKUP(J453,女子登録情報!$J$2:$K$21,2,0),"")</f>
        <v/>
      </c>
      <c r="L453" s="11" t="s">
        <v>35</v>
      </c>
      <c r="M453" s="115"/>
      <c r="N453" s="113" t="str">
        <f t="shared" si="134"/>
        <v/>
      </c>
      <c r="O453" s="114"/>
      <c r="P453" s="369"/>
      <c r="Q453" s="370"/>
      <c r="R453" s="371"/>
      <c r="S453" s="367"/>
      <c r="T453" s="367"/>
    </row>
    <row r="454" spans="1:20" s="21" customFormat="1" ht="18" hidden="1" customHeight="1" thickBot="1">
      <c r="A454" s="260"/>
      <c r="B454" s="372" t="s">
        <v>36</v>
      </c>
      <c r="C454" s="373"/>
      <c r="D454" s="118"/>
      <c r="E454" s="118"/>
      <c r="F454" s="119"/>
      <c r="G454" s="228"/>
      <c r="H454" s="228"/>
      <c r="I454" s="12" t="s">
        <v>37</v>
      </c>
      <c r="J454" s="111"/>
      <c r="K454" s="14" t="str">
        <f>IF(J454&gt;0,VLOOKUP(J454,女子登録情報!$J$2:$K$21,2,0),"")</f>
        <v/>
      </c>
      <c r="L454" s="15" t="s">
        <v>38</v>
      </c>
      <c r="M454" s="116"/>
      <c r="N454" s="113" t="str">
        <f t="shared" si="134"/>
        <v/>
      </c>
      <c r="O454" s="117"/>
      <c r="P454" s="374"/>
      <c r="Q454" s="375"/>
      <c r="R454" s="376"/>
      <c r="S454" s="368"/>
      <c r="T454" s="368"/>
    </row>
    <row r="455" spans="1:20" s="21" customFormat="1" ht="18" hidden="1" customHeight="1" thickTop="1" thickBot="1">
      <c r="A455" s="258">
        <v>148</v>
      </c>
      <c r="B455" s="377" t="s">
        <v>1317</v>
      </c>
      <c r="C455" s="379"/>
      <c r="D455" s="379" t="str">
        <f>IF(C455&gt;0,VLOOKUP(C455,女子登録情報!$A$1:$H$2000,3,0),"")</f>
        <v/>
      </c>
      <c r="E455" s="379" t="str">
        <f>IF(C455&gt;0,VLOOKUP(C455,女子登録情報!$A$1:$H$2000,4,0),"")</f>
        <v/>
      </c>
      <c r="F455" s="108" t="str">
        <f>IF(C455&gt;0,VLOOKUP(C455,女子登録情報!$A$1:$H$2000,8,0),"")</f>
        <v/>
      </c>
      <c r="G455" s="226" t="e">
        <f>IF(F456&gt;0,VLOOKUP(F456,女子登録情報!$O$2:$P$48,2,0),"")</f>
        <v>#N/A</v>
      </c>
      <c r="H455" s="226" t="str">
        <f t="shared" ref="H455" si="153">IF(C455&gt;0,TEXT(C455,"100000000"),"")</f>
        <v/>
      </c>
      <c r="I455" s="6" t="s">
        <v>30</v>
      </c>
      <c r="J455" s="110"/>
      <c r="K455" s="8" t="str">
        <f>IF(J455&gt;0,VLOOKUP(J455,女子登録情報!$J$1:$K$21,2,0),"")</f>
        <v/>
      </c>
      <c r="L455" s="6" t="s">
        <v>33</v>
      </c>
      <c r="M455" s="112"/>
      <c r="N455" s="113" t="str">
        <f t="shared" si="134"/>
        <v/>
      </c>
      <c r="O455" s="114"/>
      <c r="P455" s="363"/>
      <c r="Q455" s="364"/>
      <c r="R455" s="365"/>
      <c r="S455" s="366"/>
      <c r="T455" s="366"/>
    </row>
    <row r="456" spans="1:20" s="21" customFormat="1" ht="18" hidden="1" customHeight="1" thickBot="1">
      <c r="A456" s="259"/>
      <c r="B456" s="378"/>
      <c r="C456" s="380"/>
      <c r="D456" s="380"/>
      <c r="E456" s="380"/>
      <c r="F456" s="109" t="str">
        <f>IF(C455&gt;0,VLOOKUP(C455,女子登録情報!$A$1:$H$2000,5,0),"")</f>
        <v/>
      </c>
      <c r="G456" s="227"/>
      <c r="H456" s="227"/>
      <c r="I456" s="11" t="s">
        <v>34</v>
      </c>
      <c r="J456" s="110"/>
      <c r="K456" s="8" t="str">
        <f>IF(J456&gt;0,VLOOKUP(J456,女子登録情報!$J$2:$K$21,2,0),"")</f>
        <v/>
      </c>
      <c r="L456" s="11" t="s">
        <v>35</v>
      </c>
      <c r="M456" s="115"/>
      <c r="N456" s="113" t="str">
        <f t="shared" si="134"/>
        <v/>
      </c>
      <c r="O456" s="114"/>
      <c r="P456" s="369"/>
      <c r="Q456" s="370"/>
      <c r="R456" s="371"/>
      <c r="S456" s="367"/>
      <c r="T456" s="367"/>
    </row>
    <row r="457" spans="1:20" s="21" customFormat="1" ht="18" hidden="1" customHeight="1" thickBot="1">
      <c r="A457" s="260"/>
      <c r="B457" s="372" t="s">
        <v>36</v>
      </c>
      <c r="C457" s="373"/>
      <c r="D457" s="118"/>
      <c r="E457" s="118"/>
      <c r="F457" s="119"/>
      <c r="G457" s="228"/>
      <c r="H457" s="228"/>
      <c r="I457" s="12" t="s">
        <v>37</v>
      </c>
      <c r="J457" s="111"/>
      <c r="K457" s="14" t="str">
        <f>IF(J457&gt;0,VLOOKUP(J457,女子登録情報!$J$2:$K$21,2,0),"")</f>
        <v/>
      </c>
      <c r="L457" s="15" t="s">
        <v>38</v>
      </c>
      <c r="M457" s="116"/>
      <c r="N457" s="113" t="str">
        <f t="shared" si="134"/>
        <v/>
      </c>
      <c r="O457" s="117"/>
      <c r="P457" s="374"/>
      <c r="Q457" s="375"/>
      <c r="R457" s="376"/>
      <c r="S457" s="368"/>
      <c r="T457" s="368"/>
    </row>
    <row r="458" spans="1:20" s="21" customFormat="1" ht="18" hidden="1" customHeight="1" thickTop="1" thickBot="1">
      <c r="A458" s="258">
        <v>149</v>
      </c>
      <c r="B458" s="377" t="s">
        <v>1317</v>
      </c>
      <c r="C458" s="379"/>
      <c r="D458" s="379" t="str">
        <f>IF(C458&gt;0,VLOOKUP(C458,女子登録情報!$A$1:$H$2000,3,0),"")</f>
        <v/>
      </c>
      <c r="E458" s="379" t="str">
        <f>IF(C458&gt;0,VLOOKUP(C458,女子登録情報!$A$1:$H$2000,4,0),"")</f>
        <v/>
      </c>
      <c r="F458" s="108" t="str">
        <f>IF(C458&gt;0,VLOOKUP(C458,女子登録情報!$A$1:$H$2000,8,0),"")</f>
        <v/>
      </c>
      <c r="G458" s="226" t="e">
        <f>IF(F459&gt;0,VLOOKUP(F459,女子登録情報!$O$2:$P$48,2,0),"")</f>
        <v>#N/A</v>
      </c>
      <c r="H458" s="226" t="str">
        <f t="shared" ref="H458" si="154">IF(C458&gt;0,TEXT(C458,"100000000"),"")</f>
        <v/>
      </c>
      <c r="I458" s="6" t="s">
        <v>30</v>
      </c>
      <c r="J458" s="110"/>
      <c r="K458" s="8" t="str">
        <f>IF(J458&gt;0,VLOOKUP(J458,女子登録情報!$J$1:$K$21,2,0),"")</f>
        <v/>
      </c>
      <c r="L458" s="6" t="s">
        <v>33</v>
      </c>
      <c r="M458" s="112"/>
      <c r="N458" s="113" t="str">
        <f t="shared" si="134"/>
        <v/>
      </c>
      <c r="O458" s="114"/>
      <c r="P458" s="363"/>
      <c r="Q458" s="364"/>
      <c r="R458" s="365"/>
      <c r="S458" s="366"/>
      <c r="T458" s="366"/>
    </row>
    <row r="459" spans="1:20" s="21" customFormat="1" ht="18" hidden="1" customHeight="1" thickBot="1">
      <c r="A459" s="259"/>
      <c r="B459" s="378"/>
      <c r="C459" s="380"/>
      <c r="D459" s="380"/>
      <c r="E459" s="380"/>
      <c r="F459" s="109" t="str">
        <f>IF(C458&gt;0,VLOOKUP(C458,女子登録情報!$A$1:$H$2000,5,0),"")</f>
        <v/>
      </c>
      <c r="G459" s="227"/>
      <c r="H459" s="227"/>
      <c r="I459" s="11" t="s">
        <v>34</v>
      </c>
      <c r="J459" s="110"/>
      <c r="K459" s="8" t="str">
        <f>IF(J459&gt;0,VLOOKUP(J459,女子登録情報!$J$2:$K$21,2,0),"")</f>
        <v/>
      </c>
      <c r="L459" s="11" t="s">
        <v>35</v>
      </c>
      <c r="M459" s="115"/>
      <c r="N459" s="113" t="str">
        <f t="shared" si="134"/>
        <v/>
      </c>
      <c r="O459" s="114"/>
      <c r="P459" s="369"/>
      <c r="Q459" s="370"/>
      <c r="R459" s="371"/>
      <c r="S459" s="367"/>
      <c r="T459" s="367"/>
    </row>
    <row r="460" spans="1:20" s="21" customFormat="1" ht="18" hidden="1" customHeight="1" thickBot="1">
      <c r="A460" s="260"/>
      <c r="B460" s="372" t="s">
        <v>36</v>
      </c>
      <c r="C460" s="373"/>
      <c r="D460" s="118"/>
      <c r="E460" s="118"/>
      <c r="F460" s="119"/>
      <c r="G460" s="228"/>
      <c r="H460" s="228"/>
      <c r="I460" s="12" t="s">
        <v>37</v>
      </c>
      <c r="J460" s="111"/>
      <c r="K460" s="14" t="str">
        <f>IF(J460&gt;0,VLOOKUP(J460,女子登録情報!$J$2:$K$21,2,0),"")</f>
        <v/>
      </c>
      <c r="L460" s="15" t="s">
        <v>38</v>
      </c>
      <c r="M460" s="116"/>
      <c r="N460" s="113" t="str">
        <f t="shared" si="134"/>
        <v/>
      </c>
      <c r="O460" s="117"/>
      <c r="P460" s="374"/>
      <c r="Q460" s="375"/>
      <c r="R460" s="376"/>
      <c r="S460" s="368"/>
      <c r="T460" s="368"/>
    </row>
    <row r="461" spans="1:20" s="21" customFormat="1" ht="18" hidden="1" customHeight="1" thickTop="1" thickBot="1">
      <c r="A461" s="258">
        <v>150</v>
      </c>
      <c r="B461" s="377" t="s">
        <v>1317</v>
      </c>
      <c r="C461" s="379"/>
      <c r="D461" s="379" t="str">
        <f>IF(C461&gt;0,VLOOKUP(C461,女子登録情報!$A$1:$H$2000,3,0),"")</f>
        <v/>
      </c>
      <c r="E461" s="379" t="str">
        <f>IF(C461&gt;0,VLOOKUP(C461,女子登録情報!$A$1:$H$2000,4,0),"")</f>
        <v/>
      </c>
      <c r="F461" s="108" t="str">
        <f>IF(C461&gt;0,VLOOKUP(C461,女子登録情報!$A$1:$H$2000,8,0),"")</f>
        <v/>
      </c>
      <c r="G461" s="226" t="e">
        <f>IF(F462&gt;0,VLOOKUP(F462,女子登録情報!$O$2:$P$48,2,0),"")</f>
        <v>#N/A</v>
      </c>
      <c r="H461" s="226" t="str">
        <f t="shared" ref="H461" si="155">IF(C461&gt;0,TEXT(C461,"100000000"),"")</f>
        <v/>
      </c>
      <c r="I461" s="6" t="s">
        <v>30</v>
      </c>
      <c r="J461" s="110"/>
      <c r="K461" s="8" t="str">
        <f>IF(J461&gt;0,VLOOKUP(J461,女子登録情報!$J$1:$K$21,2,0),"")</f>
        <v/>
      </c>
      <c r="L461" s="6" t="s">
        <v>33</v>
      </c>
      <c r="M461" s="112"/>
      <c r="N461" s="113" t="str">
        <f t="shared" si="134"/>
        <v/>
      </c>
      <c r="O461" s="114"/>
      <c r="P461" s="363"/>
      <c r="Q461" s="364"/>
      <c r="R461" s="365"/>
      <c r="S461" s="366"/>
      <c r="T461" s="366"/>
    </row>
    <row r="462" spans="1:20" s="21" customFormat="1" ht="18" hidden="1" customHeight="1" thickBot="1">
      <c r="A462" s="259"/>
      <c r="B462" s="378"/>
      <c r="C462" s="380"/>
      <c r="D462" s="380"/>
      <c r="E462" s="380"/>
      <c r="F462" s="109" t="str">
        <f>IF(C461&gt;0,VLOOKUP(C461,女子登録情報!$A$1:$H$2000,5,0),"")</f>
        <v/>
      </c>
      <c r="G462" s="227"/>
      <c r="H462" s="227"/>
      <c r="I462" s="11" t="s">
        <v>34</v>
      </c>
      <c r="J462" s="110"/>
      <c r="K462" s="8" t="str">
        <f>IF(J462&gt;0,VLOOKUP(J462,女子登録情報!$J$2:$K$21,2,0),"")</f>
        <v/>
      </c>
      <c r="L462" s="11" t="s">
        <v>35</v>
      </c>
      <c r="M462" s="115"/>
      <c r="N462" s="113" t="str">
        <f t="shared" ref="N462:N463" si="156">IF(K462="","",LEFT(K462,5)&amp;" "&amp;IF(OR(LEFT(K462,3)*1&lt;70,LEFT(K462,3)*1&gt;100),REPT(0,7-LEN(M462)),REPT(0,5-LEN(M462)))&amp;M462)</f>
        <v/>
      </c>
      <c r="O462" s="114"/>
      <c r="P462" s="369"/>
      <c r="Q462" s="370"/>
      <c r="R462" s="371"/>
      <c r="S462" s="367"/>
      <c r="T462" s="367"/>
    </row>
    <row r="463" spans="1:20" s="21" customFormat="1" ht="18" hidden="1" customHeight="1" thickBot="1">
      <c r="A463" s="260"/>
      <c r="B463" s="372" t="s">
        <v>36</v>
      </c>
      <c r="C463" s="373"/>
      <c r="D463" s="118"/>
      <c r="E463" s="118"/>
      <c r="F463" s="119"/>
      <c r="G463" s="228"/>
      <c r="H463" s="228"/>
      <c r="I463" s="12" t="s">
        <v>37</v>
      </c>
      <c r="J463" s="111"/>
      <c r="K463" s="14" t="str">
        <f>IF(J463&gt;0,VLOOKUP(J463,女子登録情報!$J$2:$K$21,2,0),"")</f>
        <v/>
      </c>
      <c r="L463" s="15" t="s">
        <v>38</v>
      </c>
      <c r="M463" s="116"/>
      <c r="N463" s="113" t="str">
        <f t="shared" si="156"/>
        <v/>
      </c>
      <c r="O463" s="117"/>
      <c r="P463" s="374"/>
      <c r="Q463" s="375"/>
      <c r="R463" s="376"/>
      <c r="S463" s="368"/>
      <c r="T463" s="368"/>
    </row>
    <row r="464" spans="1:20" ht="14.25" thickTop="1"/>
  </sheetData>
  <sheetProtection password="E027" sheet="1" objects="1" scenarios="1"/>
  <mergeCells count="1982">
    <mergeCell ref="A1:T3"/>
    <mergeCell ref="D5:E5"/>
    <mergeCell ref="M5:P5"/>
    <mergeCell ref="R5:R6"/>
    <mergeCell ref="S5:T6"/>
    <mergeCell ref="D7:E7"/>
    <mergeCell ref="M7:P7"/>
    <mergeCell ref="R7:R8"/>
    <mergeCell ref="S7:T8"/>
    <mergeCell ref="S12:T12"/>
    <mergeCell ref="L13:M13"/>
    <mergeCell ref="P13:R13"/>
    <mergeCell ref="A14:A16"/>
    <mergeCell ref="B14:B15"/>
    <mergeCell ref="C14:C15"/>
    <mergeCell ref="D14:D15"/>
    <mergeCell ref="E14:E15"/>
    <mergeCell ref="G14:G16"/>
    <mergeCell ref="H14:H16"/>
    <mergeCell ref="D9:E9"/>
    <mergeCell ref="M9:P9"/>
    <mergeCell ref="A12:A13"/>
    <mergeCell ref="B12:C13"/>
    <mergeCell ref="D12:D13"/>
    <mergeCell ref="E12:E13"/>
    <mergeCell ref="F12:F13"/>
    <mergeCell ref="I12:J13"/>
    <mergeCell ref="K12:K13"/>
    <mergeCell ref="L12:R12"/>
    <mergeCell ref="H17:H19"/>
    <mergeCell ref="P17:R17"/>
    <mergeCell ref="S17:S19"/>
    <mergeCell ref="T17:T19"/>
    <mergeCell ref="P18:R18"/>
    <mergeCell ref="B19:C19"/>
    <mergeCell ref="D19:F19"/>
    <mergeCell ref="P19:R19"/>
    <mergeCell ref="A17:A19"/>
    <mergeCell ref="B17:B18"/>
    <mergeCell ref="C17:C18"/>
    <mergeCell ref="D17:D18"/>
    <mergeCell ref="E17:E18"/>
    <mergeCell ref="G17:G19"/>
    <mergeCell ref="P14:R14"/>
    <mergeCell ref="S14:S16"/>
    <mergeCell ref="T14:T16"/>
    <mergeCell ref="P15:R15"/>
    <mergeCell ref="B16:C16"/>
    <mergeCell ref="D16:F16"/>
    <mergeCell ref="P16:R16"/>
    <mergeCell ref="H23:H25"/>
    <mergeCell ref="P23:R23"/>
    <mergeCell ref="S23:S25"/>
    <mergeCell ref="T23:T25"/>
    <mergeCell ref="P24:R24"/>
    <mergeCell ref="B25:C25"/>
    <mergeCell ref="D25:F25"/>
    <mergeCell ref="P25:R25"/>
    <mergeCell ref="A23:A25"/>
    <mergeCell ref="B23:B24"/>
    <mergeCell ref="C23:C24"/>
    <mergeCell ref="D23:D24"/>
    <mergeCell ref="E23:E24"/>
    <mergeCell ref="G23:G25"/>
    <mergeCell ref="H20:H22"/>
    <mergeCell ref="P20:R20"/>
    <mergeCell ref="S20:S22"/>
    <mergeCell ref="T20:T22"/>
    <mergeCell ref="P21:R21"/>
    <mergeCell ref="B22:C22"/>
    <mergeCell ref="D22:F22"/>
    <mergeCell ref="P22:R22"/>
    <mergeCell ref="A20:A22"/>
    <mergeCell ref="B20:B21"/>
    <mergeCell ref="C20:C21"/>
    <mergeCell ref="D20:D21"/>
    <mergeCell ref="E20:E21"/>
    <mergeCell ref="G20:G22"/>
    <mergeCell ref="H29:H31"/>
    <mergeCell ref="P29:R29"/>
    <mergeCell ref="S29:S31"/>
    <mergeCell ref="T29:T31"/>
    <mergeCell ref="P30:R30"/>
    <mergeCell ref="B31:C31"/>
    <mergeCell ref="D31:F31"/>
    <mergeCell ref="P31:R31"/>
    <mergeCell ref="A29:A31"/>
    <mergeCell ref="B29:B30"/>
    <mergeCell ref="C29:C30"/>
    <mergeCell ref="D29:D30"/>
    <mergeCell ref="E29:E30"/>
    <mergeCell ref="G29:G31"/>
    <mergeCell ref="H26:H28"/>
    <mergeCell ref="P26:R26"/>
    <mergeCell ref="S26:S28"/>
    <mergeCell ref="T26:T28"/>
    <mergeCell ref="P27:R27"/>
    <mergeCell ref="B28:C28"/>
    <mergeCell ref="D28:F28"/>
    <mergeCell ref="P28:R28"/>
    <mergeCell ref="A26:A28"/>
    <mergeCell ref="B26:B27"/>
    <mergeCell ref="C26:C27"/>
    <mergeCell ref="D26:D27"/>
    <mergeCell ref="E26:E27"/>
    <mergeCell ref="G26:G28"/>
    <mergeCell ref="H35:H37"/>
    <mergeCell ref="P35:R35"/>
    <mergeCell ref="S35:S37"/>
    <mergeCell ref="T35:T37"/>
    <mergeCell ref="P36:R36"/>
    <mergeCell ref="B37:C37"/>
    <mergeCell ref="D37:F37"/>
    <mergeCell ref="P37:R37"/>
    <mergeCell ref="A35:A37"/>
    <mergeCell ref="B35:B36"/>
    <mergeCell ref="C35:C36"/>
    <mergeCell ref="D35:D36"/>
    <mergeCell ref="E35:E36"/>
    <mergeCell ref="G35:G37"/>
    <mergeCell ref="H32:H34"/>
    <mergeCell ref="P32:R32"/>
    <mergeCell ref="S32:S34"/>
    <mergeCell ref="T32:T34"/>
    <mergeCell ref="P33:R33"/>
    <mergeCell ref="B34:C34"/>
    <mergeCell ref="D34:F34"/>
    <mergeCell ref="P34:R34"/>
    <mergeCell ref="A32:A34"/>
    <mergeCell ref="B32:B33"/>
    <mergeCell ref="C32:C33"/>
    <mergeCell ref="D32:D33"/>
    <mergeCell ref="E32:E33"/>
    <mergeCell ref="G32:G34"/>
    <mergeCell ref="H41:H43"/>
    <mergeCell ref="P41:R41"/>
    <mergeCell ref="S41:S43"/>
    <mergeCell ref="T41:T43"/>
    <mergeCell ref="P42:R42"/>
    <mergeCell ref="B43:C43"/>
    <mergeCell ref="D43:F43"/>
    <mergeCell ref="P43:R43"/>
    <mergeCell ref="A41:A43"/>
    <mergeCell ref="B41:B42"/>
    <mergeCell ref="C41:C42"/>
    <mergeCell ref="D41:D42"/>
    <mergeCell ref="E41:E42"/>
    <mergeCell ref="G41:G43"/>
    <mergeCell ref="H38:H40"/>
    <mergeCell ref="P38:R38"/>
    <mergeCell ref="S38:S40"/>
    <mergeCell ref="T38:T40"/>
    <mergeCell ref="P39:R39"/>
    <mergeCell ref="B40:C40"/>
    <mergeCell ref="D40:F40"/>
    <mergeCell ref="P40:R40"/>
    <mergeCell ref="A38:A40"/>
    <mergeCell ref="B38:B39"/>
    <mergeCell ref="C38:C39"/>
    <mergeCell ref="D38:D39"/>
    <mergeCell ref="E38:E39"/>
    <mergeCell ref="G38:G40"/>
    <mergeCell ref="H47:H49"/>
    <mergeCell ref="P47:R47"/>
    <mergeCell ref="S47:S49"/>
    <mergeCell ref="T47:T49"/>
    <mergeCell ref="P48:R48"/>
    <mergeCell ref="B49:C49"/>
    <mergeCell ref="P49:R49"/>
    <mergeCell ref="A47:A49"/>
    <mergeCell ref="B47:B48"/>
    <mergeCell ref="C47:C48"/>
    <mergeCell ref="D47:D48"/>
    <mergeCell ref="E47:E48"/>
    <mergeCell ref="G47:G49"/>
    <mergeCell ref="H44:H46"/>
    <mergeCell ref="P44:R44"/>
    <mergeCell ref="S44:S46"/>
    <mergeCell ref="T44:T46"/>
    <mergeCell ref="P45:R45"/>
    <mergeCell ref="B46:C46"/>
    <mergeCell ref="P46:R46"/>
    <mergeCell ref="A44:A46"/>
    <mergeCell ref="B44:B45"/>
    <mergeCell ref="C44:C45"/>
    <mergeCell ref="D44:D45"/>
    <mergeCell ref="E44:E45"/>
    <mergeCell ref="G44:G46"/>
    <mergeCell ref="H53:H55"/>
    <mergeCell ref="P53:R53"/>
    <mergeCell ref="S53:S55"/>
    <mergeCell ref="T53:T55"/>
    <mergeCell ref="P54:R54"/>
    <mergeCell ref="B55:C55"/>
    <mergeCell ref="P55:R55"/>
    <mergeCell ref="A53:A55"/>
    <mergeCell ref="B53:B54"/>
    <mergeCell ref="C53:C54"/>
    <mergeCell ref="D53:D54"/>
    <mergeCell ref="E53:E54"/>
    <mergeCell ref="G53:G55"/>
    <mergeCell ref="H50:H52"/>
    <mergeCell ref="P50:R50"/>
    <mergeCell ref="S50:S52"/>
    <mergeCell ref="T50:T52"/>
    <mergeCell ref="P51:R51"/>
    <mergeCell ref="B52:C52"/>
    <mergeCell ref="P52:R52"/>
    <mergeCell ref="A50:A52"/>
    <mergeCell ref="B50:B51"/>
    <mergeCell ref="C50:C51"/>
    <mergeCell ref="D50:D51"/>
    <mergeCell ref="E50:E51"/>
    <mergeCell ref="G50:G52"/>
    <mergeCell ref="H59:H61"/>
    <mergeCell ref="P59:R59"/>
    <mergeCell ref="S59:S61"/>
    <mergeCell ref="T59:T61"/>
    <mergeCell ref="P60:R60"/>
    <mergeCell ref="B61:C61"/>
    <mergeCell ref="P61:R61"/>
    <mergeCell ref="A59:A61"/>
    <mergeCell ref="B59:B60"/>
    <mergeCell ref="C59:C60"/>
    <mergeCell ref="D59:D60"/>
    <mergeCell ref="E59:E60"/>
    <mergeCell ref="G59:G61"/>
    <mergeCell ref="H56:H58"/>
    <mergeCell ref="P56:R56"/>
    <mergeCell ref="S56:S58"/>
    <mergeCell ref="T56:T58"/>
    <mergeCell ref="P57:R57"/>
    <mergeCell ref="B58:C58"/>
    <mergeCell ref="P58:R58"/>
    <mergeCell ref="A56:A58"/>
    <mergeCell ref="B56:B57"/>
    <mergeCell ref="C56:C57"/>
    <mergeCell ref="D56:D57"/>
    <mergeCell ref="E56:E57"/>
    <mergeCell ref="G56:G58"/>
    <mergeCell ref="H65:H67"/>
    <mergeCell ref="P65:R65"/>
    <mergeCell ref="S65:S67"/>
    <mergeCell ref="T65:T67"/>
    <mergeCell ref="P66:R66"/>
    <mergeCell ref="B67:C67"/>
    <mergeCell ref="P67:R67"/>
    <mergeCell ref="A65:A67"/>
    <mergeCell ref="B65:B66"/>
    <mergeCell ref="C65:C66"/>
    <mergeCell ref="D65:D66"/>
    <mergeCell ref="E65:E66"/>
    <mergeCell ref="G65:G67"/>
    <mergeCell ref="H62:H64"/>
    <mergeCell ref="P62:R62"/>
    <mergeCell ref="S62:S64"/>
    <mergeCell ref="T62:T64"/>
    <mergeCell ref="P63:R63"/>
    <mergeCell ref="B64:C64"/>
    <mergeCell ref="P64:R64"/>
    <mergeCell ref="A62:A64"/>
    <mergeCell ref="B62:B63"/>
    <mergeCell ref="C62:C63"/>
    <mergeCell ref="D62:D63"/>
    <mergeCell ref="E62:E63"/>
    <mergeCell ref="G62:G64"/>
    <mergeCell ref="H71:H73"/>
    <mergeCell ref="P71:R71"/>
    <mergeCell ref="S71:S73"/>
    <mergeCell ref="T71:T73"/>
    <mergeCell ref="P72:R72"/>
    <mergeCell ref="B73:C73"/>
    <mergeCell ref="P73:R73"/>
    <mergeCell ref="A71:A73"/>
    <mergeCell ref="B71:B72"/>
    <mergeCell ref="C71:C72"/>
    <mergeCell ref="D71:D72"/>
    <mergeCell ref="E71:E72"/>
    <mergeCell ref="G71:G73"/>
    <mergeCell ref="H68:H70"/>
    <mergeCell ref="P68:R68"/>
    <mergeCell ref="S68:S70"/>
    <mergeCell ref="T68:T70"/>
    <mergeCell ref="P69:R69"/>
    <mergeCell ref="B70:C70"/>
    <mergeCell ref="P70:R70"/>
    <mergeCell ref="A68:A70"/>
    <mergeCell ref="B68:B69"/>
    <mergeCell ref="C68:C69"/>
    <mergeCell ref="D68:D69"/>
    <mergeCell ref="E68:E69"/>
    <mergeCell ref="G68:G70"/>
    <mergeCell ref="H77:H79"/>
    <mergeCell ref="P77:R77"/>
    <mergeCell ref="S77:S79"/>
    <mergeCell ref="T77:T79"/>
    <mergeCell ref="P78:R78"/>
    <mergeCell ref="B79:C79"/>
    <mergeCell ref="P79:R79"/>
    <mergeCell ref="A77:A79"/>
    <mergeCell ref="B77:B78"/>
    <mergeCell ref="C77:C78"/>
    <mergeCell ref="D77:D78"/>
    <mergeCell ref="E77:E78"/>
    <mergeCell ref="G77:G79"/>
    <mergeCell ref="H74:H76"/>
    <mergeCell ref="P74:R74"/>
    <mergeCell ref="S74:S76"/>
    <mergeCell ref="T74:T76"/>
    <mergeCell ref="P75:R75"/>
    <mergeCell ref="B76:C76"/>
    <mergeCell ref="P76:R76"/>
    <mergeCell ref="A74:A76"/>
    <mergeCell ref="B74:B75"/>
    <mergeCell ref="C74:C75"/>
    <mergeCell ref="D74:D75"/>
    <mergeCell ref="E74:E75"/>
    <mergeCell ref="G74:G76"/>
    <mergeCell ref="H83:H85"/>
    <mergeCell ref="P83:R83"/>
    <mergeCell ref="S83:S85"/>
    <mergeCell ref="T83:T85"/>
    <mergeCell ref="P84:R84"/>
    <mergeCell ref="B85:C85"/>
    <mergeCell ref="P85:R85"/>
    <mergeCell ref="A83:A85"/>
    <mergeCell ref="B83:B84"/>
    <mergeCell ref="C83:C84"/>
    <mergeCell ref="D83:D84"/>
    <mergeCell ref="E83:E84"/>
    <mergeCell ref="G83:G85"/>
    <mergeCell ref="H80:H82"/>
    <mergeCell ref="P80:R80"/>
    <mergeCell ref="S80:S82"/>
    <mergeCell ref="T80:T82"/>
    <mergeCell ref="P81:R81"/>
    <mergeCell ref="B82:C82"/>
    <mergeCell ref="P82:R82"/>
    <mergeCell ref="A80:A82"/>
    <mergeCell ref="B80:B81"/>
    <mergeCell ref="C80:C81"/>
    <mergeCell ref="D80:D81"/>
    <mergeCell ref="E80:E81"/>
    <mergeCell ref="G80:G82"/>
    <mergeCell ref="H89:H91"/>
    <mergeCell ref="P89:R89"/>
    <mergeCell ref="S89:S91"/>
    <mergeCell ref="T89:T91"/>
    <mergeCell ref="P90:R90"/>
    <mergeCell ref="B91:C91"/>
    <mergeCell ref="P91:R91"/>
    <mergeCell ref="A89:A91"/>
    <mergeCell ref="B89:B90"/>
    <mergeCell ref="C89:C90"/>
    <mergeCell ref="D89:D90"/>
    <mergeCell ref="E89:E90"/>
    <mergeCell ref="G89:G91"/>
    <mergeCell ref="H86:H88"/>
    <mergeCell ref="P86:R86"/>
    <mergeCell ref="S86:S88"/>
    <mergeCell ref="T86:T88"/>
    <mergeCell ref="P87:R87"/>
    <mergeCell ref="B88:C88"/>
    <mergeCell ref="P88:R88"/>
    <mergeCell ref="A86:A88"/>
    <mergeCell ref="B86:B87"/>
    <mergeCell ref="C86:C87"/>
    <mergeCell ref="D86:D87"/>
    <mergeCell ref="E86:E87"/>
    <mergeCell ref="G86:G88"/>
    <mergeCell ref="H95:H97"/>
    <mergeCell ref="P95:R95"/>
    <mergeCell ref="S95:S97"/>
    <mergeCell ref="T95:T97"/>
    <mergeCell ref="P96:R96"/>
    <mergeCell ref="B97:C97"/>
    <mergeCell ref="P97:R97"/>
    <mergeCell ref="A95:A97"/>
    <mergeCell ref="B95:B96"/>
    <mergeCell ref="C95:C96"/>
    <mergeCell ref="D95:D96"/>
    <mergeCell ref="E95:E96"/>
    <mergeCell ref="G95:G97"/>
    <mergeCell ref="H92:H94"/>
    <mergeCell ref="P92:R92"/>
    <mergeCell ref="S92:S94"/>
    <mergeCell ref="T92:T94"/>
    <mergeCell ref="P93:R93"/>
    <mergeCell ref="B94:C94"/>
    <mergeCell ref="P94:R94"/>
    <mergeCell ref="A92:A94"/>
    <mergeCell ref="B92:B93"/>
    <mergeCell ref="C92:C93"/>
    <mergeCell ref="D92:D93"/>
    <mergeCell ref="E92:E93"/>
    <mergeCell ref="G92:G94"/>
    <mergeCell ref="H101:H103"/>
    <mergeCell ref="P101:R101"/>
    <mergeCell ref="S101:S103"/>
    <mergeCell ref="T101:T103"/>
    <mergeCell ref="P102:R102"/>
    <mergeCell ref="B103:C103"/>
    <mergeCell ref="P103:R103"/>
    <mergeCell ref="A101:A103"/>
    <mergeCell ref="B101:B102"/>
    <mergeCell ref="C101:C102"/>
    <mergeCell ref="D101:D102"/>
    <mergeCell ref="E101:E102"/>
    <mergeCell ref="G101:G103"/>
    <mergeCell ref="H98:H100"/>
    <mergeCell ref="P98:R98"/>
    <mergeCell ref="S98:S100"/>
    <mergeCell ref="T98:T100"/>
    <mergeCell ref="P99:R99"/>
    <mergeCell ref="B100:C100"/>
    <mergeCell ref="P100:R100"/>
    <mergeCell ref="A98:A100"/>
    <mergeCell ref="B98:B99"/>
    <mergeCell ref="C98:C99"/>
    <mergeCell ref="D98:D99"/>
    <mergeCell ref="E98:E99"/>
    <mergeCell ref="G98:G100"/>
    <mergeCell ref="H107:H109"/>
    <mergeCell ref="P107:R107"/>
    <mergeCell ref="S107:S109"/>
    <mergeCell ref="T107:T109"/>
    <mergeCell ref="P108:R108"/>
    <mergeCell ref="B109:C109"/>
    <mergeCell ref="P109:R109"/>
    <mergeCell ref="A107:A109"/>
    <mergeCell ref="B107:B108"/>
    <mergeCell ref="C107:C108"/>
    <mergeCell ref="D107:D108"/>
    <mergeCell ref="E107:E108"/>
    <mergeCell ref="G107:G109"/>
    <mergeCell ref="H104:H106"/>
    <mergeCell ref="P104:R104"/>
    <mergeCell ref="S104:S106"/>
    <mergeCell ref="T104:T106"/>
    <mergeCell ref="P105:R105"/>
    <mergeCell ref="B106:C106"/>
    <mergeCell ref="P106:R106"/>
    <mergeCell ref="A104:A106"/>
    <mergeCell ref="B104:B105"/>
    <mergeCell ref="C104:C105"/>
    <mergeCell ref="D104:D105"/>
    <mergeCell ref="E104:E105"/>
    <mergeCell ref="G104:G106"/>
    <mergeCell ref="H113:H115"/>
    <mergeCell ref="P113:R113"/>
    <mergeCell ref="S113:S115"/>
    <mergeCell ref="T113:T115"/>
    <mergeCell ref="P114:R114"/>
    <mergeCell ref="B115:C115"/>
    <mergeCell ref="P115:R115"/>
    <mergeCell ref="A113:A115"/>
    <mergeCell ref="B113:B114"/>
    <mergeCell ref="C113:C114"/>
    <mergeCell ref="D113:D114"/>
    <mergeCell ref="E113:E114"/>
    <mergeCell ref="G113:G115"/>
    <mergeCell ref="H110:H112"/>
    <mergeCell ref="P110:R110"/>
    <mergeCell ref="S110:S112"/>
    <mergeCell ref="T110:T112"/>
    <mergeCell ref="P111:R111"/>
    <mergeCell ref="B112:C112"/>
    <mergeCell ref="P112:R112"/>
    <mergeCell ref="A110:A112"/>
    <mergeCell ref="B110:B111"/>
    <mergeCell ref="C110:C111"/>
    <mergeCell ref="D110:D111"/>
    <mergeCell ref="E110:E111"/>
    <mergeCell ref="G110:G112"/>
    <mergeCell ref="H119:H121"/>
    <mergeCell ref="P119:R119"/>
    <mergeCell ref="S119:S121"/>
    <mergeCell ref="T119:T121"/>
    <mergeCell ref="P120:R120"/>
    <mergeCell ref="B121:C121"/>
    <mergeCell ref="P121:R121"/>
    <mergeCell ref="A119:A121"/>
    <mergeCell ref="B119:B120"/>
    <mergeCell ref="C119:C120"/>
    <mergeCell ref="D119:D120"/>
    <mergeCell ref="E119:E120"/>
    <mergeCell ref="G119:G121"/>
    <mergeCell ref="H116:H118"/>
    <mergeCell ref="P116:R116"/>
    <mergeCell ref="S116:S118"/>
    <mergeCell ref="T116:T118"/>
    <mergeCell ref="P117:R117"/>
    <mergeCell ref="B118:C118"/>
    <mergeCell ref="P118:R118"/>
    <mergeCell ref="A116:A118"/>
    <mergeCell ref="B116:B117"/>
    <mergeCell ref="C116:C117"/>
    <mergeCell ref="D116:D117"/>
    <mergeCell ref="E116:E117"/>
    <mergeCell ref="G116:G118"/>
    <mergeCell ref="H125:H127"/>
    <mergeCell ref="P125:R125"/>
    <mergeCell ref="S125:S127"/>
    <mergeCell ref="T125:T127"/>
    <mergeCell ref="P126:R126"/>
    <mergeCell ref="B127:C127"/>
    <mergeCell ref="P127:R127"/>
    <mergeCell ref="A125:A127"/>
    <mergeCell ref="B125:B126"/>
    <mergeCell ref="C125:C126"/>
    <mergeCell ref="D125:D126"/>
    <mergeCell ref="E125:E126"/>
    <mergeCell ref="G125:G127"/>
    <mergeCell ref="H122:H124"/>
    <mergeCell ref="P122:R122"/>
    <mergeCell ref="S122:S124"/>
    <mergeCell ref="T122:T124"/>
    <mergeCell ref="P123:R123"/>
    <mergeCell ref="B124:C124"/>
    <mergeCell ref="P124:R124"/>
    <mergeCell ref="A122:A124"/>
    <mergeCell ref="B122:B123"/>
    <mergeCell ref="C122:C123"/>
    <mergeCell ref="D122:D123"/>
    <mergeCell ref="E122:E123"/>
    <mergeCell ref="G122:G124"/>
    <mergeCell ref="H131:H133"/>
    <mergeCell ref="P131:R131"/>
    <mergeCell ref="S131:S133"/>
    <mergeCell ref="T131:T133"/>
    <mergeCell ref="P132:R132"/>
    <mergeCell ref="B133:C133"/>
    <mergeCell ref="P133:R133"/>
    <mergeCell ref="A131:A133"/>
    <mergeCell ref="B131:B132"/>
    <mergeCell ref="C131:C132"/>
    <mergeCell ref="D131:D132"/>
    <mergeCell ref="E131:E132"/>
    <mergeCell ref="G131:G133"/>
    <mergeCell ref="H128:H130"/>
    <mergeCell ref="P128:R128"/>
    <mergeCell ref="S128:S130"/>
    <mergeCell ref="T128:T130"/>
    <mergeCell ref="P129:R129"/>
    <mergeCell ref="B130:C130"/>
    <mergeCell ref="P130:R130"/>
    <mergeCell ref="A128:A130"/>
    <mergeCell ref="B128:B129"/>
    <mergeCell ref="C128:C129"/>
    <mergeCell ref="D128:D129"/>
    <mergeCell ref="E128:E129"/>
    <mergeCell ref="G128:G130"/>
    <mergeCell ref="H137:H139"/>
    <mergeCell ref="P137:R137"/>
    <mergeCell ref="S137:S139"/>
    <mergeCell ref="T137:T139"/>
    <mergeCell ref="P138:R138"/>
    <mergeCell ref="B139:C139"/>
    <mergeCell ref="P139:R139"/>
    <mergeCell ref="A137:A139"/>
    <mergeCell ref="B137:B138"/>
    <mergeCell ref="C137:C138"/>
    <mergeCell ref="D137:D138"/>
    <mergeCell ref="E137:E138"/>
    <mergeCell ref="G137:G139"/>
    <mergeCell ref="H134:H136"/>
    <mergeCell ref="P134:R134"/>
    <mergeCell ref="S134:S136"/>
    <mergeCell ref="T134:T136"/>
    <mergeCell ref="P135:R135"/>
    <mergeCell ref="B136:C136"/>
    <mergeCell ref="P136:R136"/>
    <mergeCell ref="A134:A136"/>
    <mergeCell ref="B134:B135"/>
    <mergeCell ref="C134:C135"/>
    <mergeCell ref="D134:D135"/>
    <mergeCell ref="E134:E135"/>
    <mergeCell ref="G134:G136"/>
    <mergeCell ref="H143:H145"/>
    <mergeCell ref="P143:R143"/>
    <mergeCell ref="S143:S145"/>
    <mergeCell ref="T143:T145"/>
    <mergeCell ref="P144:R144"/>
    <mergeCell ref="B145:C145"/>
    <mergeCell ref="P145:R145"/>
    <mergeCell ref="A143:A145"/>
    <mergeCell ref="B143:B144"/>
    <mergeCell ref="C143:C144"/>
    <mergeCell ref="D143:D144"/>
    <mergeCell ref="E143:E144"/>
    <mergeCell ref="G143:G145"/>
    <mergeCell ref="H140:H142"/>
    <mergeCell ref="P140:R140"/>
    <mergeCell ref="S140:S142"/>
    <mergeCell ref="T140:T142"/>
    <mergeCell ref="P141:R141"/>
    <mergeCell ref="B142:C142"/>
    <mergeCell ref="P142:R142"/>
    <mergeCell ref="A140:A142"/>
    <mergeCell ref="B140:B141"/>
    <mergeCell ref="C140:C141"/>
    <mergeCell ref="D140:D141"/>
    <mergeCell ref="E140:E141"/>
    <mergeCell ref="G140:G142"/>
    <mergeCell ref="H149:H151"/>
    <mergeCell ref="P149:R149"/>
    <mergeCell ref="S149:S151"/>
    <mergeCell ref="T149:T151"/>
    <mergeCell ref="P150:R150"/>
    <mergeCell ref="B151:C151"/>
    <mergeCell ref="P151:R151"/>
    <mergeCell ref="A149:A151"/>
    <mergeCell ref="B149:B150"/>
    <mergeCell ref="C149:C150"/>
    <mergeCell ref="D149:D150"/>
    <mergeCell ref="E149:E150"/>
    <mergeCell ref="G149:G151"/>
    <mergeCell ref="H146:H148"/>
    <mergeCell ref="P146:R146"/>
    <mergeCell ref="S146:S148"/>
    <mergeCell ref="T146:T148"/>
    <mergeCell ref="P147:R147"/>
    <mergeCell ref="B148:C148"/>
    <mergeCell ref="P148:R148"/>
    <mergeCell ref="A146:A148"/>
    <mergeCell ref="B146:B147"/>
    <mergeCell ref="C146:C147"/>
    <mergeCell ref="D146:D147"/>
    <mergeCell ref="E146:E147"/>
    <mergeCell ref="G146:G148"/>
    <mergeCell ref="H155:H157"/>
    <mergeCell ref="P155:R155"/>
    <mergeCell ref="S155:S157"/>
    <mergeCell ref="T155:T157"/>
    <mergeCell ref="P156:R156"/>
    <mergeCell ref="B157:C157"/>
    <mergeCell ref="P157:R157"/>
    <mergeCell ref="A155:A157"/>
    <mergeCell ref="B155:B156"/>
    <mergeCell ref="C155:C156"/>
    <mergeCell ref="D155:D156"/>
    <mergeCell ref="E155:E156"/>
    <mergeCell ref="G155:G157"/>
    <mergeCell ref="H152:H154"/>
    <mergeCell ref="P152:R152"/>
    <mergeCell ref="S152:S154"/>
    <mergeCell ref="T152:T154"/>
    <mergeCell ref="P153:R153"/>
    <mergeCell ref="B154:C154"/>
    <mergeCell ref="P154:R154"/>
    <mergeCell ref="A152:A154"/>
    <mergeCell ref="B152:B153"/>
    <mergeCell ref="C152:C153"/>
    <mergeCell ref="D152:D153"/>
    <mergeCell ref="E152:E153"/>
    <mergeCell ref="G152:G154"/>
    <mergeCell ref="H161:H163"/>
    <mergeCell ref="P161:R161"/>
    <mergeCell ref="S161:S163"/>
    <mergeCell ref="T161:T163"/>
    <mergeCell ref="P162:R162"/>
    <mergeCell ref="B163:C163"/>
    <mergeCell ref="P163:R163"/>
    <mergeCell ref="A161:A163"/>
    <mergeCell ref="B161:B162"/>
    <mergeCell ref="C161:C162"/>
    <mergeCell ref="D161:D162"/>
    <mergeCell ref="E161:E162"/>
    <mergeCell ref="G161:G163"/>
    <mergeCell ref="H158:H160"/>
    <mergeCell ref="P158:R158"/>
    <mergeCell ref="S158:S160"/>
    <mergeCell ref="T158:T160"/>
    <mergeCell ref="P159:R159"/>
    <mergeCell ref="B160:C160"/>
    <mergeCell ref="P160:R160"/>
    <mergeCell ref="A158:A160"/>
    <mergeCell ref="B158:B159"/>
    <mergeCell ref="C158:C159"/>
    <mergeCell ref="D158:D159"/>
    <mergeCell ref="E158:E159"/>
    <mergeCell ref="G158:G160"/>
    <mergeCell ref="H167:H169"/>
    <mergeCell ref="P167:R167"/>
    <mergeCell ref="S167:S169"/>
    <mergeCell ref="T167:T169"/>
    <mergeCell ref="P168:R168"/>
    <mergeCell ref="B169:C169"/>
    <mergeCell ref="P169:R169"/>
    <mergeCell ref="A167:A169"/>
    <mergeCell ref="B167:B168"/>
    <mergeCell ref="C167:C168"/>
    <mergeCell ref="D167:D168"/>
    <mergeCell ref="E167:E168"/>
    <mergeCell ref="G167:G169"/>
    <mergeCell ref="H164:H166"/>
    <mergeCell ref="P164:R164"/>
    <mergeCell ref="S164:S166"/>
    <mergeCell ref="T164:T166"/>
    <mergeCell ref="P165:R165"/>
    <mergeCell ref="B166:C166"/>
    <mergeCell ref="P166:R166"/>
    <mergeCell ref="A164:A166"/>
    <mergeCell ref="B164:B165"/>
    <mergeCell ref="C164:C165"/>
    <mergeCell ref="D164:D165"/>
    <mergeCell ref="E164:E165"/>
    <mergeCell ref="G164:G166"/>
    <mergeCell ref="H173:H175"/>
    <mergeCell ref="P173:R173"/>
    <mergeCell ref="S173:S175"/>
    <mergeCell ref="T173:T175"/>
    <mergeCell ref="P174:R174"/>
    <mergeCell ref="B175:C175"/>
    <mergeCell ref="P175:R175"/>
    <mergeCell ref="A173:A175"/>
    <mergeCell ref="B173:B174"/>
    <mergeCell ref="C173:C174"/>
    <mergeCell ref="D173:D174"/>
    <mergeCell ref="E173:E174"/>
    <mergeCell ref="G173:G175"/>
    <mergeCell ref="H170:H172"/>
    <mergeCell ref="P170:R170"/>
    <mergeCell ref="S170:S172"/>
    <mergeCell ref="T170:T172"/>
    <mergeCell ref="P171:R171"/>
    <mergeCell ref="B172:C172"/>
    <mergeCell ref="P172:R172"/>
    <mergeCell ref="A170:A172"/>
    <mergeCell ref="B170:B171"/>
    <mergeCell ref="C170:C171"/>
    <mergeCell ref="D170:D171"/>
    <mergeCell ref="E170:E171"/>
    <mergeCell ref="G170:G172"/>
    <mergeCell ref="H179:H181"/>
    <mergeCell ref="P179:R179"/>
    <mergeCell ref="S179:S181"/>
    <mergeCell ref="T179:T181"/>
    <mergeCell ref="P180:R180"/>
    <mergeCell ref="B181:C181"/>
    <mergeCell ref="P181:R181"/>
    <mergeCell ref="A179:A181"/>
    <mergeCell ref="B179:B180"/>
    <mergeCell ref="C179:C180"/>
    <mergeCell ref="D179:D180"/>
    <mergeCell ref="E179:E180"/>
    <mergeCell ref="G179:G181"/>
    <mergeCell ref="H176:H178"/>
    <mergeCell ref="P176:R176"/>
    <mergeCell ref="S176:S178"/>
    <mergeCell ref="T176:T178"/>
    <mergeCell ref="P177:R177"/>
    <mergeCell ref="B178:C178"/>
    <mergeCell ref="P178:R178"/>
    <mergeCell ref="A176:A178"/>
    <mergeCell ref="B176:B177"/>
    <mergeCell ref="C176:C177"/>
    <mergeCell ref="D176:D177"/>
    <mergeCell ref="E176:E177"/>
    <mergeCell ref="G176:G178"/>
    <mergeCell ref="H185:H187"/>
    <mergeCell ref="P185:R185"/>
    <mergeCell ref="S185:S187"/>
    <mergeCell ref="T185:T187"/>
    <mergeCell ref="P186:R186"/>
    <mergeCell ref="B187:C187"/>
    <mergeCell ref="P187:R187"/>
    <mergeCell ref="A185:A187"/>
    <mergeCell ref="B185:B186"/>
    <mergeCell ref="C185:C186"/>
    <mergeCell ref="D185:D186"/>
    <mergeCell ref="E185:E186"/>
    <mergeCell ref="G185:G187"/>
    <mergeCell ref="H182:H184"/>
    <mergeCell ref="P182:R182"/>
    <mergeCell ref="S182:S184"/>
    <mergeCell ref="T182:T184"/>
    <mergeCell ref="P183:R183"/>
    <mergeCell ref="B184:C184"/>
    <mergeCell ref="P184:R184"/>
    <mergeCell ref="A182:A184"/>
    <mergeCell ref="B182:B183"/>
    <mergeCell ref="C182:C183"/>
    <mergeCell ref="D182:D183"/>
    <mergeCell ref="E182:E183"/>
    <mergeCell ref="G182:G184"/>
    <mergeCell ref="H191:H193"/>
    <mergeCell ref="P191:R191"/>
    <mergeCell ref="S191:S193"/>
    <mergeCell ref="T191:T193"/>
    <mergeCell ref="P192:R192"/>
    <mergeCell ref="B193:C193"/>
    <mergeCell ref="P193:R193"/>
    <mergeCell ref="A191:A193"/>
    <mergeCell ref="B191:B192"/>
    <mergeCell ref="C191:C192"/>
    <mergeCell ref="D191:D192"/>
    <mergeCell ref="E191:E192"/>
    <mergeCell ref="G191:G193"/>
    <mergeCell ref="H188:H190"/>
    <mergeCell ref="P188:R188"/>
    <mergeCell ref="S188:S190"/>
    <mergeCell ref="T188:T190"/>
    <mergeCell ref="P189:R189"/>
    <mergeCell ref="B190:C190"/>
    <mergeCell ref="P190:R190"/>
    <mergeCell ref="A188:A190"/>
    <mergeCell ref="B188:B189"/>
    <mergeCell ref="C188:C189"/>
    <mergeCell ref="D188:D189"/>
    <mergeCell ref="E188:E189"/>
    <mergeCell ref="G188:G190"/>
    <mergeCell ref="H197:H199"/>
    <mergeCell ref="P197:R197"/>
    <mergeCell ref="S197:S199"/>
    <mergeCell ref="T197:T199"/>
    <mergeCell ref="P198:R198"/>
    <mergeCell ref="B199:C199"/>
    <mergeCell ref="P199:R199"/>
    <mergeCell ref="A197:A199"/>
    <mergeCell ref="B197:B198"/>
    <mergeCell ref="C197:C198"/>
    <mergeCell ref="D197:D198"/>
    <mergeCell ref="E197:E198"/>
    <mergeCell ref="G197:G199"/>
    <mergeCell ref="H194:H196"/>
    <mergeCell ref="P194:R194"/>
    <mergeCell ref="S194:S196"/>
    <mergeCell ref="T194:T196"/>
    <mergeCell ref="P195:R195"/>
    <mergeCell ref="B196:C196"/>
    <mergeCell ref="P196:R196"/>
    <mergeCell ref="A194:A196"/>
    <mergeCell ref="B194:B195"/>
    <mergeCell ref="C194:C195"/>
    <mergeCell ref="D194:D195"/>
    <mergeCell ref="E194:E195"/>
    <mergeCell ref="G194:G196"/>
    <mergeCell ref="H203:H205"/>
    <mergeCell ref="P203:R203"/>
    <mergeCell ref="S203:S205"/>
    <mergeCell ref="T203:T205"/>
    <mergeCell ref="P204:R204"/>
    <mergeCell ref="B205:C205"/>
    <mergeCell ref="P205:R205"/>
    <mergeCell ref="A203:A205"/>
    <mergeCell ref="B203:B204"/>
    <mergeCell ref="C203:C204"/>
    <mergeCell ref="D203:D204"/>
    <mergeCell ref="E203:E204"/>
    <mergeCell ref="G203:G205"/>
    <mergeCell ref="H200:H202"/>
    <mergeCell ref="P200:R200"/>
    <mergeCell ref="S200:S202"/>
    <mergeCell ref="T200:T202"/>
    <mergeCell ref="P201:R201"/>
    <mergeCell ref="B202:C202"/>
    <mergeCell ref="P202:R202"/>
    <mergeCell ref="A200:A202"/>
    <mergeCell ref="B200:B201"/>
    <mergeCell ref="C200:C201"/>
    <mergeCell ref="D200:D201"/>
    <mergeCell ref="E200:E201"/>
    <mergeCell ref="G200:G202"/>
    <mergeCell ref="H209:H211"/>
    <mergeCell ref="P209:R209"/>
    <mergeCell ref="S209:S211"/>
    <mergeCell ref="T209:T211"/>
    <mergeCell ref="P210:R210"/>
    <mergeCell ref="B211:C211"/>
    <mergeCell ref="P211:R211"/>
    <mergeCell ref="A209:A211"/>
    <mergeCell ref="B209:B210"/>
    <mergeCell ref="C209:C210"/>
    <mergeCell ref="D209:D210"/>
    <mergeCell ref="E209:E210"/>
    <mergeCell ref="G209:G211"/>
    <mergeCell ref="H206:H208"/>
    <mergeCell ref="P206:R206"/>
    <mergeCell ref="S206:S208"/>
    <mergeCell ref="T206:T208"/>
    <mergeCell ref="P207:R207"/>
    <mergeCell ref="B208:C208"/>
    <mergeCell ref="P208:R208"/>
    <mergeCell ref="A206:A208"/>
    <mergeCell ref="B206:B207"/>
    <mergeCell ref="C206:C207"/>
    <mergeCell ref="D206:D207"/>
    <mergeCell ref="E206:E207"/>
    <mergeCell ref="G206:G208"/>
    <mergeCell ref="H215:H217"/>
    <mergeCell ref="P215:R215"/>
    <mergeCell ref="S215:S217"/>
    <mergeCell ref="T215:T217"/>
    <mergeCell ref="P216:R216"/>
    <mergeCell ref="B217:C217"/>
    <mergeCell ref="P217:R217"/>
    <mergeCell ref="A215:A217"/>
    <mergeCell ref="B215:B216"/>
    <mergeCell ref="C215:C216"/>
    <mergeCell ref="D215:D216"/>
    <mergeCell ref="E215:E216"/>
    <mergeCell ref="G215:G217"/>
    <mergeCell ref="H212:H214"/>
    <mergeCell ref="P212:R212"/>
    <mergeCell ref="S212:S214"/>
    <mergeCell ref="T212:T214"/>
    <mergeCell ref="P213:R213"/>
    <mergeCell ref="B214:C214"/>
    <mergeCell ref="P214:R214"/>
    <mergeCell ref="A212:A214"/>
    <mergeCell ref="B212:B213"/>
    <mergeCell ref="C212:C213"/>
    <mergeCell ref="D212:D213"/>
    <mergeCell ref="E212:E213"/>
    <mergeCell ref="G212:G214"/>
    <mergeCell ref="H221:H223"/>
    <mergeCell ref="P221:R221"/>
    <mergeCell ref="S221:S223"/>
    <mergeCell ref="T221:T223"/>
    <mergeCell ref="P222:R222"/>
    <mergeCell ref="B223:C223"/>
    <mergeCell ref="P223:R223"/>
    <mergeCell ref="A221:A223"/>
    <mergeCell ref="B221:B222"/>
    <mergeCell ref="C221:C222"/>
    <mergeCell ref="D221:D222"/>
    <mergeCell ref="E221:E222"/>
    <mergeCell ref="G221:G223"/>
    <mergeCell ref="H218:H220"/>
    <mergeCell ref="P218:R218"/>
    <mergeCell ref="S218:S220"/>
    <mergeCell ref="T218:T220"/>
    <mergeCell ref="P219:R219"/>
    <mergeCell ref="B220:C220"/>
    <mergeCell ref="P220:R220"/>
    <mergeCell ref="A218:A220"/>
    <mergeCell ref="B218:B219"/>
    <mergeCell ref="C218:C219"/>
    <mergeCell ref="D218:D219"/>
    <mergeCell ref="E218:E219"/>
    <mergeCell ref="G218:G220"/>
    <mergeCell ref="H227:H229"/>
    <mergeCell ref="P227:R227"/>
    <mergeCell ref="S227:S229"/>
    <mergeCell ref="T227:T229"/>
    <mergeCell ref="P228:R228"/>
    <mergeCell ref="B229:C229"/>
    <mergeCell ref="P229:R229"/>
    <mergeCell ref="A227:A229"/>
    <mergeCell ref="B227:B228"/>
    <mergeCell ref="C227:C228"/>
    <mergeCell ref="D227:D228"/>
    <mergeCell ref="E227:E228"/>
    <mergeCell ref="G227:G229"/>
    <mergeCell ref="H224:H226"/>
    <mergeCell ref="P224:R224"/>
    <mergeCell ref="S224:S226"/>
    <mergeCell ref="T224:T226"/>
    <mergeCell ref="P225:R225"/>
    <mergeCell ref="B226:C226"/>
    <mergeCell ref="P226:R226"/>
    <mergeCell ref="A224:A226"/>
    <mergeCell ref="B224:B225"/>
    <mergeCell ref="C224:C225"/>
    <mergeCell ref="D224:D225"/>
    <mergeCell ref="E224:E225"/>
    <mergeCell ref="G224:G226"/>
    <mergeCell ref="H233:H235"/>
    <mergeCell ref="P233:R233"/>
    <mergeCell ref="S233:S235"/>
    <mergeCell ref="T233:T235"/>
    <mergeCell ref="P234:R234"/>
    <mergeCell ref="B235:C235"/>
    <mergeCell ref="P235:R235"/>
    <mergeCell ref="A233:A235"/>
    <mergeCell ref="B233:B234"/>
    <mergeCell ref="C233:C234"/>
    <mergeCell ref="D233:D234"/>
    <mergeCell ref="E233:E234"/>
    <mergeCell ref="G233:G235"/>
    <mergeCell ref="H230:H232"/>
    <mergeCell ref="P230:R230"/>
    <mergeCell ref="S230:S232"/>
    <mergeCell ref="T230:T232"/>
    <mergeCell ref="P231:R231"/>
    <mergeCell ref="B232:C232"/>
    <mergeCell ref="P232:R232"/>
    <mergeCell ref="A230:A232"/>
    <mergeCell ref="B230:B231"/>
    <mergeCell ref="C230:C231"/>
    <mergeCell ref="D230:D231"/>
    <mergeCell ref="E230:E231"/>
    <mergeCell ref="G230:G232"/>
    <mergeCell ref="H239:H241"/>
    <mergeCell ref="P239:R239"/>
    <mergeCell ref="S239:S241"/>
    <mergeCell ref="T239:T241"/>
    <mergeCell ref="P240:R240"/>
    <mergeCell ref="B241:C241"/>
    <mergeCell ref="P241:R241"/>
    <mergeCell ref="A239:A241"/>
    <mergeCell ref="B239:B240"/>
    <mergeCell ref="C239:C240"/>
    <mergeCell ref="D239:D240"/>
    <mergeCell ref="E239:E240"/>
    <mergeCell ref="G239:G241"/>
    <mergeCell ref="H236:H238"/>
    <mergeCell ref="P236:R236"/>
    <mergeCell ref="S236:S238"/>
    <mergeCell ref="T236:T238"/>
    <mergeCell ref="P237:R237"/>
    <mergeCell ref="B238:C238"/>
    <mergeCell ref="P238:R238"/>
    <mergeCell ref="A236:A238"/>
    <mergeCell ref="B236:B237"/>
    <mergeCell ref="C236:C237"/>
    <mergeCell ref="D236:D237"/>
    <mergeCell ref="E236:E237"/>
    <mergeCell ref="G236:G238"/>
    <mergeCell ref="H245:H247"/>
    <mergeCell ref="P245:R245"/>
    <mergeCell ref="S245:S247"/>
    <mergeCell ref="T245:T247"/>
    <mergeCell ref="P246:R246"/>
    <mergeCell ref="B247:C247"/>
    <mergeCell ref="P247:R247"/>
    <mergeCell ref="A245:A247"/>
    <mergeCell ref="B245:B246"/>
    <mergeCell ref="C245:C246"/>
    <mergeCell ref="D245:D246"/>
    <mergeCell ref="E245:E246"/>
    <mergeCell ref="G245:G247"/>
    <mergeCell ref="H242:H244"/>
    <mergeCell ref="P242:R242"/>
    <mergeCell ref="S242:S244"/>
    <mergeCell ref="T242:T244"/>
    <mergeCell ref="P243:R243"/>
    <mergeCell ref="B244:C244"/>
    <mergeCell ref="P244:R244"/>
    <mergeCell ref="A242:A244"/>
    <mergeCell ref="B242:B243"/>
    <mergeCell ref="C242:C243"/>
    <mergeCell ref="D242:D243"/>
    <mergeCell ref="E242:E243"/>
    <mergeCell ref="G242:G244"/>
    <mergeCell ref="H251:H253"/>
    <mergeCell ref="P251:R251"/>
    <mergeCell ref="S251:S253"/>
    <mergeCell ref="T251:T253"/>
    <mergeCell ref="P252:R252"/>
    <mergeCell ref="B253:C253"/>
    <mergeCell ref="P253:R253"/>
    <mergeCell ref="A251:A253"/>
    <mergeCell ref="B251:B252"/>
    <mergeCell ref="C251:C252"/>
    <mergeCell ref="D251:D252"/>
    <mergeCell ref="E251:E252"/>
    <mergeCell ref="G251:G253"/>
    <mergeCell ref="H248:H250"/>
    <mergeCell ref="P248:R248"/>
    <mergeCell ref="S248:S250"/>
    <mergeCell ref="T248:T250"/>
    <mergeCell ref="P249:R249"/>
    <mergeCell ref="B250:C250"/>
    <mergeCell ref="P250:R250"/>
    <mergeCell ref="A248:A250"/>
    <mergeCell ref="B248:B249"/>
    <mergeCell ref="C248:C249"/>
    <mergeCell ref="D248:D249"/>
    <mergeCell ref="E248:E249"/>
    <mergeCell ref="G248:G250"/>
    <mergeCell ref="H257:H259"/>
    <mergeCell ref="P257:R257"/>
    <mergeCell ref="S257:S259"/>
    <mergeCell ref="T257:T259"/>
    <mergeCell ref="P258:R258"/>
    <mergeCell ref="B259:C259"/>
    <mergeCell ref="P259:R259"/>
    <mergeCell ref="A257:A259"/>
    <mergeCell ref="B257:B258"/>
    <mergeCell ref="C257:C258"/>
    <mergeCell ref="D257:D258"/>
    <mergeCell ref="E257:E258"/>
    <mergeCell ref="G257:G259"/>
    <mergeCell ref="H254:H256"/>
    <mergeCell ref="P254:R254"/>
    <mergeCell ref="S254:S256"/>
    <mergeCell ref="T254:T256"/>
    <mergeCell ref="P255:R255"/>
    <mergeCell ref="B256:C256"/>
    <mergeCell ref="P256:R256"/>
    <mergeCell ref="A254:A256"/>
    <mergeCell ref="B254:B255"/>
    <mergeCell ref="C254:C255"/>
    <mergeCell ref="D254:D255"/>
    <mergeCell ref="E254:E255"/>
    <mergeCell ref="G254:G256"/>
    <mergeCell ref="H263:H265"/>
    <mergeCell ref="P263:R263"/>
    <mergeCell ref="S263:S265"/>
    <mergeCell ref="T263:T265"/>
    <mergeCell ref="P264:R264"/>
    <mergeCell ref="B265:C265"/>
    <mergeCell ref="P265:R265"/>
    <mergeCell ref="A263:A265"/>
    <mergeCell ref="B263:B264"/>
    <mergeCell ref="C263:C264"/>
    <mergeCell ref="D263:D264"/>
    <mergeCell ref="E263:E264"/>
    <mergeCell ref="G263:G265"/>
    <mergeCell ref="H260:H262"/>
    <mergeCell ref="P260:R260"/>
    <mergeCell ref="S260:S262"/>
    <mergeCell ref="T260:T262"/>
    <mergeCell ref="P261:R261"/>
    <mergeCell ref="B262:C262"/>
    <mergeCell ref="P262:R262"/>
    <mergeCell ref="A260:A262"/>
    <mergeCell ref="B260:B261"/>
    <mergeCell ref="C260:C261"/>
    <mergeCell ref="D260:D261"/>
    <mergeCell ref="E260:E261"/>
    <mergeCell ref="G260:G262"/>
    <mergeCell ref="H269:H271"/>
    <mergeCell ref="P269:R269"/>
    <mergeCell ref="S269:S271"/>
    <mergeCell ref="T269:T271"/>
    <mergeCell ref="P270:R270"/>
    <mergeCell ref="B271:C271"/>
    <mergeCell ref="P271:R271"/>
    <mergeCell ref="A269:A271"/>
    <mergeCell ref="B269:B270"/>
    <mergeCell ref="C269:C270"/>
    <mergeCell ref="D269:D270"/>
    <mergeCell ref="E269:E270"/>
    <mergeCell ref="G269:G271"/>
    <mergeCell ref="H266:H268"/>
    <mergeCell ref="P266:R266"/>
    <mergeCell ref="S266:S268"/>
    <mergeCell ref="T266:T268"/>
    <mergeCell ref="P267:R267"/>
    <mergeCell ref="B268:C268"/>
    <mergeCell ref="P268:R268"/>
    <mergeCell ref="A266:A268"/>
    <mergeCell ref="B266:B267"/>
    <mergeCell ref="C266:C267"/>
    <mergeCell ref="D266:D267"/>
    <mergeCell ref="E266:E267"/>
    <mergeCell ref="G266:G268"/>
    <mergeCell ref="H275:H277"/>
    <mergeCell ref="P275:R275"/>
    <mergeCell ref="S275:S277"/>
    <mergeCell ref="T275:T277"/>
    <mergeCell ref="P276:R276"/>
    <mergeCell ref="B277:C277"/>
    <mergeCell ref="P277:R277"/>
    <mergeCell ref="A275:A277"/>
    <mergeCell ref="B275:B276"/>
    <mergeCell ref="C275:C276"/>
    <mergeCell ref="D275:D276"/>
    <mergeCell ref="E275:E276"/>
    <mergeCell ref="G275:G277"/>
    <mergeCell ref="H272:H274"/>
    <mergeCell ref="P272:R272"/>
    <mergeCell ref="S272:S274"/>
    <mergeCell ref="T272:T274"/>
    <mergeCell ref="P273:R273"/>
    <mergeCell ref="B274:C274"/>
    <mergeCell ref="P274:R274"/>
    <mergeCell ref="A272:A274"/>
    <mergeCell ref="B272:B273"/>
    <mergeCell ref="C272:C273"/>
    <mergeCell ref="D272:D273"/>
    <mergeCell ref="E272:E273"/>
    <mergeCell ref="G272:G274"/>
    <mergeCell ref="H281:H283"/>
    <mergeCell ref="P281:R281"/>
    <mergeCell ref="S281:S283"/>
    <mergeCell ref="T281:T283"/>
    <mergeCell ref="P282:R282"/>
    <mergeCell ref="B283:C283"/>
    <mergeCell ref="P283:R283"/>
    <mergeCell ref="A281:A283"/>
    <mergeCell ref="B281:B282"/>
    <mergeCell ref="C281:C282"/>
    <mergeCell ref="D281:D282"/>
    <mergeCell ref="E281:E282"/>
    <mergeCell ref="G281:G283"/>
    <mergeCell ref="H278:H280"/>
    <mergeCell ref="P278:R278"/>
    <mergeCell ref="S278:S280"/>
    <mergeCell ref="T278:T280"/>
    <mergeCell ref="P279:R279"/>
    <mergeCell ref="B280:C280"/>
    <mergeCell ref="P280:R280"/>
    <mergeCell ref="A278:A280"/>
    <mergeCell ref="B278:B279"/>
    <mergeCell ref="C278:C279"/>
    <mergeCell ref="D278:D279"/>
    <mergeCell ref="E278:E279"/>
    <mergeCell ref="G278:G280"/>
    <mergeCell ref="H287:H289"/>
    <mergeCell ref="P287:R287"/>
    <mergeCell ref="S287:S289"/>
    <mergeCell ref="T287:T289"/>
    <mergeCell ref="P288:R288"/>
    <mergeCell ref="B289:C289"/>
    <mergeCell ref="P289:R289"/>
    <mergeCell ref="A287:A289"/>
    <mergeCell ref="B287:B288"/>
    <mergeCell ref="C287:C288"/>
    <mergeCell ref="D287:D288"/>
    <mergeCell ref="E287:E288"/>
    <mergeCell ref="G287:G289"/>
    <mergeCell ref="H284:H286"/>
    <mergeCell ref="P284:R284"/>
    <mergeCell ref="S284:S286"/>
    <mergeCell ref="T284:T286"/>
    <mergeCell ref="P285:R285"/>
    <mergeCell ref="B286:C286"/>
    <mergeCell ref="P286:R286"/>
    <mergeCell ref="A284:A286"/>
    <mergeCell ref="B284:B285"/>
    <mergeCell ref="C284:C285"/>
    <mergeCell ref="D284:D285"/>
    <mergeCell ref="E284:E285"/>
    <mergeCell ref="G284:G286"/>
    <mergeCell ref="H293:H295"/>
    <mergeCell ref="P293:R293"/>
    <mergeCell ref="S293:S295"/>
    <mergeCell ref="T293:T295"/>
    <mergeCell ref="P294:R294"/>
    <mergeCell ref="B295:C295"/>
    <mergeCell ref="P295:R295"/>
    <mergeCell ref="A293:A295"/>
    <mergeCell ref="B293:B294"/>
    <mergeCell ref="C293:C294"/>
    <mergeCell ref="D293:D294"/>
    <mergeCell ref="E293:E294"/>
    <mergeCell ref="G293:G295"/>
    <mergeCell ref="H290:H292"/>
    <mergeCell ref="P290:R290"/>
    <mergeCell ref="S290:S292"/>
    <mergeCell ref="T290:T292"/>
    <mergeCell ref="P291:R291"/>
    <mergeCell ref="B292:C292"/>
    <mergeCell ref="P292:R292"/>
    <mergeCell ref="A290:A292"/>
    <mergeCell ref="B290:B291"/>
    <mergeCell ref="C290:C291"/>
    <mergeCell ref="D290:D291"/>
    <mergeCell ref="E290:E291"/>
    <mergeCell ref="G290:G292"/>
    <mergeCell ref="H299:H301"/>
    <mergeCell ref="P299:R299"/>
    <mergeCell ref="S299:S301"/>
    <mergeCell ref="T299:T301"/>
    <mergeCell ref="P300:R300"/>
    <mergeCell ref="B301:C301"/>
    <mergeCell ref="P301:R301"/>
    <mergeCell ref="A299:A301"/>
    <mergeCell ref="B299:B300"/>
    <mergeCell ref="C299:C300"/>
    <mergeCell ref="D299:D300"/>
    <mergeCell ref="E299:E300"/>
    <mergeCell ref="G299:G301"/>
    <mergeCell ref="H296:H298"/>
    <mergeCell ref="P296:R296"/>
    <mergeCell ref="S296:S298"/>
    <mergeCell ref="T296:T298"/>
    <mergeCell ref="P297:R297"/>
    <mergeCell ref="B298:C298"/>
    <mergeCell ref="P298:R298"/>
    <mergeCell ref="A296:A298"/>
    <mergeCell ref="B296:B297"/>
    <mergeCell ref="C296:C297"/>
    <mergeCell ref="D296:D297"/>
    <mergeCell ref="E296:E297"/>
    <mergeCell ref="G296:G298"/>
    <mergeCell ref="H305:H307"/>
    <mergeCell ref="P305:R305"/>
    <mergeCell ref="S305:S307"/>
    <mergeCell ref="T305:T307"/>
    <mergeCell ref="P306:R306"/>
    <mergeCell ref="B307:C307"/>
    <mergeCell ref="P307:R307"/>
    <mergeCell ref="A305:A307"/>
    <mergeCell ref="B305:B306"/>
    <mergeCell ref="C305:C306"/>
    <mergeCell ref="D305:D306"/>
    <mergeCell ref="E305:E306"/>
    <mergeCell ref="G305:G307"/>
    <mergeCell ref="H302:H304"/>
    <mergeCell ref="P302:R302"/>
    <mergeCell ref="S302:S304"/>
    <mergeCell ref="T302:T304"/>
    <mergeCell ref="P303:R303"/>
    <mergeCell ref="B304:C304"/>
    <mergeCell ref="P304:R304"/>
    <mergeCell ref="A302:A304"/>
    <mergeCell ref="B302:B303"/>
    <mergeCell ref="C302:C303"/>
    <mergeCell ref="D302:D303"/>
    <mergeCell ref="E302:E303"/>
    <mergeCell ref="G302:G304"/>
    <mergeCell ref="H311:H313"/>
    <mergeCell ref="P311:R311"/>
    <mergeCell ref="S311:S313"/>
    <mergeCell ref="T311:T313"/>
    <mergeCell ref="P312:R312"/>
    <mergeCell ref="B313:C313"/>
    <mergeCell ref="P313:R313"/>
    <mergeCell ref="A311:A313"/>
    <mergeCell ref="B311:B312"/>
    <mergeCell ref="C311:C312"/>
    <mergeCell ref="D311:D312"/>
    <mergeCell ref="E311:E312"/>
    <mergeCell ref="G311:G313"/>
    <mergeCell ref="H308:H310"/>
    <mergeCell ref="P308:R308"/>
    <mergeCell ref="S308:S310"/>
    <mergeCell ref="T308:T310"/>
    <mergeCell ref="P309:R309"/>
    <mergeCell ref="B310:C310"/>
    <mergeCell ref="P310:R310"/>
    <mergeCell ref="A308:A310"/>
    <mergeCell ref="B308:B309"/>
    <mergeCell ref="C308:C309"/>
    <mergeCell ref="D308:D309"/>
    <mergeCell ref="E308:E309"/>
    <mergeCell ref="G308:G310"/>
    <mergeCell ref="H317:H319"/>
    <mergeCell ref="P317:R317"/>
    <mergeCell ref="S317:S319"/>
    <mergeCell ref="T317:T319"/>
    <mergeCell ref="P318:R318"/>
    <mergeCell ref="B319:C319"/>
    <mergeCell ref="P319:R319"/>
    <mergeCell ref="A317:A319"/>
    <mergeCell ref="B317:B318"/>
    <mergeCell ref="C317:C318"/>
    <mergeCell ref="D317:D318"/>
    <mergeCell ref="E317:E318"/>
    <mergeCell ref="G317:G319"/>
    <mergeCell ref="H314:H316"/>
    <mergeCell ref="P314:R314"/>
    <mergeCell ref="S314:S316"/>
    <mergeCell ref="T314:T316"/>
    <mergeCell ref="P315:R315"/>
    <mergeCell ref="B316:C316"/>
    <mergeCell ref="P316:R316"/>
    <mergeCell ref="A314:A316"/>
    <mergeCell ref="B314:B315"/>
    <mergeCell ref="C314:C315"/>
    <mergeCell ref="D314:D315"/>
    <mergeCell ref="E314:E315"/>
    <mergeCell ref="G314:G316"/>
    <mergeCell ref="H323:H325"/>
    <mergeCell ref="P323:R323"/>
    <mergeCell ref="S323:S325"/>
    <mergeCell ref="T323:T325"/>
    <mergeCell ref="P324:R324"/>
    <mergeCell ref="B325:C325"/>
    <mergeCell ref="P325:R325"/>
    <mergeCell ref="A323:A325"/>
    <mergeCell ref="B323:B324"/>
    <mergeCell ref="C323:C324"/>
    <mergeCell ref="D323:D324"/>
    <mergeCell ref="E323:E324"/>
    <mergeCell ref="G323:G325"/>
    <mergeCell ref="H320:H322"/>
    <mergeCell ref="P320:R320"/>
    <mergeCell ref="S320:S322"/>
    <mergeCell ref="T320:T322"/>
    <mergeCell ref="P321:R321"/>
    <mergeCell ref="B322:C322"/>
    <mergeCell ref="P322:R322"/>
    <mergeCell ref="A320:A322"/>
    <mergeCell ref="B320:B321"/>
    <mergeCell ref="C320:C321"/>
    <mergeCell ref="D320:D321"/>
    <mergeCell ref="E320:E321"/>
    <mergeCell ref="G320:G322"/>
    <mergeCell ref="H329:H331"/>
    <mergeCell ref="P329:R329"/>
    <mergeCell ref="S329:S331"/>
    <mergeCell ref="T329:T331"/>
    <mergeCell ref="P330:R330"/>
    <mergeCell ref="B331:C331"/>
    <mergeCell ref="P331:R331"/>
    <mergeCell ref="A329:A331"/>
    <mergeCell ref="B329:B330"/>
    <mergeCell ref="C329:C330"/>
    <mergeCell ref="D329:D330"/>
    <mergeCell ref="E329:E330"/>
    <mergeCell ref="G329:G331"/>
    <mergeCell ref="H326:H328"/>
    <mergeCell ref="P326:R326"/>
    <mergeCell ref="S326:S328"/>
    <mergeCell ref="T326:T328"/>
    <mergeCell ref="P327:R327"/>
    <mergeCell ref="B328:C328"/>
    <mergeCell ref="P328:R328"/>
    <mergeCell ref="A326:A328"/>
    <mergeCell ref="B326:B327"/>
    <mergeCell ref="C326:C327"/>
    <mergeCell ref="D326:D327"/>
    <mergeCell ref="E326:E327"/>
    <mergeCell ref="G326:G328"/>
    <mergeCell ref="H335:H337"/>
    <mergeCell ref="P335:R335"/>
    <mergeCell ref="S335:S337"/>
    <mergeCell ref="T335:T337"/>
    <mergeCell ref="P336:R336"/>
    <mergeCell ref="B337:C337"/>
    <mergeCell ref="P337:R337"/>
    <mergeCell ref="A335:A337"/>
    <mergeCell ref="B335:B336"/>
    <mergeCell ref="C335:C336"/>
    <mergeCell ref="D335:D336"/>
    <mergeCell ref="E335:E336"/>
    <mergeCell ref="G335:G337"/>
    <mergeCell ref="H332:H334"/>
    <mergeCell ref="P332:R332"/>
    <mergeCell ref="S332:S334"/>
    <mergeCell ref="T332:T334"/>
    <mergeCell ref="P333:R333"/>
    <mergeCell ref="B334:C334"/>
    <mergeCell ref="P334:R334"/>
    <mergeCell ref="A332:A334"/>
    <mergeCell ref="B332:B333"/>
    <mergeCell ref="C332:C333"/>
    <mergeCell ref="D332:D333"/>
    <mergeCell ref="E332:E333"/>
    <mergeCell ref="G332:G334"/>
    <mergeCell ref="H341:H343"/>
    <mergeCell ref="P341:R341"/>
    <mergeCell ref="S341:S343"/>
    <mergeCell ref="T341:T343"/>
    <mergeCell ref="P342:R342"/>
    <mergeCell ref="B343:C343"/>
    <mergeCell ref="P343:R343"/>
    <mergeCell ref="A341:A343"/>
    <mergeCell ref="B341:B342"/>
    <mergeCell ref="C341:C342"/>
    <mergeCell ref="D341:D342"/>
    <mergeCell ref="E341:E342"/>
    <mergeCell ref="G341:G343"/>
    <mergeCell ref="H338:H340"/>
    <mergeCell ref="P338:R338"/>
    <mergeCell ref="S338:S340"/>
    <mergeCell ref="T338:T340"/>
    <mergeCell ref="P339:R339"/>
    <mergeCell ref="B340:C340"/>
    <mergeCell ref="P340:R340"/>
    <mergeCell ref="A338:A340"/>
    <mergeCell ref="B338:B339"/>
    <mergeCell ref="C338:C339"/>
    <mergeCell ref="D338:D339"/>
    <mergeCell ref="E338:E339"/>
    <mergeCell ref="G338:G340"/>
    <mergeCell ref="H347:H349"/>
    <mergeCell ref="P347:R347"/>
    <mergeCell ref="S347:S349"/>
    <mergeCell ref="T347:T349"/>
    <mergeCell ref="P348:R348"/>
    <mergeCell ref="B349:C349"/>
    <mergeCell ref="P349:R349"/>
    <mergeCell ref="A347:A349"/>
    <mergeCell ref="B347:B348"/>
    <mergeCell ref="C347:C348"/>
    <mergeCell ref="D347:D348"/>
    <mergeCell ref="E347:E348"/>
    <mergeCell ref="G347:G349"/>
    <mergeCell ref="H344:H346"/>
    <mergeCell ref="P344:R344"/>
    <mergeCell ref="S344:S346"/>
    <mergeCell ref="T344:T346"/>
    <mergeCell ref="P345:R345"/>
    <mergeCell ref="B346:C346"/>
    <mergeCell ref="P346:R346"/>
    <mergeCell ref="A344:A346"/>
    <mergeCell ref="B344:B345"/>
    <mergeCell ref="C344:C345"/>
    <mergeCell ref="D344:D345"/>
    <mergeCell ref="E344:E345"/>
    <mergeCell ref="G344:G346"/>
    <mergeCell ref="H353:H355"/>
    <mergeCell ref="P353:R353"/>
    <mergeCell ref="S353:S355"/>
    <mergeCell ref="T353:T355"/>
    <mergeCell ref="P354:R354"/>
    <mergeCell ref="B355:C355"/>
    <mergeCell ref="P355:R355"/>
    <mergeCell ref="A353:A355"/>
    <mergeCell ref="B353:B354"/>
    <mergeCell ref="C353:C354"/>
    <mergeCell ref="D353:D354"/>
    <mergeCell ref="E353:E354"/>
    <mergeCell ref="G353:G355"/>
    <mergeCell ref="H350:H352"/>
    <mergeCell ref="P350:R350"/>
    <mergeCell ref="S350:S352"/>
    <mergeCell ref="T350:T352"/>
    <mergeCell ref="P351:R351"/>
    <mergeCell ref="B352:C352"/>
    <mergeCell ref="P352:R352"/>
    <mergeCell ref="A350:A352"/>
    <mergeCell ref="B350:B351"/>
    <mergeCell ref="C350:C351"/>
    <mergeCell ref="D350:D351"/>
    <mergeCell ref="E350:E351"/>
    <mergeCell ref="G350:G352"/>
    <mergeCell ref="H359:H361"/>
    <mergeCell ref="P359:R359"/>
    <mergeCell ref="S359:S361"/>
    <mergeCell ref="T359:T361"/>
    <mergeCell ref="P360:R360"/>
    <mergeCell ref="B361:C361"/>
    <mergeCell ref="P361:R361"/>
    <mergeCell ref="A359:A361"/>
    <mergeCell ref="B359:B360"/>
    <mergeCell ref="C359:C360"/>
    <mergeCell ref="D359:D360"/>
    <mergeCell ref="E359:E360"/>
    <mergeCell ref="G359:G361"/>
    <mergeCell ref="H356:H358"/>
    <mergeCell ref="P356:R356"/>
    <mergeCell ref="S356:S358"/>
    <mergeCell ref="T356:T358"/>
    <mergeCell ref="P357:R357"/>
    <mergeCell ref="B358:C358"/>
    <mergeCell ref="P358:R358"/>
    <mergeCell ref="A356:A358"/>
    <mergeCell ref="B356:B357"/>
    <mergeCell ref="C356:C357"/>
    <mergeCell ref="D356:D357"/>
    <mergeCell ref="E356:E357"/>
    <mergeCell ref="G356:G358"/>
    <mergeCell ref="H365:H367"/>
    <mergeCell ref="P365:R365"/>
    <mergeCell ref="S365:S367"/>
    <mergeCell ref="T365:T367"/>
    <mergeCell ref="P366:R366"/>
    <mergeCell ref="B367:C367"/>
    <mergeCell ref="P367:R367"/>
    <mergeCell ref="A365:A367"/>
    <mergeCell ref="B365:B366"/>
    <mergeCell ref="C365:C366"/>
    <mergeCell ref="D365:D366"/>
    <mergeCell ref="E365:E366"/>
    <mergeCell ref="G365:G367"/>
    <mergeCell ref="H362:H364"/>
    <mergeCell ref="P362:R362"/>
    <mergeCell ref="S362:S364"/>
    <mergeCell ref="T362:T364"/>
    <mergeCell ref="P363:R363"/>
    <mergeCell ref="B364:C364"/>
    <mergeCell ref="P364:R364"/>
    <mergeCell ref="A362:A364"/>
    <mergeCell ref="B362:B363"/>
    <mergeCell ref="C362:C363"/>
    <mergeCell ref="D362:D363"/>
    <mergeCell ref="E362:E363"/>
    <mergeCell ref="G362:G364"/>
    <mergeCell ref="H371:H373"/>
    <mergeCell ref="P371:R371"/>
    <mergeCell ref="S371:S373"/>
    <mergeCell ref="T371:T373"/>
    <mergeCell ref="P372:R372"/>
    <mergeCell ref="B373:C373"/>
    <mergeCell ref="P373:R373"/>
    <mergeCell ref="A371:A373"/>
    <mergeCell ref="B371:B372"/>
    <mergeCell ref="C371:C372"/>
    <mergeCell ref="D371:D372"/>
    <mergeCell ref="E371:E372"/>
    <mergeCell ref="G371:G373"/>
    <mergeCell ref="H368:H370"/>
    <mergeCell ref="P368:R368"/>
    <mergeCell ref="S368:S370"/>
    <mergeCell ref="T368:T370"/>
    <mergeCell ref="P369:R369"/>
    <mergeCell ref="B370:C370"/>
    <mergeCell ref="P370:R370"/>
    <mergeCell ref="A368:A370"/>
    <mergeCell ref="B368:B369"/>
    <mergeCell ref="C368:C369"/>
    <mergeCell ref="D368:D369"/>
    <mergeCell ref="E368:E369"/>
    <mergeCell ref="G368:G370"/>
    <mergeCell ref="H377:H379"/>
    <mergeCell ref="P377:R377"/>
    <mergeCell ref="S377:S379"/>
    <mergeCell ref="T377:T379"/>
    <mergeCell ref="P378:R378"/>
    <mergeCell ref="B379:C379"/>
    <mergeCell ref="P379:R379"/>
    <mergeCell ref="A377:A379"/>
    <mergeCell ref="B377:B378"/>
    <mergeCell ref="C377:C378"/>
    <mergeCell ref="D377:D378"/>
    <mergeCell ref="E377:E378"/>
    <mergeCell ref="G377:G379"/>
    <mergeCell ref="H374:H376"/>
    <mergeCell ref="P374:R374"/>
    <mergeCell ref="S374:S376"/>
    <mergeCell ref="T374:T376"/>
    <mergeCell ref="P375:R375"/>
    <mergeCell ref="B376:C376"/>
    <mergeCell ref="P376:R376"/>
    <mergeCell ref="A374:A376"/>
    <mergeCell ref="B374:B375"/>
    <mergeCell ref="C374:C375"/>
    <mergeCell ref="D374:D375"/>
    <mergeCell ref="E374:E375"/>
    <mergeCell ref="G374:G376"/>
    <mergeCell ref="H383:H385"/>
    <mergeCell ref="P383:R383"/>
    <mergeCell ref="S383:S385"/>
    <mergeCell ref="T383:T385"/>
    <mergeCell ref="P384:R384"/>
    <mergeCell ref="B385:C385"/>
    <mergeCell ref="P385:R385"/>
    <mergeCell ref="A383:A385"/>
    <mergeCell ref="B383:B384"/>
    <mergeCell ref="C383:C384"/>
    <mergeCell ref="D383:D384"/>
    <mergeCell ref="E383:E384"/>
    <mergeCell ref="G383:G385"/>
    <mergeCell ref="H380:H382"/>
    <mergeCell ref="P380:R380"/>
    <mergeCell ref="S380:S382"/>
    <mergeCell ref="T380:T382"/>
    <mergeCell ref="P381:R381"/>
    <mergeCell ref="B382:C382"/>
    <mergeCell ref="P382:R382"/>
    <mergeCell ref="A380:A382"/>
    <mergeCell ref="B380:B381"/>
    <mergeCell ref="C380:C381"/>
    <mergeCell ref="D380:D381"/>
    <mergeCell ref="E380:E381"/>
    <mergeCell ref="G380:G382"/>
    <mergeCell ref="H389:H391"/>
    <mergeCell ref="P389:R389"/>
    <mergeCell ref="S389:S391"/>
    <mergeCell ref="T389:T391"/>
    <mergeCell ref="P390:R390"/>
    <mergeCell ref="B391:C391"/>
    <mergeCell ref="P391:R391"/>
    <mergeCell ref="A389:A391"/>
    <mergeCell ref="B389:B390"/>
    <mergeCell ref="C389:C390"/>
    <mergeCell ref="D389:D390"/>
    <mergeCell ref="E389:E390"/>
    <mergeCell ref="G389:G391"/>
    <mergeCell ref="H386:H388"/>
    <mergeCell ref="P386:R386"/>
    <mergeCell ref="S386:S388"/>
    <mergeCell ref="T386:T388"/>
    <mergeCell ref="P387:R387"/>
    <mergeCell ref="B388:C388"/>
    <mergeCell ref="P388:R388"/>
    <mergeCell ref="A386:A388"/>
    <mergeCell ref="B386:B387"/>
    <mergeCell ref="C386:C387"/>
    <mergeCell ref="D386:D387"/>
    <mergeCell ref="E386:E387"/>
    <mergeCell ref="G386:G388"/>
    <mergeCell ref="H395:H397"/>
    <mergeCell ref="P395:R395"/>
    <mergeCell ref="S395:S397"/>
    <mergeCell ref="T395:T397"/>
    <mergeCell ref="P396:R396"/>
    <mergeCell ref="B397:C397"/>
    <mergeCell ref="P397:R397"/>
    <mergeCell ref="A395:A397"/>
    <mergeCell ref="B395:B396"/>
    <mergeCell ref="C395:C396"/>
    <mergeCell ref="D395:D396"/>
    <mergeCell ref="E395:E396"/>
    <mergeCell ref="G395:G397"/>
    <mergeCell ref="H392:H394"/>
    <mergeCell ref="P392:R392"/>
    <mergeCell ref="S392:S394"/>
    <mergeCell ref="T392:T394"/>
    <mergeCell ref="P393:R393"/>
    <mergeCell ref="B394:C394"/>
    <mergeCell ref="P394:R394"/>
    <mergeCell ref="A392:A394"/>
    <mergeCell ref="B392:B393"/>
    <mergeCell ref="C392:C393"/>
    <mergeCell ref="D392:D393"/>
    <mergeCell ref="E392:E393"/>
    <mergeCell ref="G392:G394"/>
    <mergeCell ref="H401:H403"/>
    <mergeCell ref="P401:R401"/>
    <mergeCell ref="S401:S403"/>
    <mergeCell ref="T401:T403"/>
    <mergeCell ref="P402:R402"/>
    <mergeCell ref="B403:C403"/>
    <mergeCell ref="P403:R403"/>
    <mergeCell ref="A401:A403"/>
    <mergeCell ref="B401:B402"/>
    <mergeCell ref="C401:C402"/>
    <mergeCell ref="D401:D402"/>
    <mergeCell ref="E401:E402"/>
    <mergeCell ref="G401:G403"/>
    <mergeCell ref="H398:H400"/>
    <mergeCell ref="P398:R398"/>
    <mergeCell ref="S398:S400"/>
    <mergeCell ref="T398:T400"/>
    <mergeCell ref="P399:R399"/>
    <mergeCell ref="B400:C400"/>
    <mergeCell ref="P400:R400"/>
    <mergeCell ref="A398:A400"/>
    <mergeCell ref="B398:B399"/>
    <mergeCell ref="C398:C399"/>
    <mergeCell ref="D398:D399"/>
    <mergeCell ref="E398:E399"/>
    <mergeCell ref="G398:G400"/>
    <mergeCell ref="H407:H409"/>
    <mergeCell ref="P407:R407"/>
    <mergeCell ref="S407:S409"/>
    <mergeCell ref="T407:T409"/>
    <mergeCell ref="P408:R408"/>
    <mergeCell ref="B409:C409"/>
    <mergeCell ref="P409:R409"/>
    <mergeCell ref="A407:A409"/>
    <mergeCell ref="B407:B408"/>
    <mergeCell ref="C407:C408"/>
    <mergeCell ref="D407:D408"/>
    <mergeCell ref="E407:E408"/>
    <mergeCell ref="G407:G409"/>
    <mergeCell ref="H404:H406"/>
    <mergeCell ref="P404:R404"/>
    <mergeCell ref="S404:S406"/>
    <mergeCell ref="T404:T406"/>
    <mergeCell ref="P405:R405"/>
    <mergeCell ref="B406:C406"/>
    <mergeCell ref="P406:R406"/>
    <mergeCell ref="A404:A406"/>
    <mergeCell ref="B404:B405"/>
    <mergeCell ref="C404:C405"/>
    <mergeCell ref="D404:D405"/>
    <mergeCell ref="E404:E405"/>
    <mergeCell ref="G404:G406"/>
    <mergeCell ref="H413:H415"/>
    <mergeCell ref="P413:R413"/>
    <mergeCell ref="S413:S415"/>
    <mergeCell ref="T413:T415"/>
    <mergeCell ref="P414:R414"/>
    <mergeCell ref="B415:C415"/>
    <mergeCell ref="P415:R415"/>
    <mergeCell ref="A413:A415"/>
    <mergeCell ref="B413:B414"/>
    <mergeCell ref="C413:C414"/>
    <mergeCell ref="D413:D414"/>
    <mergeCell ref="E413:E414"/>
    <mergeCell ref="G413:G415"/>
    <mergeCell ref="H410:H412"/>
    <mergeCell ref="P410:R410"/>
    <mergeCell ref="S410:S412"/>
    <mergeCell ref="T410:T412"/>
    <mergeCell ref="P411:R411"/>
    <mergeCell ref="B412:C412"/>
    <mergeCell ref="P412:R412"/>
    <mergeCell ref="A410:A412"/>
    <mergeCell ref="B410:B411"/>
    <mergeCell ref="C410:C411"/>
    <mergeCell ref="D410:D411"/>
    <mergeCell ref="E410:E411"/>
    <mergeCell ref="G410:G412"/>
    <mergeCell ref="H419:H421"/>
    <mergeCell ref="P419:R419"/>
    <mergeCell ref="S419:S421"/>
    <mergeCell ref="T419:T421"/>
    <mergeCell ref="P420:R420"/>
    <mergeCell ref="B421:C421"/>
    <mergeCell ref="P421:R421"/>
    <mergeCell ref="A419:A421"/>
    <mergeCell ref="B419:B420"/>
    <mergeCell ref="C419:C420"/>
    <mergeCell ref="D419:D420"/>
    <mergeCell ref="E419:E420"/>
    <mergeCell ref="G419:G421"/>
    <mergeCell ref="H416:H418"/>
    <mergeCell ref="P416:R416"/>
    <mergeCell ref="S416:S418"/>
    <mergeCell ref="T416:T418"/>
    <mergeCell ref="P417:R417"/>
    <mergeCell ref="B418:C418"/>
    <mergeCell ref="P418:R418"/>
    <mergeCell ref="A416:A418"/>
    <mergeCell ref="B416:B417"/>
    <mergeCell ref="C416:C417"/>
    <mergeCell ref="D416:D417"/>
    <mergeCell ref="E416:E417"/>
    <mergeCell ref="G416:G418"/>
    <mergeCell ref="H425:H427"/>
    <mergeCell ref="P425:R425"/>
    <mergeCell ref="S425:S427"/>
    <mergeCell ref="T425:T427"/>
    <mergeCell ref="P426:R426"/>
    <mergeCell ref="B427:C427"/>
    <mergeCell ref="P427:R427"/>
    <mergeCell ref="A425:A427"/>
    <mergeCell ref="B425:B426"/>
    <mergeCell ref="C425:C426"/>
    <mergeCell ref="D425:D426"/>
    <mergeCell ref="E425:E426"/>
    <mergeCell ref="G425:G427"/>
    <mergeCell ref="H422:H424"/>
    <mergeCell ref="P422:R422"/>
    <mergeCell ref="S422:S424"/>
    <mergeCell ref="T422:T424"/>
    <mergeCell ref="P423:R423"/>
    <mergeCell ref="B424:C424"/>
    <mergeCell ref="P424:R424"/>
    <mergeCell ref="A422:A424"/>
    <mergeCell ref="B422:B423"/>
    <mergeCell ref="C422:C423"/>
    <mergeCell ref="D422:D423"/>
    <mergeCell ref="E422:E423"/>
    <mergeCell ref="G422:G424"/>
    <mergeCell ref="H431:H433"/>
    <mergeCell ref="P431:R431"/>
    <mergeCell ref="S431:S433"/>
    <mergeCell ref="T431:T433"/>
    <mergeCell ref="P432:R432"/>
    <mergeCell ref="B433:C433"/>
    <mergeCell ref="P433:R433"/>
    <mergeCell ref="A431:A433"/>
    <mergeCell ref="B431:B432"/>
    <mergeCell ref="C431:C432"/>
    <mergeCell ref="D431:D432"/>
    <mergeCell ref="E431:E432"/>
    <mergeCell ref="G431:G433"/>
    <mergeCell ref="H428:H430"/>
    <mergeCell ref="P428:R428"/>
    <mergeCell ref="S428:S430"/>
    <mergeCell ref="T428:T430"/>
    <mergeCell ref="P429:R429"/>
    <mergeCell ref="B430:C430"/>
    <mergeCell ref="P430:R430"/>
    <mergeCell ref="A428:A430"/>
    <mergeCell ref="B428:B429"/>
    <mergeCell ref="C428:C429"/>
    <mergeCell ref="D428:D429"/>
    <mergeCell ref="E428:E429"/>
    <mergeCell ref="G428:G430"/>
    <mergeCell ref="H437:H439"/>
    <mergeCell ref="P437:R437"/>
    <mergeCell ref="S437:S439"/>
    <mergeCell ref="T437:T439"/>
    <mergeCell ref="P438:R438"/>
    <mergeCell ref="B439:C439"/>
    <mergeCell ref="P439:R439"/>
    <mergeCell ref="A437:A439"/>
    <mergeCell ref="B437:B438"/>
    <mergeCell ref="C437:C438"/>
    <mergeCell ref="D437:D438"/>
    <mergeCell ref="E437:E438"/>
    <mergeCell ref="G437:G439"/>
    <mergeCell ref="H434:H436"/>
    <mergeCell ref="P434:R434"/>
    <mergeCell ref="S434:S436"/>
    <mergeCell ref="T434:T436"/>
    <mergeCell ref="P435:R435"/>
    <mergeCell ref="B436:C436"/>
    <mergeCell ref="P436:R436"/>
    <mergeCell ref="A434:A436"/>
    <mergeCell ref="B434:B435"/>
    <mergeCell ref="C434:C435"/>
    <mergeCell ref="D434:D435"/>
    <mergeCell ref="E434:E435"/>
    <mergeCell ref="G434:G436"/>
    <mergeCell ref="H443:H445"/>
    <mergeCell ref="P443:R443"/>
    <mergeCell ref="S443:S445"/>
    <mergeCell ref="T443:T445"/>
    <mergeCell ref="P444:R444"/>
    <mergeCell ref="B445:C445"/>
    <mergeCell ref="P445:R445"/>
    <mergeCell ref="A443:A445"/>
    <mergeCell ref="B443:B444"/>
    <mergeCell ref="C443:C444"/>
    <mergeCell ref="D443:D444"/>
    <mergeCell ref="E443:E444"/>
    <mergeCell ref="G443:G445"/>
    <mergeCell ref="H440:H442"/>
    <mergeCell ref="P440:R440"/>
    <mergeCell ref="S440:S442"/>
    <mergeCell ref="T440:T442"/>
    <mergeCell ref="P441:R441"/>
    <mergeCell ref="B442:C442"/>
    <mergeCell ref="P442:R442"/>
    <mergeCell ref="A440:A442"/>
    <mergeCell ref="B440:B441"/>
    <mergeCell ref="C440:C441"/>
    <mergeCell ref="D440:D441"/>
    <mergeCell ref="E440:E441"/>
    <mergeCell ref="G440:G442"/>
    <mergeCell ref="H449:H451"/>
    <mergeCell ref="P449:R449"/>
    <mergeCell ref="S449:S451"/>
    <mergeCell ref="T449:T451"/>
    <mergeCell ref="P450:R450"/>
    <mergeCell ref="B451:C451"/>
    <mergeCell ref="P451:R451"/>
    <mergeCell ref="A449:A451"/>
    <mergeCell ref="B449:B450"/>
    <mergeCell ref="C449:C450"/>
    <mergeCell ref="D449:D450"/>
    <mergeCell ref="E449:E450"/>
    <mergeCell ref="G449:G451"/>
    <mergeCell ref="H446:H448"/>
    <mergeCell ref="P446:R446"/>
    <mergeCell ref="S446:S448"/>
    <mergeCell ref="T446:T448"/>
    <mergeCell ref="P447:R447"/>
    <mergeCell ref="B448:C448"/>
    <mergeCell ref="P448:R448"/>
    <mergeCell ref="A446:A448"/>
    <mergeCell ref="B446:B447"/>
    <mergeCell ref="C446:C447"/>
    <mergeCell ref="D446:D447"/>
    <mergeCell ref="E446:E447"/>
    <mergeCell ref="G446:G448"/>
    <mergeCell ref="H455:H457"/>
    <mergeCell ref="P455:R455"/>
    <mergeCell ref="S455:S457"/>
    <mergeCell ref="T455:T457"/>
    <mergeCell ref="P456:R456"/>
    <mergeCell ref="B457:C457"/>
    <mergeCell ref="P457:R457"/>
    <mergeCell ref="A455:A457"/>
    <mergeCell ref="B455:B456"/>
    <mergeCell ref="C455:C456"/>
    <mergeCell ref="D455:D456"/>
    <mergeCell ref="E455:E456"/>
    <mergeCell ref="G455:G457"/>
    <mergeCell ref="H452:H454"/>
    <mergeCell ref="P452:R452"/>
    <mergeCell ref="S452:S454"/>
    <mergeCell ref="T452:T454"/>
    <mergeCell ref="P453:R453"/>
    <mergeCell ref="B454:C454"/>
    <mergeCell ref="P454:R454"/>
    <mergeCell ref="A452:A454"/>
    <mergeCell ref="B452:B453"/>
    <mergeCell ref="C452:C453"/>
    <mergeCell ref="D452:D453"/>
    <mergeCell ref="E452:E453"/>
    <mergeCell ref="G452:G454"/>
    <mergeCell ref="H461:H463"/>
    <mergeCell ref="P461:R461"/>
    <mergeCell ref="S461:S463"/>
    <mergeCell ref="T461:T463"/>
    <mergeCell ref="P462:R462"/>
    <mergeCell ref="B463:C463"/>
    <mergeCell ref="P463:R463"/>
    <mergeCell ref="A461:A463"/>
    <mergeCell ref="B461:B462"/>
    <mergeCell ref="C461:C462"/>
    <mergeCell ref="D461:D462"/>
    <mergeCell ref="E461:E462"/>
    <mergeCell ref="G461:G463"/>
    <mergeCell ref="H458:H460"/>
    <mergeCell ref="P458:R458"/>
    <mergeCell ref="S458:S460"/>
    <mergeCell ref="T458:T460"/>
    <mergeCell ref="P459:R459"/>
    <mergeCell ref="B460:C460"/>
    <mergeCell ref="P460:R460"/>
    <mergeCell ref="A458:A460"/>
    <mergeCell ref="B458:B459"/>
    <mergeCell ref="C458:C459"/>
    <mergeCell ref="D458:D459"/>
    <mergeCell ref="E458:E459"/>
    <mergeCell ref="G458:G460"/>
  </mergeCells>
  <phoneticPr fontId="1"/>
  <dataValidations count="2">
    <dataValidation imeMode="halfKatakana" allowBlank="1" showInputMessage="1" showErrorMessage="1" sqref="E461:E462 E17:E18 E20:E21 E23:E24 E26:E27 E29:E30 E32:E33 E35:E36 E38:E39 E41:E42 E44:E45 E47:E48 E50:E51 E53:E54 E56:E57 E59:E60 E62:E63 E65:E66 E68:E69 E71:E72 E74:E75 E77:E78 E80:E81 E83:E84 E86:E87 E89:E90 E92:E93 E95:E96 E98:E99 E101:E102 E104:E105 E107:E108 E110:E111 E113:E114 E116:E117 E119:E120 E122:E123 E125:E126 E128:E129 E131:E132 E134:E135 E137:E138 E140:E141 E143:E144 E146:E147 E149:E150 E152:E153 E155:E156 E158:E159 E161:E162 E164:E165 E167:E168 E170:E171 E173:E174 E176:E177 E179:E180 E182:E183 E185:E186 E188:E189 E191:E192 E194:E195 E197:E198 E200:E201 E203:E204 E206:E207 E209:E210 E212:E213 E215:E216 E218:E219 E221:E222 E224:E225 E227:E228 E230:E231 E233:E234 E236:E237 E239:E240 E242:E243 E245:E246 E248:E249 E251:E252 E254:E255 E257:E258 E260:E261 E263:E264 E266:E267 E269:E270 E272:E273 E275:E276 E278:E279 E281:E282 E284:E285 E287:E288 E290:E291 E293:E294 E296:E297 E299:E300 E302:E303 E305:E306 E308:E309 E311:E312 E314:E315 E317:E318 E320:E321 E323:E324 E326:E327 E329:E330 E332:E333 E335:E336 E338:E339 E341:E342 E344:E345 E347:E348 E350:E351 E353:E354 E356:E357 E359:E360 E362:E363 E365:E366 E368:E369 E371:E372 E374:E375 E377:E378 E380:E381 E383:E384 E386:E387 E389:E390 E392:E393 E395:E396 E398:E399 E401:E402 E404:E405 E407:E408 E410:E411 E413:E414 E416:E417 E419:E420 E422:E423 E425:E426 E428:E429 E431:E432 E434:E435 E437:E438 E440:E441 E443:E444 E446:E447 E449:E450 E452:E453 E455:E456 E458:E459 E14:E15"/>
    <dataValidation imeMode="halfAlpha" allowBlank="1" showInputMessage="1" showErrorMessage="1" sqref="M14:M463 F461 F17 F20 F23 F26 F29 F32 F35 F38 F41 F44 F47 F50 F53 F56 F59 F62 F65 F68 F71 F74 F77 F80 F83 F86 F89 F92 F95 F98 F101 F104 F107 F110 F113 F116 F119 F122 F125 F128 F131 F134 F137 F140 F143 F146 F149 F152 F155 F158 F161 F164 F167 F170 F173 F176 F179 F182 F185 F188 F191 F194 F197 F200 F203 F206 F209 F212 F215 F218 F221 F224 F227 F230 F233 F236 F239 F242 F245 F248 F251 F254 F257 F260 F263 F266 F269 F272 F275 F278 F281 F284 F287 F290 F293 F296 F299 F302 F305 F308 F311 F314 F317 F320 F323 F326 F329 F332 F335 F338 F341 F344 F347 F350 F353 F356 F359 F362 F365 F368 F371 F374 F377 F380 F383 F386 F389 F392 F395 F398 F401 F404 F407 F410 F413 F416 F419 F422 F425 F428 F431 F434 F437 F440 F443 F446 F449 F452 F455 F458 F14"/>
  </dataValidations>
  <pageMargins left="0.70866141732283472" right="0.70866141732283472" top="0.74803149606299213" bottom="0.74803149606299213" header="0.31496062992125984" footer="0.31496062992125984"/>
  <pageSetup paperSize="9" scale="55" fitToHeight="0" orientation="portrait" horizontalDpi="4294967293" verticalDpi="1200" r:id="rId1"/>
  <rowBreaks count="7" manualBreakCount="7">
    <brk id="73" max="19" man="1"/>
    <brk id="133" max="19" man="1"/>
    <brk id="193" max="19" man="1"/>
    <brk id="253" max="19" man="1"/>
    <brk id="313" max="19" man="1"/>
    <brk id="373" max="16383" man="1"/>
    <brk id="433" max="19"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男子登録情報!$L$1:$L$2</xm:f>
          </x14:formula1>
          <xm:sqref>S14:T463</xm:sqref>
        </x14:dataValidation>
        <x14:dataValidation type="list" allowBlank="1" showInputMessage="1" showErrorMessage="1">
          <x14:formula1>
            <xm:f>女子登録情報!$J$7</xm:f>
          </x14:formula1>
          <xm:sqref>J14:J463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33CC"/>
  </sheetPr>
  <dimension ref="A1:AA585"/>
  <sheetViews>
    <sheetView zoomScaleNormal="100" zoomScaleSheetLayoutView="100" workbookViewId="0">
      <selection activeCell="I9" sqref="I9:I10"/>
    </sheetView>
  </sheetViews>
  <sheetFormatPr defaultRowHeight="13.5"/>
  <cols>
    <col min="1" max="1" width="10.625" style="62" customWidth="1"/>
    <col min="2" max="2" width="5.125" style="62" bestFit="1" customWidth="1"/>
    <col min="3" max="3" width="11" style="62" customWidth="1"/>
    <col min="4" max="4" width="14.125" style="62" hidden="1" customWidth="1"/>
    <col min="5" max="6" width="15.625" style="62" customWidth="1"/>
    <col min="7" max="7" width="30.625" style="62" customWidth="1"/>
    <col min="8" max="8" width="9" style="62"/>
    <col min="9" max="9" width="12.125" style="62" customWidth="1"/>
    <col min="10" max="10" width="10.625" style="67" customWidth="1"/>
    <col min="11" max="11" width="9" style="21"/>
    <col min="12" max="12" width="0" style="62" hidden="1" customWidth="1"/>
    <col min="13" max="27" width="9" style="21"/>
  </cols>
  <sheetData>
    <row r="1" spans="1:12" s="21" customFormat="1" ht="13.5" customHeight="1">
      <c r="A1" s="391" t="str">
        <f>CONCATENATE('加盟校情報&amp;大会設定'!G5,'加盟校情報&amp;大会設定'!H5,'加盟校情報&amp;大会設定'!I5,'加盟校情報&amp;大会設定'!J5)&amp;"　様式Ⅱ(女子4×100mR)個票"</f>
        <v>第35回全日本大学女子駅伝東海地区選考会　様式Ⅱ(女子4×100mR)個票</v>
      </c>
      <c r="B1" s="391"/>
      <c r="C1" s="391"/>
      <c r="D1" s="391"/>
      <c r="E1" s="391"/>
      <c r="F1" s="391"/>
      <c r="G1" s="391"/>
      <c r="H1" s="391"/>
      <c r="I1" s="391"/>
      <c r="J1" s="391"/>
      <c r="L1" s="62"/>
    </row>
    <row r="2" spans="1:12" s="21" customFormat="1" ht="13.5" customHeight="1">
      <c r="A2" s="391"/>
      <c r="B2" s="391"/>
      <c r="C2" s="391"/>
      <c r="D2" s="391"/>
      <c r="E2" s="391"/>
      <c r="F2" s="391"/>
      <c r="G2" s="391"/>
      <c r="H2" s="391"/>
      <c r="I2" s="391"/>
      <c r="J2" s="391"/>
      <c r="L2" s="62"/>
    </row>
    <row r="3" spans="1:12" s="21" customFormat="1" ht="13.5" customHeight="1">
      <c r="A3" s="391"/>
      <c r="B3" s="391"/>
      <c r="C3" s="391"/>
      <c r="D3" s="391"/>
      <c r="E3" s="391"/>
      <c r="F3" s="391"/>
      <c r="G3" s="391"/>
      <c r="H3" s="391"/>
      <c r="I3" s="391"/>
      <c r="J3" s="391"/>
      <c r="L3" s="62"/>
    </row>
    <row r="4" spans="1:12" s="21" customFormat="1" ht="18.75">
      <c r="A4" s="4"/>
      <c r="B4" s="4"/>
      <c r="C4" s="4"/>
      <c r="D4" s="4"/>
      <c r="E4" s="4"/>
      <c r="F4" s="4"/>
      <c r="G4" s="4"/>
      <c r="H4" s="4"/>
      <c r="I4" s="4"/>
      <c r="J4" s="59"/>
      <c r="L4" s="62"/>
    </row>
    <row r="5" spans="1:12" s="21" customFormat="1" ht="19.5" thickBot="1">
      <c r="A5" s="4"/>
      <c r="B5" s="4"/>
      <c r="C5" s="4"/>
      <c r="D5" s="4"/>
      <c r="E5" s="4"/>
      <c r="F5" s="4"/>
      <c r="G5" s="4"/>
      <c r="H5" s="4"/>
      <c r="I5" s="4"/>
      <c r="J5" s="64" t="s">
        <v>1338</v>
      </c>
      <c r="L5" s="62"/>
    </row>
    <row r="6" spans="1:12" s="21" customFormat="1" ht="18.75" customHeight="1">
      <c r="A6" s="4"/>
      <c r="B6" s="385" t="str">
        <f>CONCATENATE('加盟校情報&amp;大会設定'!$G$5,'加盟校情報&amp;大会設定'!$H$5,'加盟校情報&amp;大会設定'!$I$5,'加盟校情報&amp;大会設定'!$J$5,)&amp;"　女子4×100mR"</f>
        <v>第35回全日本大学女子駅伝東海地区選考会　女子4×100mR</v>
      </c>
      <c r="C6" s="386"/>
      <c r="D6" s="386"/>
      <c r="E6" s="386"/>
      <c r="F6" s="386"/>
      <c r="G6" s="386"/>
      <c r="H6" s="386"/>
      <c r="I6" s="387"/>
      <c r="J6" s="60"/>
      <c r="L6" s="62"/>
    </row>
    <row r="7" spans="1:12" s="21" customFormat="1" ht="19.5" customHeight="1" thickBot="1">
      <c r="A7" s="4"/>
      <c r="B7" s="388"/>
      <c r="C7" s="389"/>
      <c r="D7" s="389"/>
      <c r="E7" s="389"/>
      <c r="F7" s="389"/>
      <c r="G7" s="389"/>
      <c r="H7" s="389"/>
      <c r="I7" s="390"/>
      <c r="J7" s="60"/>
      <c r="L7" s="62">
        <f>COUNTA(C18,C47,C76,C105,C134,C163,C192,C221,C250,C279,C308,C337,C366,C395,C424,C453,C482,C511,C540,C569)</f>
        <v>0</v>
      </c>
    </row>
    <row r="8" spans="1:12" s="21" customFormat="1" ht="18.75">
      <c r="A8" s="4"/>
      <c r="B8" s="297" t="s">
        <v>1326</v>
      </c>
      <c r="C8" s="298"/>
      <c r="D8" s="303" t="str">
        <f>IF(基本情報登録!$D$6&gt;0,基本情報登録!$D$6,"")</f>
        <v/>
      </c>
      <c r="E8" s="304"/>
      <c r="F8" s="304"/>
      <c r="G8" s="304"/>
      <c r="H8" s="305"/>
      <c r="I8" s="57" t="s">
        <v>1360</v>
      </c>
      <c r="J8" s="60"/>
      <c r="L8" s="62"/>
    </row>
    <row r="9" spans="1:12" s="21" customFormat="1" ht="18.75" customHeight="1">
      <c r="A9" s="4"/>
      <c r="B9" s="357" t="s">
        <v>1</v>
      </c>
      <c r="C9" s="358"/>
      <c r="D9" s="306" t="str">
        <f>IF(基本情報登録!$D$8&gt;0,基本情報登録!$D$8,"")</f>
        <v/>
      </c>
      <c r="E9" s="307"/>
      <c r="F9" s="307"/>
      <c r="G9" s="307"/>
      <c r="H9" s="308"/>
      <c r="I9" s="280"/>
      <c r="J9" s="60"/>
      <c r="L9" s="62"/>
    </row>
    <row r="10" spans="1:12" s="21" customFormat="1" ht="19.5" customHeight="1" thickBot="1">
      <c r="A10" s="4"/>
      <c r="B10" s="301"/>
      <c r="C10" s="302"/>
      <c r="D10" s="309"/>
      <c r="E10" s="310"/>
      <c r="F10" s="310"/>
      <c r="G10" s="310"/>
      <c r="H10" s="311"/>
      <c r="I10" s="281"/>
      <c r="J10" s="60"/>
      <c r="L10" s="62"/>
    </row>
    <row r="11" spans="1:12" s="21" customFormat="1" ht="18.75">
      <c r="A11" s="4"/>
      <c r="B11" s="297" t="s">
        <v>26</v>
      </c>
      <c r="C11" s="298"/>
      <c r="D11" s="334"/>
      <c r="E11" s="335"/>
      <c r="F11" s="335"/>
      <c r="G11" s="335"/>
      <c r="H11" s="335"/>
      <c r="I11" s="336"/>
      <c r="J11" s="60"/>
      <c r="L11" s="62"/>
    </row>
    <row r="12" spans="1:12" s="21" customFormat="1" ht="18.75" hidden="1">
      <c r="A12" s="4"/>
      <c r="B12" s="50"/>
      <c r="C12" s="51"/>
      <c r="D12" s="52"/>
      <c r="E12" s="337" t="str">
        <f>TEXT(D11,"00000")</f>
        <v>00000</v>
      </c>
      <c r="F12" s="337"/>
      <c r="G12" s="337"/>
      <c r="H12" s="337"/>
      <c r="I12" s="338"/>
      <c r="J12" s="60"/>
      <c r="L12" s="62"/>
    </row>
    <row r="13" spans="1:12" s="21" customFormat="1" ht="18.75" customHeight="1">
      <c r="A13" s="4"/>
      <c r="B13" s="299" t="s">
        <v>29</v>
      </c>
      <c r="C13" s="300"/>
      <c r="D13" s="316"/>
      <c r="E13" s="341"/>
      <c r="F13" s="341"/>
      <c r="G13" s="341"/>
      <c r="H13" s="341"/>
      <c r="I13" s="342"/>
      <c r="J13" s="60"/>
      <c r="L13" s="62"/>
    </row>
    <row r="14" spans="1:12" s="21" customFormat="1" ht="18.75" customHeight="1">
      <c r="A14" s="4"/>
      <c r="B14" s="339"/>
      <c r="C14" s="340"/>
      <c r="D14" s="321"/>
      <c r="E14" s="343"/>
      <c r="F14" s="343"/>
      <c r="G14" s="343"/>
      <c r="H14" s="343"/>
      <c r="I14" s="344"/>
      <c r="J14" s="60"/>
      <c r="L14" s="62"/>
    </row>
    <row r="15" spans="1:12" s="21" customFormat="1" ht="19.5" thickBot="1">
      <c r="A15" s="4"/>
      <c r="B15" s="301" t="s">
        <v>1318</v>
      </c>
      <c r="C15" s="302"/>
      <c r="D15" s="318"/>
      <c r="E15" s="350"/>
      <c r="F15" s="350"/>
      <c r="G15" s="350"/>
      <c r="H15" s="350"/>
      <c r="I15" s="355"/>
      <c r="J15" s="60"/>
      <c r="L15" s="62"/>
    </row>
    <row r="16" spans="1:12" s="21" customFormat="1" ht="18.75">
      <c r="A16" s="4"/>
      <c r="B16" s="359" t="s">
        <v>1319</v>
      </c>
      <c r="C16" s="360"/>
      <c r="D16" s="360"/>
      <c r="E16" s="360"/>
      <c r="F16" s="360"/>
      <c r="G16" s="360"/>
      <c r="H16" s="360"/>
      <c r="I16" s="361"/>
      <c r="J16" s="60"/>
      <c r="L16" s="62"/>
    </row>
    <row r="17" spans="1:12" s="21" customFormat="1" ht="19.5" thickBot="1">
      <c r="A17" s="4"/>
      <c r="B17" s="53" t="s">
        <v>1323</v>
      </c>
      <c r="C17" s="54" t="s">
        <v>18</v>
      </c>
      <c r="D17" s="54" t="s">
        <v>1324</v>
      </c>
      <c r="E17" s="362" t="s">
        <v>1320</v>
      </c>
      <c r="F17" s="362"/>
      <c r="G17" s="54" t="s">
        <v>1325</v>
      </c>
      <c r="H17" s="54" t="s">
        <v>48</v>
      </c>
      <c r="I17" s="55" t="s">
        <v>1321</v>
      </c>
      <c r="J17" s="60"/>
      <c r="L17" s="62"/>
    </row>
    <row r="18" spans="1:12" s="21" customFormat="1" ht="19.5" customHeight="1" thickTop="1">
      <c r="A18" s="4"/>
      <c r="B18" s="329">
        <v>1</v>
      </c>
      <c r="C18" s="195"/>
      <c r="D18" s="195" t="str">
        <f>IF(C18&gt;0,VLOOKUP(C18,女子登録情報!$A$2:$H$2000,2,0),"")</f>
        <v/>
      </c>
      <c r="E18" s="195" t="str">
        <f>IF(C18&gt;0,VLOOKUP(C18,女子登録情報!$A$2:$H$2000,3,0),"")</f>
        <v/>
      </c>
      <c r="F18" s="195"/>
      <c r="G18" s="354" t="str">
        <f>IF(C18&gt;0,VLOOKUP(C18,女子登録情報!$A$2:$H$2000,4,0),"")</f>
        <v/>
      </c>
      <c r="H18" s="195" t="str">
        <f>IF(C18&gt;0,VLOOKUP(C18,女子登録情報!$A$2:$H$2000,8,0),"")</f>
        <v/>
      </c>
      <c r="I18" s="320" t="str">
        <f>IF(C18&gt;0,VLOOKUP(C18,女子登録情報!$A$2:$H$2000,5,0),"")</f>
        <v/>
      </c>
      <c r="J18" s="60"/>
      <c r="L18" s="62"/>
    </row>
    <row r="19" spans="1:12" s="21" customFormat="1" ht="18.75" customHeight="1">
      <c r="A19" s="4"/>
      <c r="B19" s="352"/>
      <c r="C19" s="186"/>
      <c r="D19" s="186"/>
      <c r="E19" s="186"/>
      <c r="F19" s="186"/>
      <c r="G19" s="354"/>
      <c r="H19" s="186"/>
      <c r="I19" s="202"/>
      <c r="J19" s="60"/>
      <c r="L19" s="62"/>
    </row>
    <row r="20" spans="1:12" s="21" customFormat="1" ht="18.75" customHeight="1">
      <c r="A20" s="4"/>
      <c r="B20" s="352">
        <v>2</v>
      </c>
      <c r="C20" s="186"/>
      <c r="D20" s="195" t="str">
        <f>IF(C20,VLOOKUP(C20,女子登録情報!$A$2:$H$2000,2,0),"")</f>
        <v/>
      </c>
      <c r="E20" s="195" t="str">
        <f>IF(C20&gt;0,VLOOKUP(C20,女子登録情報!$A$2:$H$2000,3,0),"")</f>
        <v/>
      </c>
      <c r="F20" s="195"/>
      <c r="G20" s="186" t="str">
        <f>IF(C20&gt;0,VLOOKUP(C20,女子登録情報!$A$2:$H$2000,4,0),"")</f>
        <v/>
      </c>
      <c r="H20" s="186" t="str">
        <f>IF(C20&gt;0,VLOOKUP(C20,女子登録情報!$A$2:$H$2000,8,0),"")</f>
        <v/>
      </c>
      <c r="I20" s="202" t="str">
        <f>IF(C20&gt;0,VLOOKUP(C20,女子登録情報!$A$2:$H$2000,5,0),"")</f>
        <v/>
      </c>
      <c r="J20" s="60"/>
      <c r="L20" s="62"/>
    </row>
    <row r="21" spans="1:12" s="21" customFormat="1" ht="18.75" customHeight="1">
      <c r="A21" s="4"/>
      <c r="B21" s="352"/>
      <c r="C21" s="186"/>
      <c r="D21" s="186"/>
      <c r="E21" s="186"/>
      <c r="F21" s="186"/>
      <c r="G21" s="186"/>
      <c r="H21" s="186"/>
      <c r="I21" s="202"/>
      <c r="J21" s="60"/>
      <c r="L21" s="62"/>
    </row>
    <row r="22" spans="1:12" s="21" customFormat="1" ht="18.75" customHeight="1">
      <c r="A22" s="4"/>
      <c r="B22" s="352">
        <v>3</v>
      </c>
      <c r="C22" s="186"/>
      <c r="D22" s="195" t="str">
        <f>IF(C22,VLOOKUP(C22,女子登録情報!$A$2:$H$2000,2,0),"")</f>
        <v/>
      </c>
      <c r="E22" s="195" t="str">
        <f>IF(C22&gt;0,VLOOKUP(C22,女子登録情報!$A$2:$H$2000,3,0),"")</f>
        <v/>
      </c>
      <c r="F22" s="195"/>
      <c r="G22" s="186" t="str">
        <f>IF(C22&gt;0,VLOOKUP(C22,女子登録情報!$A$2:$H$2000,4,0),"")</f>
        <v/>
      </c>
      <c r="H22" s="186" t="str">
        <f>IF(C22&gt;0,VLOOKUP(C22,女子登録情報!$A$2:$H$2000,8,0),"")</f>
        <v/>
      </c>
      <c r="I22" s="202" t="str">
        <f>IF(C22&gt;0,VLOOKUP(C22,女子登録情報!$A$2:$H$2000,5,0),"")</f>
        <v/>
      </c>
      <c r="J22" s="60"/>
      <c r="L22" s="62"/>
    </row>
    <row r="23" spans="1:12" s="21" customFormat="1" ht="18.75" customHeight="1">
      <c r="A23" s="4"/>
      <c r="B23" s="352"/>
      <c r="C23" s="186"/>
      <c r="D23" s="186"/>
      <c r="E23" s="186"/>
      <c r="F23" s="186"/>
      <c r="G23" s="186"/>
      <c r="H23" s="186"/>
      <c r="I23" s="202"/>
      <c r="J23" s="60"/>
      <c r="L23" s="62"/>
    </row>
    <row r="24" spans="1:12" s="21" customFormat="1" ht="18.75" customHeight="1">
      <c r="A24" s="4"/>
      <c r="B24" s="352">
        <v>4</v>
      </c>
      <c r="C24" s="186"/>
      <c r="D24" s="195" t="str">
        <f>IF(C24,VLOOKUP(C24,女子登録情報!$A$2:$H$2000,2,0),"")</f>
        <v/>
      </c>
      <c r="E24" s="195" t="str">
        <f>IF(C24&gt;0,VLOOKUP(C24,女子登録情報!$A$2:$H$2000,3,0),"")</f>
        <v/>
      </c>
      <c r="F24" s="195"/>
      <c r="G24" s="186" t="str">
        <f>IF(C24&gt;0,VLOOKUP(C24,女子登録情報!$A$2:$H$2000,4,0),"")</f>
        <v/>
      </c>
      <c r="H24" s="186" t="str">
        <f>IF(C24&gt;0,VLOOKUP(C24,女子登録情報!$A$2:$H$2000,8,0),"")</f>
        <v/>
      </c>
      <c r="I24" s="202" t="str">
        <f>IF(C24&gt;0,VLOOKUP(C24,女子登録情報!$A$2:$H$2000,5,0),"")</f>
        <v/>
      </c>
      <c r="J24" s="60"/>
      <c r="L24" s="62"/>
    </row>
    <row r="25" spans="1:12" s="21" customFormat="1" ht="18.75" customHeight="1">
      <c r="A25" s="4"/>
      <c r="B25" s="352"/>
      <c r="C25" s="186"/>
      <c r="D25" s="186"/>
      <c r="E25" s="186"/>
      <c r="F25" s="186"/>
      <c r="G25" s="186"/>
      <c r="H25" s="186"/>
      <c r="I25" s="202"/>
      <c r="J25" s="60"/>
      <c r="L25" s="62"/>
    </row>
    <row r="26" spans="1:12" s="21" customFormat="1" ht="18.75" customHeight="1">
      <c r="A26" s="4"/>
      <c r="B26" s="352">
        <v>5</v>
      </c>
      <c r="C26" s="186"/>
      <c r="D26" s="195" t="str">
        <f>IF(C26,VLOOKUP(C26,女子登録情報!$A$2:$H$2000,2,0),"")</f>
        <v/>
      </c>
      <c r="E26" s="195" t="str">
        <f>IF(C26&gt;0,VLOOKUP(C26,女子登録情報!$A$2:$H$2000,3,0),"")</f>
        <v/>
      </c>
      <c r="F26" s="195"/>
      <c r="G26" s="186" t="str">
        <f>IF(C26&gt;0,VLOOKUP(C26,女子登録情報!$A$2:$H$2000,4,0),"")</f>
        <v/>
      </c>
      <c r="H26" s="186" t="str">
        <f>IF(C26&gt;0,VLOOKUP(C26,女子登録情報!$A$2:$H$2000,8,0),"")</f>
        <v/>
      </c>
      <c r="I26" s="202" t="str">
        <f>IF(C26&gt;0,VLOOKUP(C26,女子登録情報!$A$2:$H$2000,5,0),"")</f>
        <v/>
      </c>
      <c r="J26" s="60"/>
      <c r="L26" s="62"/>
    </row>
    <row r="27" spans="1:12" s="21" customFormat="1" ht="18.75" customHeight="1">
      <c r="A27" s="4"/>
      <c r="B27" s="352"/>
      <c r="C27" s="186"/>
      <c r="D27" s="186"/>
      <c r="E27" s="186"/>
      <c r="F27" s="186"/>
      <c r="G27" s="186"/>
      <c r="H27" s="186"/>
      <c r="I27" s="202"/>
      <c r="J27" s="60"/>
      <c r="L27" s="62"/>
    </row>
    <row r="28" spans="1:12" s="21" customFormat="1" ht="18.75" customHeight="1">
      <c r="A28" s="4"/>
      <c r="B28" s="352">
        <v>6</v>
      </c>
      <c r="C28" s="186"/>
      <c r="D28" s="195" t="str">
        <f>IF(C28,VLOOKUP(C28,女子登録情報!$A$2:$H$2000,2,0),"")</f>
        <v/>
      </c>
      <c r="E28" s="195" t="str">
        <f>IF(C28&gt;0,VLOOKUP(C28,女子登録情報!$A$2:$H$2000,3,0),"")</f>
        <v/>
      </c>
      <c r="F28" s="195"/>
      <c r="G28" s="354" t="str">
        <f>IF(C28&gt;0,VLOOKUP(C28,女子登録情報!$A$2:$H$2000,4,0),"")</f>
        <v/>
      </c>
      <c r="H28" s="354" t="str">
        <f>IF(C28&gt;0,VLOOKUP(C28,女子登録情報!$A$2:$H$2000,8,0),"")</f>
        <v/>
      </c>
      <c r="I28" s="320" t="str">
        <f>IF(C28&gt;0,VLOOKUP(C28,女子登録情報!$A$2:$H$2000,5,0),"")</f>
        <v/>
      </c>
      <c r="J28" s="60"/>
      <c r="L28" s="62"/>
    </row>
    <row r="29" spans="1:12" s="21" customFormat="1" ht="19.5" customHeight="1" thickBot="1">
      <c r="A29" s="4"/>
      <c r="B29" s="353"/>
      <c r="C29" s="198"/>
      <c r="D29" s="198"/>
      <c r="E29" s="198"/>
      <c r="F29" s="198"/>
      <c r="G29" s="315"/>
      <c r="H29" s="315"/>
      <c r="I29" s="351"/>
      <c r="J29" s="60"/>
      <c r="L29" s="62"/>
    </row>
    <row r="30" spans="1:12" s="21" customFormat="1" ht="18.75">
      <c r="A30" s="4"/>
      <c r="B30" s="282" t="s">
        <v>1322</v>
      </c>
      <c r="C30" s="283"/>
      <c r="D30" s="283"/>
      <c r="E30" s="283"/>
      <c r="F30" s="283"/>
      <c r="G30" s="283"/>
      <c r="H30" s="283"/>
      <c r="I30" s="284"/>
      <c r="J30" s="60"/>
      <c r="L30" s="62"/>
    </row>
    <row r="31" spans="1:12" s="21" customFormat="1" ht="18.75">
      <c r="A31" s="4"/>
      <c r="B31" s="285"/>
      <c r="C31" s="286"/>
      <c r="D31" s="286"/>
      <c r="E31" s="286"/>
      <c r="F31" s="286"/>
      <c r="G31" s="286"/>
      <c r="H31" s="286"/>
      <c r="I31" s="287"/>
      <c r="J31" s="60"/>
      <c r="L31" s="62"/>
    </row>
    <row r="32" spans="1:12" s="21" customFormat="1" ht="19.5" thickBot="1">
      <c r="A32" s="4"/>
      <c r="B32" s="288"/>
      <c r="C32" s="289"/>
      <c r="D32" s="289"/>
      <c r="E32" s="289"/>
      <c r="F32" s="289"/>
      <c r="G32" s="289"/>
      <c r="H32" s="289"/>
      <c r="I32" s="290"/>
      <c r="J32" s="60"/>
      <c r="L32" s="62"/>
    </row>
    <row r="33" spans="1:12" s="21" customFormat="1" ht="18.75">
      <c r="A33" s="61"/>
      <c r="B33" s="61"/>
      <c r="C33" s="61"/>
      <c r="D33" s="61"/>
      <c r="E33" s="61"/>
      <c r="F33" s="61"/>
      <c r="G33" s="61"/>
      <c r="H33" s="61"/>
      <c r="I33" s="61"/>
      <c r="J33" s="66"/>
      <c r="L33" s="62"/>
    </row>
    <row r="34" spans="1:12" s="21" customFormat="1" ht="19.5" thickBot="1">
      <c r="A34" s="4"/>
      <c r="B34" s="4"/>
      <c r="C34" s="4"/>
      <c r="D34" s="4"/>
      <c r="E34" s="4"/>
      <c r="F34" s="4"/>
      <c r="G34" s="4"/>
      <c r="H34" s="4"/>
      <c r="I34" s="4"/>
      <c r="J34" s="64" t="s">
        <v>1339</v>
      </c>
      <c r="L34" s="62"/>
    </row>
    <row r="35" spans="1:12" s="21" customFormat="1" ht="18.75" customHeight="1">
      <c r="A35" s="4"/>
      <c r="B35" s="385" t="str">
        <f>CONCATENATE('加盟校情報&amp;大会設定'!$G$5,'加盟校情報&amp;大会設定'!$H$5,'加盟校情報&amp;大会設定'!$I$5,'加盟校情報&amp;大会設定'!$J$5,)&amp;"　女子4×100mR"</f>
        <v>第35回全日本大学女子駅伝東海地区選考会　女子4×100mR</v>
      </c>
      <c r="C35" s="386"/>
      <c r="D35" s="386"/>
      <c r="E35" s="386"/>
      <c r="F35" s="386"/>
      <c r="G35" s="386"/>
      <c r="H35" s="386"/>
      <c r="I35" s="387"/>
      <c r="J35" s="60"/>
      <c r="L35" s="62"/>
    </row>
    <row r="36" spans="1:12" s="21" customFormat="1" ht="19.5" customHeight="1" thickBot="1">
      <c r="A36" s="4"/>
      <c r="B36" s="388"/>
      <c r="C36" s="389"/>
      <c r="D36" s="389"/>
      <c r="E36" s="389"/>
      <c r="F36" s="389"/>
      <c r="G36" s="389"/>
      <c r="H36" s="389"/>
      <c r="I36" s="390"/>
      <c r="J36" s="60"/>
      <c r="L36" s="62"/>
    </row>
    <row r="37" spans="1:12" s="21" customFormat="1" ht="18.75">
      <c r="A37" s="4"/>
      <c r="B37" s="297" t="s">
        <v>1326</v>
      </c>
      <c r="C37" s="298"/>
      <c r="D37" s="303" t="str">
        <f>IF(基本情報登録!$D$6&gt;0,基本情報登録!$D$6,"")</f>
        <v/>
      </c>
      <c r="E37" s="304"/>
      <c r="F37" s="304"/>
      <c r="G37" s="304"/>
      <c r="H37" s="305"/>
      <c r="I37" s="65" t="s">
        <v>1360</v>
      </c>
      <c r="J37" s="60"/>
      <c r="L37" s="62"/>
    </row>
    <row r="38" spans="1:12" s="21" customFormat="1" ht="18.75" customHeight="1">
      <c r="A38" s="4"/>
      <c r="B38" s="299" t="s">
        <v>1</v>
      </c>
      <c r="C38" s="300"/>
      <c r="D38" s="306" t="str">
        <f>IF(基本情報登録!$D$8&gt;0,基本情報登録!$D$8,"")</f>
        <v/>
      </c>
      <c r="E38" s="307"/>
      <c r="F38" s="307"/>
      <c r="G38" s="307"/>
      <c r="H38" s="308"/>
      <c r="I38" s="280"/>
      <c r="J38" s="60"/>
      <c r="L38" s="62"/>
    </row>
    <row r="39" spans="1:12" s="21" customFormat="1" ht="19.5" customHeight="1" thickBot="1">
      <c r="A39" s="4"/>
      <c r="B39" s="301"/>
      <c r="C39" s="302"/>
      <c r="D39" s="309"/>
      <c r="E39" s="310"/>
      <c r="F39" s="310"/>
      <c r="G39" s="310"/>
      <c r="H39" s="311"/>
      <c r="I39" s="281"/>
      <c r="J39" s="60"/>
      <c r="L39" s="62"/>
    </row>
    <row r="40" spans="1:12" s="21" customFormat="1" ht="18.75">
      <c r="A40" s="4"/>
      <c r="B40" s="297" t="s">
        <v>26</v>
      </c>
      <c r="C40" s="298"/>
      <c r="D40" s="334"/>
      <c r="E40" s="335"/>
      <c r="F40" s="335"/>
      <c r="G40" s="335"/>
      <c r="H40" s="335"/>
      <c r="I40" s="336"/>
      <c r="J40" s="60"/>
      <c r="L40" s="62"/>
    </row>
    <row r="41" spans="1:12" s="21" customFormat="1" ht="18.75" hidden="1" customHeight="1">
      <c r="A41" s="4"/>
      <c r="B41" s="50"/>
      <c r="C41" s="51"/>
      <c r="D41" s="52"/>
      <c r="E41" s="337" t="str">
        <f>TEXT(D40,"00000")</f>
        <v>00000</v>
      </c>
      <c r="F41" s="337"/>
      <c r="G41" s="337"/>
      <c r="H41" s="337"/>
      <c r="I41" s="338"/>
      <c r="J41" s="60"/>
      <c r="L41" s="62"/>
    </row>
    <row r="42" spans="1:12" s="21" customFormat="1" ht="18.75" customHeight="1">
      <c r="A42" s="4"/>
      <c r="B42" s="299" t="s">
        <v>29</v>
      </c>
      <c r="C42" s="300"/>
      <c r="D42" s="316"/>
      <c r="E42" s="341"/>
      <c r="F42" s="341"/>
      <c r="G42" s="341"/>
      <c r="H42" s="341"/>
      <c r="I42" s="342"/>
      <c r="J42" s="60"/>
      <c r="L42" s="62"/>
    </row>
    <row r="43" spans="1:12" s="21" customFormat="1" ht="18.75" customHeight="1">
      <c r="A43" s="4"/>
      <c r="B43" s="339"/>
      <c r="C43" s="340"/>
      <c r="D43" s="321"/>
      <c r="E43" s="343"/>
      <c r="F43" s="343"/>
      <c r="G43" s="343"/>
      <c r="H43" s="343"/>
      <c r="I43" s="344"/>
      <c r="J43" s="60"/>
      <c r="L43" s="62"/>
    </row>
    <row r="44" spans="1:12" s="21" customFormat="1" ht="19.5" thickBot="1">
      <c r="A44" s="4"/>
      <c r="B44" s="345" t="s">
        <v>1318</v>
      </c>
      <c r="C44" s="346"/>
      <c r="D44" s="347"/>
      <c r="E44" s="348"/>
      <c r="F44" s="348"/>
      <c r="G44" s="348"/>
      <c r="H44" s="348"/>
      <c r="I44" s="349"/>
      <c r="J44" s="60"/>
      <c r="L44" s="62"/>
    </row>
    <row r="45" spans="1:12" s="21" customFormat="1" ht="18.75">
      <c r="A45" s="4"/>
      <c r="B45" s="323" t="s">
        <v>1319</v>
      </c>
      <c r="C45" s="324"/>
      <c r="D45" s="324"/>
      <c r="E45" s="324"/>
      <c r="F45" s="324"/>
      <c r="G45" s="324"/>
      <c r="H45" s="324"/>
      <c r="I45" s="325"/>
      <c r="J45" s="60"/>
      <c r="L45" s="62"/>
    </row>
    <row r="46" spans="1:12" s="21" customFormat="1" ht="19.5" thickBot="1">
      <c r="A46" s="4"/>
      <c r="B46" s="53" t="s">
        <v>1323</v>
      </c>
      <c r="C46" s="54" t="s">
        <v>18</v>
      </c>
      <c r="D46" s="54" t="s">
        <v>1324</v>
      </c>
      <c r="E46" s="326" t="s">
        <v>1320</v>
      </c>
      <c r="F46" s="327"/>
      <c r="G46" s="54" t="s">
        <v>1325</v>
      </c>
      <c r="H46" s="54" t="s">
        <v>48</v>
      </c>
      <c r="I46" s="55" t="s">
        <v>1321</v>
      </c>
      <c r="J46" s="60"/>
      <c r="L46" s="62"/>
    </row>
    <row r="47" spans="1:12" s="21" customFormat="1" ht="19.5" customHeight="1" thickTop="1">
      <c r="A47" s="4"/>
      <c r="B47" s="328">
        <v>1</v>
      </c>
      <c r="C47" s="330"/>
      <c r="D47" s="330" t="str">
        <f>IF(C47&gt;0,VLOOKUP(C47,女子登録情報!$A$2:$H$2000,2,0),"")</f>
        <v/>
      </c>
      <c r="E47" s="331" t="str">
        <f>IF(C47&gt;0,VLOOKUP(C47,女子登録情報!$A$2:$H$2000,3,0),"")</f>
        <v/>
      </c>
      <c r="F47" s="332"/>
      <c r="G47" s="330" t="str">
        <f>IF(C47&gt;0,VLOOKUP(C47,女子登録情報!$A$2:$H$2000,4,0),"")</f>
        <v/>
      </c>
      <c r="H47" s="330" t="str">
        <f>IF(C47&gt;0,VLOOKUP(C47,女子登録情報!$A$2:$H$2000,8,0),"")</f>
        <v/>
      </c>
      <c r="I47" s="333" t="str">
        <f>IF(C47&gt;0,VLOOKUP(C47,女子登録情報!$A$2:$H$2000,5,0),"")</f>
        <v/>
      </c>
      <c r="J47" s="60"/>
      <c r="L47" s="62"/>
    </row>
    <row r="48" spans="1:12" s="21" customFormat="1" ht="18.75" customHeight="1">
      <c r="A48" s="4"/>
      <c r="B48" s="329"/>
      <c r="C48" s="195"/>
      <c r="D48" s="195"/>
      <c r="E48" s="321"/>
      <c r="F48" s="322"/>
      <c r="G48" s="195"/>
      <c r="H48" s="195"/>
      <c r="I48" s="320"/>
      <c r="J48" s="60"/>
      <c r="L48" s="62"/>
    </row>
    <row r="49" spans="1:12" s="21" customFormat="1" ht="18.75" customHeight="1">
      <c r="A49" s="4"/>
      <c r="B49" s="312">
        <v>2</v>
      </c>
      <c r="C49" s="314"/>
      <c r="D49" s="314" t="str">
        <f>IF(C49,VLOOKUP(C49,女子登録情報!$A$2:$H$2000,2,0),"")</f>
        <v/>
      </c>
      <c r="E49" s="316" t="str">
        <f>IF(C49&gt;0,VLOOKUP(C49,女子登録情報!$A$2:$H$2000,3,0),"")</f>
        <v/>
      </c>
      <c r="F49" s="317"/>
      <c r="G49" s="314" t="str">
        <f>IF(C49&gt;0,VLOOKUP(C49,女子登録情報!$A$2:$H$2000,4,0),"")</f>
        <v/>
      </c>
      <c r="H49" s="314" t="str">
        <f>IF(C49&gt;0,VLOOKUP(C49,女子登録情報!$A$2:$H$2000,8,0),"")</f>
        <v/>
      </c>
      <c r="I49" s="280" t="str">
        <f>IF(C49&gt;0,VLOOKUP(C49,女子登録情報!$A$2:$H$2000,5,0),"")</f>
        <v/>
      </c>
      <c r="J49" s="60"/>
      <c r="L49" s="62"/>
    </row>
    <row r="50" spans="1:12" s="21" customFormat="1" ht="18.75" customHeight="1">
      <c r="A50" s="4"/>
      <c r="B50" s="329"/>
      <c r="C50" s="195"/>
      <c r="D50" s="195"/>
      <c r="E50" s="321"/>
      <c r="F50" s="322"/>
      <c r="G50" s="195"/>
      <c r="H50" s="195"/>
      <c r="I50" s="320"/>
      <c r="J50" s="60"/>
      <c r="L50" s="62"/>
    </row>
    <row r="51" spans="1:12" s="21" customFormat="1" ht="18.75" customHeight="1">
      <c r="A51" s="4"/>
      <c r="B51" s="312">
        <v>3</v>
      </c>
      <c r="C51" s="314"/>
      <c r="D51" s="314" t="str">
        <f>IF(C51,VLOOKUP(C51,女子登録情報!$A$2:$H$2000,2,0),"")</f>
        <v/>
      </c>
      <c r="E51" s="316" t="str">
        <f>IF(C51&gt;0,VLOOKUP(C51,女子登録情報!$A$2:$H$2000,3,0),"")</f>
        <v/>
      </c>
      <c r="F51" s="317"/>
      <c r="G51" s="314" t="str">
        <f>IF(C51&gt;0,VLOOKUP(C51,女子登録情報!$A$2:$H$2000,4,0),"")</f>
        <v/>
      </c>
      <c r="H51" s="314" t="str">
        <f>IF(C51&gt;0,VLOOKUP(C51,女子登録情報!$A$2:$H$2000,8,0),"")</f>
        <v/>
      </c>
      <c r="I51" s="280" t="str">
        <f>IF(C51&gt;0,VLOOKUP(C51,女子登録情報!$A$2:$H$2000,5,0),"")</f>
        <v/>
      </c>
      <c r="J51" s="60"/>
      <c r="L51" s="62"/>
    </row>
    <row r="52" spans="1:12" s="21" customFormat="1" ht="18.75" customHeight="1">
      <c r="A52" s="4"/>
      <c r="B52" s="329"/>
      <c r="C52" s="195"/>
      <c r="D52" s="195"/>
      <c r="E52" s="321"/>
      <c r="F52" s="322"/>
      <c r="G52" s="195"/>
      <c r="H52" s="195"/>
      <c r="I52" s="320"/>
      <c r="J52" s="60"/>
      <c r="L52" s="62"/>
    </row>
    <row r="53" spans="1:12" s="21" customFormat="1" ht="18.75" customHeight="1">
      <c r="A53" s="4"/>
      <c r="B53" s="312">
        <v>4</v>
      </c>
      <c r="C53" s="314"/>
      <c r="D53" s="314" t="str">
        <f>IF(C53,VLOOKUP(C53,女子登録情報!$A$2:$H$2000,2,0),"")</f>
        <v/>
      </c>
      <c r="E53" s="316" t="str">
        <f>IF(C53&gt;0,VLOOKUP(C53,女子登録情報!$A$2:$H$2000,3,0),"")</f>
        <v/>
      </c>
      <c r="F53" s="317"/>
      <c r="G53" s="314" t="str">
        <f>IF(C53&gt;0,VLOOKUP(C53,女子登録情報!$A$2:$H$2000,4,0),"")</f>
        <v/>
      </c>
      <c r="H53" s="314" t="str">
        <f>IF(C53&gt;0,VLOOKUP(C53,女子登録情報!$A$2:$H$2000,8,0),"")</f>
        <v/>
      </c>
      <c r="I53" s="280" t="str">
        <f>IF(C53&gt;0,VLOOKUP(C53,女子登録情報!$A$2:$H$2000,5,0),"")</f>
        <v/>
      </c>
      <c r="J53" s="60"/>
      <c r="L53" s="62"/>
    </row>
    <row r="54" spans="1:12" s="21" customFormat="1" ht="18.75" customHeight="1">
      <c r="A54" s="4"/>
      <c r="B54" s="329"/>
      <c r="C54" s="195"/>
      <c r="D54" s="195"/>
      <c r="E54" s="321"/>
      <c r="F54" s="322"/>
      <c r="G54" s="195"/>
      <c r="H54" s="195"/>
      <c r="I54" s="320"/>
      <c r="J54" s="60"/>
      <c r="L54" s="62"/>
    </row>
    <row r="55" spans="1:12" s="21" customFormat="1" ht="18.75" customHeight="1">
      <c r="A55" s="4"/>
      <c r="B55" s="312">
        <v>5</v>
      </c>
      <c r="C55" s="314"/>
      <c r="D55" s="314" t="str">
        <f>IF(C55,VLOOKUP(C55,女子登録情報!$A$2:$H$2000,2,0),"")</f>
        <v/>
      </c>
      <c r="E55" s="316" t="str">
        <f>IF(C55&gt;0,VLOOKUP(C55,女子登録情報!$A$2:$H$2000,3,0),"")</f>
        <v/>
      </c>
      <c r="F55" s="317"/>
      <c r="G55" s="314" t="str">
        <f>IF(C55&gt;0,VLOOKUP(C55,女子登録情報!$A$2:$H$2000,4,0),"")</f>
        <v/>
      </c>
      <c r="H55" s="314" t="str">
        <f>IF(C55&gt;0,VLOOKUP(C55,女子登録情報!$A$2:$H$2000,8,0),"")</f>
        <v/>
      </c>
      <c r="I55" s="280" t="str">
        <f>IF(C55&gt;0,VLOOKUP(C55,女子登録情報!$A$2:$H$2000,5,0),"")</f>
        <v/>
      </c>
      <c r="J55" s="60"/>
      <c r="L55" s="62"/>
    </row>
    <row r="56" spans="1:12" s="21" customFormat="1" ht="18.75" customHeight="1">
      <c r="A56" s="4"/>
      <c r="B56" s="329"/>
      <c r="C56" s="195"/>
      <c r="D56" s="195"/>
      <c r="E56" s="321"/>
      <c r="F56" s="322"/>
      <c r="G56" s="195"/>
      <c r="H56" s="195"/>
      <c r="I56" s="320"/>
      <c r="J56" s="60"/>
      <c r="L56" s="62"/>
    </row>
    <row r="57" spans="1:12" s="21" customFormat="1" ht="18.75" customHeight="1">
      <c r="A57" s="4"/>
      <c r="B57" s="312">
        <v>6</v>
      </c>
      <c r="C57" s="314"/>
      <c r="D57" s="314" t="str">
        <f>IF(C57,VLOOKUP(C57,女子登録情報!$A$2:$H$2000,2,0),"")</f>
        <v/>
      </c>
      <c r="E57" s="316" t="str">
        <f>IF(C57&gt;0,VLOOKUP(C57,女子登録情報!$A$2:$H$2000,3,0),"")</f>
        <v/>
      </c>
      <c r="F57" s="317"/>
      <c r="G57" s="314" t="str">
        <f>IF(C57&gt;0,VLOOKUP(C57,女子登録情報!$A$2:$H$2000,4,0),"")</f>
        <v/>
      </c>
      <c r="H57" s="314" t="str">
        <f>IF(C57&gt;0,VLOOKUP(C57,女子登録情報!$A$2:$H$2000,8,0),"")</f>
        <v/>
      </c>
      <c r="I57" s="280" t="str">
        <f>IF(C57&gt;0,VLOOKUP(C57,女子登録情報!$A$2:$H$2000,5,0),"")</f>
        <v/>
      </c>
      <c r="J57" s="60"/>
      <c r="L57" s="62"/>
    </row>
    <row r="58" spans="1:12" s="21" customFormat="1" ht="19.5" customHeight="1" thickBot="1">
      <c r="A58" s="4"/>
      <c r="B58" s="313"/>
      <c r="C58" s="315"/>
      <c r="D58" s="315"/>
      <c r="E58" s="318"/>
      <c r="F58" s="319"/>
      <c r="G58" s="315"/>
      <c r="H58" s="315"/>
      <c r="I58" s="281"/>
      <c r="J58" s="60"/>
      <c r="L58" s="62"/>
    </row>
    <row r="59" spans="1:12" s="21" customFormat="1" ht="18.75">
      <c r="A59" s="4"/>
      <c r="B59" s="282" t="s">
        <v>1322</v>
      </c>
      <c r="C59" s="283"/>
      <c r="D59" s="283"/>
      <c r="E59" s="283"/>
      <c r="F59" s="283"/>
      <c r="G59" s="283"/>
      <c r="H59" s="283"/>
      <c r="I59" s="284"/>
      <c r="J59" s="60"/>
      <c r="L59" s="62"/>
    </row>
    <row r="60" spans="1:12" s="21" customFormat="1" ht="18.75">
      <c r="A60" s="4"/>
      <c r="B60" s="285"/>
      <c r="C60" s="286"/>
      <c r="D60" s="286"/>
      <c r="E60" s="286"/>
      <c r="F60" s="286"/>
      <c r="G60" s="286"/>
      <c r="H60" s="286"/>
      <c r="I60" s="287"/>
      <c r="J60" s="60"/>
      <c r="L60" s="62"/>
    </row>
    <row r="61" spans="1:12" s="21" customFormat="1" ht="19.5" thickBot="1">
      <c r="A61" s="4"/>
      <c r="B61" s="288"/>
      <c r="C61" s="289"/>
      <c r="D61" s="289"/>
      <c r="E61" s="289"/>
      <c r="F61" s="289"/>
      <c r="G61" s="289"/>
      <c r="H61" s="289"/>
      <c r="I61" s="290"/>
      <c r="J61" s="60"/>
      <c r="L61" s="62"/>
    </row>
    <row r="62" spans="1:12" s="21" customFormat="1" ht="18.75">
      <c r="A62" s="61"/>
      <c r="B62" s="61"/>
      <c r="C62" s="61"/>
      <c r="D62" s="61"/>
      <c r="E62" s="61"/>
      <c r="F62" s="61"/>
      <c r="G62" s="61"/>
      <c r="H62" s="61"/>
      <c r="I62" s="61"/>
      <c r="J62" s="66"/>
      <c r="L62" s="62"/>
    </row>
    <row r="63" spans="1:12" s="21" customFormat="1" ht="19.5" thickBot="1">
      <c r="A63" s="4"/>
      <c r="B63" s="4"/>
      <c r="C63" s="4"/>
      <c r="D63" s="4"/>
      <c r="E63" s="4"/>
      <c r="F63" s="4"/>
      <c r="G63" s="4"/>
      <c r="H63" s="4"/>
      <c r="I63" s="4"/>
      <c r="J63" s="64" t="s">
        <v>1340</v>
      </c>
      <c r="L63" s="62"/>
    </row>
    <row r="64" spans="1:12" s="21" customFormat="1" ht="18.75" customHeight="1">
      <c r="A64" s="4"/>
      <c r="B64" s="385" t="str">
        <f>CONCATENATE('加盟校情報&amp;大会設定'!$G$5,'加盟校情報&amp;大会設定'!$H$5,'加盟校情報&amp;大会設定'!$I$5,'加盟校情報&amp;大会設定'!$J$5,)&amp;"　女子4×100mR"</f>
        <v>第35回全日本大学女子駅伝東海地区選考会　女子4×100mR</v>
      </c>
      <c r="C64" s="386"/>
      <c r="D64" s="386"/>
      <c r="E64" s="386"/>
      <c r="F64" s="386"/>
      <c r="G64" s="386"/>
      <c r="H64" s="386"/>
      <c r="I64" s="387"/>
      <c r="J64" s="60"/>
      <c r="L64" s="62"/>
    </row>
    <row r="65" spans="1:12" s="21" customFormat="1" ht="19.5" customHeight="1" thickBot="1">
      <c r="A65" s="4"/>
      <c r="B65" s="388"/>
      <c r="C65" s="389"/>
      <c r="D65" s="389"/>
      <c r="E65" s="389"/>
      <c r="F65" s="389"/>
      <c r="G65" s="389"/>
      <c r="H65" s="389"/>
      <c r="I65" s="390"/>
      <c r="J65" s="60"/>
      <c r="L65" s="62"/>
    </row>
    <row r="66" spans="1:12" s="21" customFormat="1" ht="18.75">
      <c r="A66" s="4"/>
      <c r="B66" s="297" t="s">
        <v>1326</v>
      </c>
      <c r="C66" s="298"/>
      <c r="D66" s="303" t="str">
        <f>IF(基本情報登録!$D$6&gt;0,基本情報登録!$D$6,"")</f>
        <v/>
      </c>
      <c r="E66" s="304"/>
      <c r="F66" s="304"/>
      <c r="G66" s="304"/>
      <c r="H66" s="305"/>
      <c r="I66" s="65" t="s">
        <v>1360</v>
      </c>
      <c r="J66" s="60"/>
      <c r="L66" s="62"/>
    </row>
    <row r="67" spans="1:12" s="21" customFormat="1" ht="18.75" customHeight="1">
      <c r="A67" s="4"/>
      <c r="B67" s="299" t="s">
        <v>1</v>
      </c>
      <c r="C67" s="300"/>
      <c r="D67" s="306" t="str">
        <f>IF(基本情報登録!$D$8&gt;0,基本情報登録!$D$8,"")</f>
        <v/>
      </c>
      <c r="E67" s="307"/>
      <c r="F67" s="307"/>
      <c r="G67" s="307"/>
      <c r="H67" s="308"/>
      <c r="I67" s="280"/>
      <c r="J67" s="60"/>
      <c r="L67" s="62"/>
    </row>
    <row r="68" spans="1:12" s="21" customFormat="1" ht="19.5" customHeight="1" thickBot="1">
      <c r="A68" s="4"/>
      <c r="B68" s="301"/>
      <c r="C68" s="302"/>
      <c r="D68" s="309"/>
      <c r="E68" s="310"/>
      <c r="F68" s="310"/>
      <c r="G68" s="310"/>
      <c r="H68" s="311"/>
      <c r="I68" s="281"/>
      <c r="J68" s="60"/>
      <c r="L68" s="62"/>
    </row>
    <row r="69" spans="1:12" s="21" customFormat="1" ht="18.75">
      <c r="A69" s="4"/>
      <c r="B69" s="297" t="s">
        <v>26</v>
      </c>
      <c r="C69" s="298"/>
      <c r="D69" s="334"/>
      <c r="E69" s="335"/>
      <c r="F69" s="335"/>
      <c r="G69" s="335"/>
      <c r="H69" s="335"/>
      <c r="I69" s="336"/>
      <c r="J69" s="60"/>
      <c r="L69" s="62"/>
    </row>
    <row r="70" spans="1:12" s="21" customFormat="1" ht="18.75" hidden="1">
      <c r="A70" s="4"/>
      <c r="B70" s="50"/>
      <c r="C70" s="51"/>
      <c r="D70" s="52"/>
      <c r="E70" s="337" t="str">
        <f>TEXT(D69,"00000")</f>
        <v>00000</v>
      </c>
      <c r="F70" s="337"/>
      <c r="G70" s="337"/>
      <c r="H70" s="337"/>
      <c r="I70" s="338"/>
      <c r="J70" s="60"/>
      <c r="L70" s="62"/>
    </row>
    <row r="71" spans="1:12" s="21" customFormat="1" ht="18.75" customHeight="1">
      <c r="A71" s="4"/>
      <c r="B71" s="299" t="s">
        <v>29</v>
      </c>
      <c r="C71" s="300"/>
      <c r="D71" s="316"/>
      <c r="E71" s="341"/>
      <c r="F71" s="341"/>
      <c r="G71" s="341"/>
      <c r="H71" s="341"/>
      <c r="I71" s="342"/>
      <c r="J71" s="60"/>
      <c r="L71" s="62"/>
    </row>
    <row r="72" spans="1:12" s="21" customFormat="1" ht="18.75" customHeight="1">
      <c r="A72" s="4"/>
      <c r="B72" s="339"/>
      <c r="C72" s="340"/>
      <c r="D72" s="321"/>
      <c r="E72" s="343"/>
      <c r="F72" s="343"/>
      <c r="G72" s="343"/>
      <c r="H72" s="343"/>
      <c r="I72" s="344"/>
      <c r="J72" s="60"/>
      <c r="L72" s="62"/>
    </row>
    <row r="73" spans="1:12" s="21" customFormat="1" ht="19.5" thickBot="1">
      <c r="A73" s="4"/>
      <c r="B73" s="345" t="s">
        <v>1318</v>
      </c>
      <c r="C73" s="346"/>
      <c r="D73" s="347"/>
      <c r="E73" s="348"/>
      <c r="F73" s="348"/>
      <c r="G73" s="348"/>
      <c r="H73" s="348"/>
      <c r="I73" s="349"/>
      <c r="J73" s="60"/>
      <c r="L73" s="62"/>
    </row>
    <row r="74" spans="1:12" s="21" customFormat="1" ht="18.75">
      <c r="A74" s="4"/>
      <c r="B74" s="323" t="s">
        <v>1319</v>
      </c>
      <c r="C74" s="324"/>
      <c r="D74" s="324"/>
      <c r="E74" s="324"/>
      <c r="F74" s="324"/>
      <c r="G74" s="324"/>
      <c r="H74" s="324"/>
      <c r="I74" s="325"/>
      <c r="J74" s="60"/>
      <c r="L74" s="62"/>
    </row>
    <row r="75" spans="1:12" s="21" customFormat="1" ht="19.5" thickBot="1">
      <c r="A75" s="4"/>
      <c r="B75" s="53" t="s">
        <v>1323</v>
      </c>
      <c r="C75" s="54" t="s">
        <v>18</v>
      </c>
      <c r="D75" s="54" t="s">
        <v>1324</v>
      </c>
      <c r="E75" s="326" t="s">
        <v>1320</v>
      </c>
      <c r="F75" s="327"/>
      <c r="G75" s="54" t="s">
        <v>1325</v>
      </c>
      <c r="H75" s="54" t="s">
        <v>48</v>
      </c>
      <c r="I75" s="55" t="s">
        <v>1321</v>
      </c>
      <c r="J75" s="60"/>
      <c r="L75" s="62"/>
    </row>
    <row r="76" spans="1:12" s="21" customFormat="1" ht="19.5" customHeight="1" thickTop="1">
      <c r="A76" s="4"/>
      <c r="B76" s="328">
        <v>1</v>
      </c>
      <c r="C76" s="330"/>
      <c r="D76" s="330" t="str">
        <f>IF(C76&gt;0,VLOOKUP(C76,女子登録情報!$A$2:$H$2000,2,0),"")</f>
        <v/>
      </c>
      <c r="E76" s="331" t="str">
        <f>IF(C76&gt;0,VLOOKUP(C76,女子登録情報!$A$2:$H$2000,3,0),"")</f>
        <v/>
      </c>
      <c r="F76" s="332"/>
      <c r="G76" s="330" t="str">
        <f>IF(C76&gt;0,VLOOKUP(C76,女子登録情報!$A$2:$H$2000,4,0),"")</f>
        <v/>
      </c>
      <c r="H76" s="330" t="str">
        <f>IF(C76&gt;0,VLOOKUP(C76,女子登録情報!$A$2:$H$2000,8,0),"")</f>
        <v/>
      </c>
      <c r="I76" s="333" t="str">
        <f>IF(C76&gt;0,VLOOKUP(C76,女子登録情報!$A$2:$H$2000,5,0),"")</f>
        <v/>
      </c>
      <c r="J76" s="60"/>
      <c r="L76" s="62"/>
    </row>
    <row r="77" spans="1:12" s="21" customFormat="1" ht="18.75" customHeight="1">
      <c r="A77" s="4"/>
      <c r="B77" s="329"/>
      <c r="C77" s="195"/>
      <c r="D77" s="195"/>
      <c r="E77" s="321"/>
      <c r="F77" s="322"/>
      <c r="G77" s="195"/>
      <c r="H77" s="195"/>
      <c r="I77" s="320"/>
      <c r="J77" s="60"/>
      <c r="L77" s="62"/>
    </row>
    <row r="78" spans="1:12" s="21" customFormat="1" ht="18.75" customHeight="1">
      <c r="A78" s="4"/>
      <c r="B78" s="312">
        <v>2</v>
      </c>
      <c r="C78" s="314"/>
      <c r="D78" s="314" t="str">
        <f>IF(C78,VLOOKUP(C78,女子登録情報!$A$2:$H$2000,2,0),"")</f>
        <v/>
      </c>
      <c r="E78" s="316" t="str">
        <f>IF(C78&gt;0,VLOOKUP(C78,女子登録情報!$A$2:$H$2000,3,0),"")</f>
        <v/>
      </c>
      <c r="F78" s="317"/>
      <c r="G78" s="314" t="str">
        <f>IF(C78&gt;0,VLOOKUP(C78,女子登録情報!$A$2:$H$2000,4,0),"")</f>
        <v/>
      </c>
      <c r="H78" s="314" t="str">
        <f>IF(C78&gt;0,VLOOKUP(C78,女子登録情報!$A$2:$H$2000,8,0),"")</f>
        <v/>
      </c>
      <c r="I78" s="280" t="str">
        <f>IF(C78&gt;0,VLOOKUP(C78,女子登録情報!$A$2:$H$2000,5,0),"")</f>
        <v/>
      </c>
      <c r="J78" s="60"/>
      <c r="L78" s="62"/>
    </row>
    <row r="79" spans="1:12" s="21" customFormat="1" ht="18.75" customHeight="1">
      <c r="A79" s="4"/>
      <c r="B79" s="329"/>
      <c r="C79" s="195"/>
      <c r="D79" s="195"/>
      <c r="E79" s="321"/>
      <c r="F79" s="322"/>
      <c r="G79" s="195"/>
      <c r="H79" s="195"/>
      <c r="I79" s="320"/>
      <c r="J79" s="60"/>
      <c r="L79" s="62"/>
    </row>
    <row r="80" spans="1:12" s="21" customFormat="1" ht="18.75" customHeight="1">
      <c r="A80" s="4"/>
      <c r="B80" s="312">
        <v>3</v>
      </c>
      <c r="C80" s="314"/>
      <c r="D80" s="314" t="str">
        <f>IF(C80,VLOOKUP(C80,女子登録情報!$A$2:$H$2000,2,0),"")</f>
        <v/>
      </c>
      <c r="E80" s="316" t="str">
        <f>IF(C80&gt;0,VLOOKUP(C80,女子登録情報!$A$2:$H$2000,3,0),"")</f>
        <v/>
      </c>
      <c r="F80" s="317"/>
      <c r="G80" s="314" t="str">
        <f>IF(C80&gt;0,VLOOKUP(C80,女子登録情報!$A$2:$H$2000,4,0),"")</f>
        <v/>
      </c>
      <c r="H80" s="314" t="str">
        <f>IF(C80&gt;0,VLOOKUP(C80,女子登録情報!$A$2:$H$2000,8,0),"")</f>
        <v/>
      </c>
      <c r="I80" s="280" t="str">
        <f>IF(C80&gt;0,VLOOKUP(C80,女子登録情報!$A$2:$H$2000,5,0),"")</f>
        <v/>
      </c>
      <c r="J80" s="60"/>
      <c r="L80" s="62"/>
    </row>
    <row r="81" spans="1:12" s="21" customFormat="1" ht="18.75" customHeight="1">
      <c r="A81" s="4"/>
      <c r="B81" s="329"/>
      <c r="C81" s="195"/>
      <c r="D81" s="195"/>
      <c r="E81" s="321"/>
      <c r="F81" s="322"/>
      <c r="G81" s="195"/>
      <c r="H81" s="195"/>
      <c r="I81" s="320"/>
      <c r="J81" s="60"/>
      <c r="L81" s="62"/>
    </row>
    <row r="82" spans="1:12" s="21" customFormat="1" ht="18.75" customHeight="1">
      <c r="A82" s="4"/>
      <c r="B82" s="312">
        <v>4</v>
      </c>
      <c r="C82" s="314"/>
      <c r="D82" s="314" t="str">
        <f>IF(C82,VLOOKUP(C82,女子登録情報!$A$2:$H$2000,2,0),"")</f>
        <v/>
      </c>
      <c r="E82" s="316" t="str">
        <f>IF(C82&gt;0,VLOOKUP(C82,女子登録情報!$A$2:$H$2000,3,0),"")</f>
        <v/>
      </c>
      <c r="F82" s="317"/>
      <c r="G82" s="314" t="str">
        <f>IF(C82&gt;0,VLOOKUP(C82,女子登録情報!$A$2:$H$2000,4,0),"")</f>
        <v/>
      </c>
      <c r="H82" s="314" t="str">
        <f>IF(C82&gt;0,VLOOKUP(C82,女子登録情報!$A$2:$H$2000,8,0),"")</f>
        <v/>
      </c>
      <c r="I82" s="280" t="str">
        <f>IF(C82&gt;0,VLOOKUP(C82,女子登録情報!$A$2:$H$2000,5,0),"")</f>
        <v/>
      </c>
      <c r="J82" s="60"/>
      <c r="L82" s="62"/>
    </row>
    <row r="83" spans="1:12" s="21" customFormat="1" ht="18.75" customHeight="1">
      <c r="A83" s="4"/>
      <c r="B83" s="329"/>
      <c r="C83" s="195"/>
      <c r="D83" s="195"/>
      <c r="E83" s="321"/>
      <c r="F83" s="322"/>
      <c r="G83" s="195"/>
      <c r="H83" s="195"/>
      <c r="I83" s="320"/>
      <c r="J83" s="60"/>
      <c r="L83" s="62"/>
    </row>
    <row r="84" spans="1:12" s="21" customFormat="1" ht="18.75" customHeight="1">
      <c r="A84" s="4"/>
      <c r="B84" s="312">
        <v>5</v>
      </c>
      <c r="C84" s="314"/>
      <c r="D84" s="314" t="str">
        <f>IF(C84,VLOOKUP(C84,女子登録情報!$A$2:$H$2000,2,0),"")</f>
        <v/>
      </c>
      <c r="E84" s="316" t="str">
        <f>IF(C84&gt;0,VLOOKUP(C84,女子登録情報!$A$2:$H$2000,3,0),"")</f>
        <v/>
      </c>
      <c r="F84" s="317"/>
      <c r="G84" s="314" t="str">
        <f>IF(C84&gt;0,VLOOKUP(C84,女子登録情報!$A$2:$H$2000,4,0),"")</f>
        <v/>
      </c>
      <c r="H84" s="314" t="str">
        <f>IF(C84&gt;0,VLOOKUP(C84,女子登録情報!$A$2:$H$2000,8,0),"")</f>
        <v/>
      </c>
      <c r="I84" s="280" t="str">
        <f>IF(C84&gt;0,VLOOKUP(C84,女子登録情報!$A$2:$H$2000,5,0),"")</f>
        <v/>
      </c>
      <c r="J84" s="60"/>
      <c r="L84" s="62"/>
    </row>
    <row r="85" spans="1:12" s="21" customFormat="1" ht="18.75" customHeight="1">
      <c r="A85" s="4"/>
      <c r="B85" s="329"/>
      <c r="C85" s="195"/>
      <c r="D85" s="195"/>
      <c r="E85" s="321"/>
      <c r="F85" s="322"/>
      <c r="G85" s="195"/>
      <c r="H85" s="195"/>
      <c r="I85" s="320"/>
      <c r="J85" s="60"/>
      <c r="L85" s="62"/>
    </row>
    <row r="86" spans="1:12" s="21" customFormat="1" ht="18.75" customHeight="1">
      <c r="A86" s="4"/>
      <c r="B86" s="312">
        <v>6</v>
      </c>
      <c r="C86" s="314"/>
      <c r="D86" s="314" t="str">
        <f>IF(C86,VLOOKUP(C86,女子登録情報!$A$2:$H$2000,2,0),"")</f>
        <v/>
      </c>
      <c r="E86" s="316" t="str">
        <f>IF(C86&gt;0,VLOOKUP(C86,女子登録情報!$A$2:$H$2000,3,0),"")</f>
        <v/>
      </c>
      <c r="F86" s="317"/>
      <c r="G86" s="314" t="str">
        <f>IF(C86&gt;0,VLOOKUP(C86,女子登録情報!$A$2:$H$2000,4,0),"")</f>
        <v/>
      </c>
      <c r="H86" s="314" t="str">
        <f>IF(C86&gt;0,VLOOKUP(C86,女子登録情報!$A$2:$H$2000,8,0),"")</f>
        <v/>
      </c>
      <c r="I86" s="280" t="str">
        <f>IF(C86&gt;0,VLOOKUP(C86,女子登録情報!$A$2:$H$2000,5,0),"")</f>
        <v/>
      </c>
      <c r="J86" s="60"/>
      <c r="L86" s="62"/>
    </row>
    <row r="87" spans="1:12" s="21" customFormat="1" ht="19.5" customHeight="1" thickBot="1">
      <c r="A87" s="4"/>
      <c r="B87" s="313"/>
      <c r="C87" s="315"/>
      <c r="D87" s="315"/>
      <c r="E87" s="318"/>
      <c r="F87" s="319"/>
      <c r="G87" s="315"/>
      <c r="H87" s="315"/>
      <c r="I87" s="281"/>
      <c r="J87" s="60"/>
      <c r="L87" s="62"/>
    </row>
    <row r="88" spans="1:12" s="21" customFormat="1" ht="18.75">
      <c r="A88" s="4"/>
      <c r="B88" s="282" t="s">
        <v>1322</v>
      </c>
      <c r="C88" s="283"/>
      <c r="D88" s="283"/>
      <c r="E88" s="283"/>
      <c r="F88" s="283"/>
      <c r="G88" s="283"/>
      <c r="H88" s="283"/>
      <c r="I88" s="284"/>
      <c r="J88" s="60"/>
      <c r="L88" s="62"/>
    </row>
    <row r="89" spans="1:12" s="21" customFormat="1" ht="18.75">
      <c r="A89" s="4"/>
      <c r="B89" s="285"/>
      <c r="C89" s="286"/>
      <c r="D89" s="286"/>
      <c r="E89" s="286"/>
      <c r="F89" s="286"/>
      <c r="G89" s="286"/>
      <c r="H89" s="286"/>
      <c r="I89" s="287"/>
      <c r="J89" s="60"/>
      <c r="L89" s="62"/>
    </row>
    <row r="90" spans="1:12" s="21" customFormat="1" ht="19.5" thickBot="1">
      <c r="A90" s="4"/>
      <c r="B90" s="288"/>
      <c r="C90" s="289"/>
      <c r="D90" s="289"/>
      <c r="E90" s="289"/>
      <c r="F90" s="289"/>
      <c r="G90" s="289"/>
      <c r="H90" s="289"/>
      <c r="I90" s="290"/>
      <c r="J90" s="60"/>
      <c r="L90" s="62"/>
    </row>
    <row r="91" spans="1:12" s="21" customFormat="1" ht="18.75">
      <c r="A91" s="61"/>
      <c r="B91" s="61"/>
      <c r="C91" s="61"/>
      <c r="D91" s="61"/>
      <c r="E91" s="61"/>
      <c r="F91" s="61"/>
      <c r="G91" s="61"/>
      <c r="H91" s="61"/>
      <c r="I91" s="61"/>
      <c r="J91" s="66"/>
      <c r="L91" s="62"/>
    </row>
    <row r="92" spans="1:12" s="21" customFormat="1" ht="19.5" thickBot="1">
      <c r="A92" s="4"/>
      <c r="B92" s="4"/>
      <c r="C92" s="4"/>
      <c r="D92" s="4"/>
      <c r="E92" s="4"/>
      <c r="F92" s="4"/>
      <c r="G92" s="4"/>
      <c r="H92" s="4"/>
      <c r="I92" s="4"/>
      <c r="J92" s="64" t="s">
        <v>1341</v>
      </c>
      <c r="L92" s="62"/>
    </row>
    <row r="93" spans="1:12" s="21" customFormat="1" ht="18.75" customHeight="1">
      <c r="A93" s="4"/>
      <c r="B93" s="385" t="str">
        <f>CONCATENATE('加盟校情報&amp;大会設定'!$G$5,'加盟校情報&amp;大会設定'!$H$5,'加盟校情報&amp;大会設定'!$I$5,'加盟校情報&amp;大会設定'!$J$5,)&amp;"　女子4×100mR"</f>
        <v>第35回全日本大学女子駅伝東海地区選考会　女子4×100mR</v>
      </c>
      <c r="C93" s="386"/>
      <c r="D93" s="386"/>
      <c r="E93" s="386"/>
      <c r="F93" s="386"/>
      <c r="G93" s="386"/>
      <c r="H93" s="386"/>
      <c r="I93" s="387"/>
      <c r="J93" s="60"/>
      <c r="L93" s="62"/>
    </row>
    <row r="94" spans="1:12" s="21" customFormat="1" ht="19.5" customHeight="1" thickBot="1">
      <c r="A94" s="4"/>
      <c r="B94" s="388"/>
      <c r="C94" s="389"/>
      <c r="D94" s="389"/>
      <c r="E94" s="389"/>
      <c r="F94" s="389"/>
      <c r="G94" s="389"/>
      <c r="H94" s="389"/>
      <c r="I94" s="390"/>
      <c r="J94" s="60"/>
      <c r="L94" s="62"/>
    </row>
    <row r="95" spans="1:12" s="21" customFormat="1" ht="18.75">
      <c r="A95" s="4"/>
      <c r="B95" s="297" t="s">
        <v>1326</v>
      </c>
      <c r="C95" s="298"/>
      <c r="D95" s="303" t="str">
        <f>IF(基本情報登録!$D$6&gt;0,基本情報登録!$D$6,"")</f>
        <v/>
      </c>
      <c r="E95" s="304"/>
      <c r="F95" s="304"/>
      <c r="G95" s="304"/>
      <c r="H95" s="305"/>
      <c r="I95" s="65" t="s">
        <v>1360</v>
      </c>
      <c r="J95" s="60"/>
      <c r="L95" s="62"/>
    </row>
    <row r="96" spans="1:12" s="21" customFormat="1" ht="18.75" customHeight="1">
      <c r="A96" s="4"/>
      <c r="B96" s="299" t="s">
        <v>1</v>
      </c>
      <c r="C96" s="300"/>
      <c r="D96" s="306" t="str">
        <f>IF(基本情報登録!$D$8&gt;0,基本情報登録!$D$8,"")</f>
        <v/>
      </c>
      <c r="E96" s="307"/>
      <c r="F96" s="307"/>
      <c r="G96" s="307"/>
      <c r="H96" s="308"/>
      <c r="I96" s="280"/>
      <c r="J96" s="60"/>
      <c r="L96" s="62"/>
    </row>
    <row r="97" spans="1:12" s="21" customFormat="1" ht="19.5" customHeight="1" thickBot="1">
      <c r="A97" s="4"/>
      <c r="B97" s="301"/>
      <c r="C97" s="302"/>
      <c r="D97" s="309"/>
      <c r="E97" s="310"/>
      <c r="F97" s="310"/>
      <c r="G97" s="310"/>
      <c r="H97" s="311"/>
      <c r="I97" s="281"/>
      <c r="J97" s="60"/>
      <c r="L97" s="62"/>
    </row>
    <row r="98" spans="1:12" s="21" customFormat="1" ht="18.75">
      <c r="A98" s="4"/>
      <c r="B98" s="297" t="s">
        <v>26</v>
      </c>
      <c r="C98" s="298"/>
      <c r="D98" s="334"/>
      <c r="E98" s="335"/>
      <c r="F98" s="335"/>
      <c r="G98" s="335"/>
      <c r="H98" s="335"/>
      <c r="I98" s="336"/>
      <c r="J98" s="60"/>
      <c r="L98" s="62"/>
    </row>
    <row r="99" spans="1:12" s="21" customFormat="1" ht="18.75" hidden="1">
      <c r="A99" s="4"/>
      <c r="B99" s="50"/>
      <c r="C99" s="51"/>
      <c r="D99" s="52"/>
      <c r="E99" s="337" t="str">
        <f>TEXT(D98,"00000")</f>
        <v>00000</v>
      </c>
      <c r="F99" s="337"/>
      <c r="G99" s="337"/>
      <c r="H99" s="337"/>
      <c r="I99" s="338"/>
      <c r="J99" s="60"/>
      <c r="L99" s="62"/>
    </row>
    <row r="100" spans="1:12" s="21" customFormat="1" ht="18.75" customHeight="1">
      <c r="A100" s="4"/>
      <c r="B100" s="299" t="s">
        <v>29</v>
      </c>
      <c r="C100" s="300"/>
      <c r="D100" s="316"/>
      <c r="E100" s="341"/>
      <c r="F100" s="341"/>
      <c r="G100" s="341"/>
      <c r="H100" s="341"/>
      <c r="I100" s="342"/>
      <c r="J100" s="60"/>
      <c r="L100" s="62"/>
    </row>
    <row r="101" spans="1:12" s="21" customFormat="1" ht="18.75" customHeight="1">
      <c r="A101" s="4"/>
      <c r="B101" s="339"/>
      <c r="C101" s="340"/>
      <c r="D101" s="321"/>
      <c r="E101" s="343"/>
      <c r="F101" s="343"/>
      <c r="G101" s="343"/>
      <c r="H101" s="343"/>
      <c r="I101" s="344"/>
      <c r="J101" s="60"/>
      <c r="L101" s="62"/>
    </row>
    <row r="102" spans="1:12" s="21" customFormat="1" ht="19.5" thickBot="1">
      <c r="A102" s="4"/>
      <c r="B102" s="345" t="s">
        <v>1318</v>
      </c>
      <c r="C102" s="346"/>
      <c r="D102" s="347"/>
      <c r="E102" s="348"/>
      <c r="F102" s="348"/>
      <c r="G102" s="348"/>
      <c r="H102" s="348"/>
      <c r="I102" s="349"/>
      <c r="J102" s="60"/>
      <c r="L102" s="62"/>
    </row>
    <row r="103" spans="1:12" s="21" customFormat="1" ht="18.75">
      <c r="A103" s="4"/>
      <c r="B103" s="323" t="s">
        <v>1319</v>
      </c>
      <c r="C103" s="324"/>
      <c r="D103" s="324"/>
      <c r="E103" s="324"/>
      <c r="F103" s="324"/>
      <c r="G103" s="324"/>
      <c r="H103" s="324"/>
      <c r="I103" s="325"/>
      <c r="J103" s="60"/>
      <c r="L103" s="62"/>
    </row>
    <row r="104" spans="1:12" s="21" customFormat="1" ht="19.5" thickBot="1">
      <c r="A104" s="4"/>
      <c r="B104" s="53" t="s">
        <v>1323</v>
      </c>
      <c r="C104" s="54" t="s">
        <v>18</v>
      </c>
      <c r="D104" s="54" t="s">
        <v>1324</v>
      </c>
      <c r="E104" s="326" t="s">
        <v>1320</v>
      </c>
      <c r="F104" s="327"/>
      <c r="G104" s="54" t="s">
        <v>1325</v>
      </c>
      <c r="H104" s="54" t="s">
        <v>48</v>
      </c>
      <c r="I104" s="55" t="s">
        <v>1321</v>
      </c>
      <c r="J104" s="60"/>
      <c r="L104" s="62"/>
    </row>
    <row r="105" spans="1:12" s="21" customFormat="1" ht="19.5" customHeight="1" thickTop="1">
      <c r="A105" s="4"/>
      <c r="B105" s="328">
        <v>1</v>
      </c>
      <c r="C105" s="330"/>
      <c r="D105" s="330" t="str">
        <f>IF(C105&gt;0,VLOOKUP(C105,女子登録情報!$A$2:$H$2000,2,0),"")</f>
        <v/>
      </c>
      <c r="E105" s="331" t="str">
        <f>IF(C105&gt;0,VLOOKUP(C105,女子登録情報!$A$2:$H$2000,3,0),"")</f>
        <v/>
      </c>
      <c r="F105" s="332"/>
      <c r="G105" s="330" t="str">
        <f>IF(C105&gt;0,VLOOKUP(C105,女子登録情報!$A$2:$H$2000,4,0),"")</f>
        <v/>
      </c>
      <c r="H105" s="330" t="str">
        <f>IF(C105&gt;0,VLOOKUP(C105,女子登録情報!$A$2:$H$2000,8,0),"")</f>
        <v/>
      </c>
      <c r="I105" s="333" t="str">
        <f>IF(C105&gt;0,VLOOKUP(C105,女子登録情報!$A$2:$H$2000,5,0),"")</f>
        <v/>
      </c>
      <c r="J105" s="60"/>
      <c r="L105" s="62"/>
    </row>
    <row r="106" spans="1:12" s="21" customFormat="1" ht="18.75" customHeight="1">
      <c r="A106" s="4"/>
      <c r="B106" s="329"/>
      <c r="C106" s="195"/>
      <c r="D106" s="195"/>
      <c r="E106" s="321"/>
      <c r="F106" s="322"/>
      <c r="G106" s="195"/>
      <c r="H106" s="195"/>
      <c r="I106" s="320"/>
      <c r="J106" s="60"/>
      <c r="L106" s="62"/>
    </row>
    <row r="107" spans="1:12" s="21" customFormat="1" ht="18.75" customHeight="1">
      <c r="A107" s="4"/>
      <c r="B107" s="312">
        <v>2</v>
      </c>
      <c r="C107" s="314"/>
      <c r="D107" s="314" t="str">
        <f>IF(C107,VLOOKUP(C107,女子登録情報!$A$2:$H$2000,2,0),"")</f>
        <v/>
      </c>
      <c r="E107" s="316" t="str">
        <f>IF(C107&gt;0,VLOOKUP(C107,女子登録情報!$A$2:$H$2000,3,0),"")</f>
        <v/>
      </c>
      <c r="F107" s="317"/>
      <c r="G107" s="314" t="str">
        <f>IF(C107&gt;0,VLOOKUP(C107,女子登録情報!$A$2:$H$2000,4,0),"")</f>
        <v/>
      </c>
      <c r="H107" s="314" t="str">
        <f>IF(C107&gt;0,VLOOKUP(C107,女子登録情報!$A$2:$H$2000,8,0),"")</f>
        <v/>
      </c>
      <c r="I107" s="280" t="str">
        <f>IF(C107&gt;0,VLOOKUP(C107,女子登録情報!$A$2:$H$2000,5,0),"")</f>
        <v/>
      </c>
      <c r="J107" s="60"/>
      <c r="L107" s="62"/>
    </row>
    <row r="108" spans="1:12" s="21" customFormat="1" ht="18.75" customHeight="1">
      <c r="A108" s="4"/>
      <c r="B108" s="329"/>
      <c r="C108" s="195"/>
      <c r="D108" s="195"/>
      <c r="E108" s="321"/>
      <c r="F108" s="322"/>
      <c r="G108" s="195"/>
      <c r="H108" s="195"/>
      <c r="I108" s="320"/>
      <c r="J108" s="60"/>
      <c r="L108" s="62"/>
    </row>
    <row r="109" spans="1:12" s="21" customFormat="1" ht="18.75" customHeight="1">
      <c r="A109" s="4"/>
      <c r="B109" s="312">
        <v>3</v>
      </c>
      <c r="C109" s="314"/>
      <c r="D109" s="314" t="str">
        <f>IF(C109,VLOOKUP(C109,女子登録情報!$A$2:$H$2000,2,0),"")</f>
        <v/>
      </c>
      <c r="E109" s="316" t="str">
        <f>IF(C109&gt;0,VLOOKUP(C109,女子登録情報!$A$2:$H$2000,3,0),"")</f>
        <v/>
      </c>
      <c r="F109" s="317"/>
      <c r="G109" s="314" t="str">
        <f>IF(C109&gt;0,VLOOKUP(C109,女子登録情報!$A$2:$H$2000,4,0),"")</f>
        <v/>
      </c>
      <c r="H109" s="314" t="str">
        <f>IF(C109&gt;0,VLOOKUP(C109,女子登録情報!$A$2:$H$2000,8,0),"")</f>
        <v/>
      </c>
      <c r="I109" s="280" t="str">
        <f>IF(C109&gt;0,VLOOKUP(C109,女子登録情報!$A$2:$H$2000,5,0),"")</f>
        <v/>
      </c>
      <c r="J109" s="60"/>
      <c r="L109" s="62"/>
    </row>
    <row r="110" spans="1:12" s="21" customFormat="1" ht="18.75" customHeight="1">
      <c r="A110" s="4"/>
      <c r="B110" s="329"/>
      <c r="C110" s="195"/>
      <c r="D110" s="195"/>
      <c r="E110" s="321"/>
      <c r="F110" s="322"/>
      <c r="G110" s="195"/>
      <c r="H110" s="195"/>
      <c r="I110" s="320"/>
      <c r="J110" s="60"/>
      <c r="L110" s="62"/>
    </row>
    <row r="111" spans="1:12" s="21" customFormat="1" ht="18.75" customHeight="1">
      <c r="A111" s="4"/>
      <c r="B111" s="312">
        <v>4</v>
      </c>
      <c r="C111" s="314"/>
      <c r="D111" s="314" t="str">
        <f>IF(C111,VLOOKUP(C111,女子登録情報!$A$2:$H$2000,2,0),"")</f>
        <v/>
      </c>
      <c r="E111" s="316" t="str">
        <f>IF(C111&gt;0,VLOOKUP(C111,女子登録情報!$A$2:$H$2000,3,0),"")</f>
        <v/>
      </c>
      <c r="F111" s="317"/>
      <c r="G111" s="314" t="str">
        <f>IF(C111&gt;0,VLOOKUP(C111,女子登録情報!$A$2:$H$2000,4,0),"")</f>
        <v/>
      </c>
      <c r="H111" s="314" t="str">
        <f>IF(C111&gt;0,VLOOKUP(C111,女子登録情報!$A$2:$H$2000,8,0),"")</f>
        <v/>
      </c>
      <c r="I111" s="280" t="str">
        <f>IF(C111&gt;0,VLOOKUP(C111,女子登録情報!$A$2:$H$2000,5,0),"")</f>
        <v/>
      </c>
      <c r="J111" s="60"/>
      <c r="L111" s="62"/>
    </row>
    <row r="112" spans="1:12" s="21" customFormat="1" ht="18.75" customHeight="1">
      <c r="A112" s="4"/>
      <c r="B112" s="329"/>
      <c r="C112" s="195"/>
      <c r="D112" s="195"/>
      <c r="E112" s="321"/>
      <c r="F112" s="322"/>
      <c r="G112" s="195"/>
      <c r="H112" s="195"/>
      <c r="I112" s="320"/>
      <c r="J112" s="60"/>
      <c r="L112" s="62"/>
    </row>
    <row r="113" spans="1:12" s="21" customFormat="1" ht="18.75" customHeight="1">
      <c r="A113" s="4"/>
      <c r="B113" s="312">
        <v>5</v>
      </c>
      <c r="C113" s="314"/>
      <c r="D113" s="314" t="str">
        <f>IF(C113,VLOOKUP(C113,女子登録情報!$A$2:$H$2000,2,0),"")</f>
        <v/>
      </c>
      <c r="E113" s="316" t="str">
        <f>IF(C113&gt;0,VLOOKUP(C113,女子登録情報!$A$2:$H$2000,3,0),"")</f>
        <v/>
      </c>
      <c r="F113" s="317"/>
      <c r="G113" s="314" t="str">
        <f>IF(C113&gt;0,VLOOKUP(C113,女子登録情報!$A$2:$H$2000,4,0),"")</f>
        <v/>
      </c>
      <c r="H113" s="314" t="str">
        <f>IF(C113&gt;0,VLOOKUP(C113,女子登録情報!$A$2:$H$2000,8,0),"")</f>
        <v/>
      </c>
      <c r="I113" s="280" t="str">
        <f>IF(C113&gt;0,VLOOKUP(C113,女子登録情報!$A$2:$H$2000,5,0),"")</f>
        <v/>
      </c>
      <c r="J113" s="60"/>
      <c r="L113" s="62"/>
    </row>
    <row r="114" spans="1:12" s="21" customFormat="1" ht="18.75" customHeight="1">
      <c r="A114" s="4"/>
      <c r="B114" s="329"/>
      <c r="C114" s="195"/>
      <c r="D114" s="195"/>
      <c r="E114" s="321"/>
      <c r="F114" s="322"/>
      <c r="G114" s="195"/>
      <c r="H114" s="195"/>
      <c r="I114" s="320"/>
      <c r="J114" s="60"/>
      <c r="L114" s="62"/>
    </row>
    <row r="115" spans="1:12" s="21" customFormat="1" ht="18.75" customHeight="1">
      <c r="A115" s="4"/>
      <c r="B115" s="312">
        <v>6</v>
      </c>
      <c r="C115" s="314"/>
      <c r="D115" s="314" t="str">
        <f>IF(C115,VLOOKUP(C115,女子登録情報!$A$2:$H$2000,2,0),"")</f>
        <v/>
      </c>
      <c r="E115" s="316" t="str">
        <f>IF(C115&gt;0,VLOOKUP(C115,女子登録情報!$A$2:$H$2000,3,0),"")</f>
        <v/>
      </c>
      <c r="F115" s="317"/>
      <c r="G115" s="314" t="str">
        <f>IF(C115&gt;0,VLOOKUP(C115,女子登録情報!$A$2:$H$2000,4,0),"")</f>
        <v/>
      </c>
      <c r="H115" s="314" t="str">
        <f>IF(C115&gt;0,VLOOKUP(C115,女子登録情報!$A$2:$H$2000,8,0),"")</f>
        <v/>
      </c>
      <c r="I115" s="280" t="str">
        <f>IF(C115&gt;0,VLOOKUP(C115,女子登録情報!$A$2:$H$2000,5,0),"")</f>
        <v/>
      </c>
      <c r="J115" s="60"/>
      <c r="L115" s="62"/>
    </row>
    <row r="116" spans="1:12" s="21" customFormat="1" ht="19.5" customHeight="1" thickBot="1">
      <c r="A116" s="4"/>
      <c r="B116" s="313"/>
      <c r="C116" s="315"/>
      <c r="D116" s="315"/>
      <c r="E116" s="318"/>
      <c r="F116" s="319"/>
      <c r="G116" s="315"/>
      <c r="H116" s="315"/>
      <c r="I116" s="281"/>
      <c r="J116" s="60"/>
      <c r="L116" s="62"/>
    </row>
    <row r="117" spans="1:12" s="21" customFormat="1" ht="18.75">
      <c r="A117" s="4"/>
      <c r="B117" s="282" t="s">
        <v>1322</v>
      </c>
      <c r="C117" s="283"/>
      <c r="D117" s="283"/>
      <c r="E117" s="283"/>
      <c r="F117" s="283"/>
      <c r="G117" s="283"/>
      <c r="H117" s="283"/>
      <c r="I117" s="284"/>
      <c r="J117" s="60"/>
      <c r="L117" s="62"/>
    </row>
    <row r="118" spans="1:12" s="21" customFormat="1" ht="18.75">
      <c r="A118" s="4"/>
      <c r="B118" s="285"/>
      <c r="C118" s="286"/>
      <c r="D118" s="286"/>
      <c r="E118" s="286"/>
      <c r="F118" s="286"/>
      <c r="G118" s="286"/>
      <c r="H118" s="286"/>
      <c r="I118" s="287"/>
      <c r="J118" s="60"/>
      <c r="L118" s="62"/>
    </row>
    <row r="119" spans="1:12" s="21" customFormat="1" ht="19.5" thickBot="1">
      <c r="A119" s="4"/>
      <c r="B119" s="288"/>
      <c r="C119" s="289"/>
      <c r="D119" s="289"/>
      <c r="E119" s="289"/>
      <c r="F119" s="289"/>
      <c r="G119" s="289"/>
      <c r="H119" s="289"/>
      <c r="I119" s="290"/>
      <c r="J119" s="60"/>
      <c r="L119" s="62"/>
    </row>
    <row r="120" spans="1:12" s="21" customFormat="1" ht="18.75">
      <c r="A120" s="61"/>
      <c r="B120" s="61"/>
      <c r="C120" s="61"/>
      <c r="D120" s="61"/>
      <c r="E120" s="61"/>
      <c r="F120" s="61"/>
      <c r="G120" s="61"/>
      <c r="H120" s="61"/>
      <c r="I120" s="61"/>
      <c r="J120" s="66"/>
      <c r="L120" s="62"/>
    </row>
    <row r="121" spans="1:12" s="21" customFormat="1" ht="19.5" thickBot="1">
      <c r="A121" s="4"/>
      <c r="B121" s="4"/>
      <c r="C121" s="4"/>
      <c r="D121" s="4"/>
      <c r="E121" s="4"/>
      <c r="F121" s="4"/>
      <c r="G121" s="4"/>
      <c r="H121" s="4"/>
      <c r="I121" s="4"/>
      <c r="J121" s="64" t="s">
        <v>1342</v>
      </c>
      <c r="L121" s="62"/>
    </row>
    <row r="122" spans="1:12" s="21" customFormat="1" ht="18.75" customHeight="1">
      <c r="A122" s="4"/>
      <c r="B122" s="385" t="str">
        <f>CONCATENATE('加盟校情報&amp;大会設定'!$G$5,'加盟校情報&amp;大会設定'!$H$5,'加盟校情報&amp;大会設定'!$I$5,'加盟校情報&amp;大会設定'!$J$5,)&amp;"　女子4×100mR"</f>
        <v>第35回全日本大学女子駅伝東海地区選考会　女子4×100mR</v>
      </c>
      <c r="C122" s="386"/>
      <c r="D122" s="386"/>
      <c r="E122" s="386"/>
      <c r="F122" s="386"/>
      <c r="G122" s="386"/>
      <c r="H122" s="386"/>
      <c r="I122" s="387"/>
      <c r="J122" s="60"/>
      <c r="L122" s="62"/>
    </row>
    <row r="123" spans="1:12" s="21" customFormat="1" ht="19.5" customHeight="1" thickBot="1">
      <c r="A123" s="4"/>
      <c r="B123" s="388"/>
      <c r="C123" s="389"/>
      <c r="D123" s="389"/>
      <c r="E123" s="389"/>
      <c r="F123" s="389"/>
      <c r="G123" s="389"/>
      <c r="H123" s="389"/>
      <c r="I123" s="390"/>
      <c r="J123" s="60"/>
      <c r="L123" s="62"/>
    </row>
    <row r="124" spans="1:12" s="21" customFormat="1" ht="18.75">
      <c r="A124" s="4"/>
      <c r="B124" s="297" t="s">
        <v>1326</v>
      </c>
      <c r="C124" s="298"/>
      <c r="D124" s="303" t="str">
        <f>IF(基本情報登録!$D$6&gt;0,基本情報登録!$D$6,"")</f>
        <v/>
      </c>
      <c r="E124" s="304"/>
      <c r="F124" s="304"/>
      <c r="G124" s="304"/>
      <c r="H124" s="305"/>
      <c r="I124" s="65" t="s">
        <v>1360</v>
      </c>
      <c r="J124" s="60"/>
      <c r="L124" s="62"/>
    </row>
    <row r="125" spans="1:12" s="21" customFormat="1" ht="18.75" customHeight="1">
      <c r="A125" s="4"/>
      <c r="B125" s="299" t="s">
        <v>1</v>
      </c>
      <c r="C125" s="300"/>
      <c r="D125" s="306" t="str">
        <f>IF(基本情報登録!$D$8&gt;0,基本情報登録!$D$8,"")</f>
        <v/>
      </c>
      <c r="E125" s="307"/>
      <c r="F125" s="307"/>
      <c r="G125" s="307"/>
      <c r="H125" s="308"/>
      <c r="I125" s="280"/>
      <c r="J125" s="60"/>
      <c r="L125" s="62"/>
    </row>
    <row r="126" spans="1:12" s="21" customFormat="1" ht="19.5" customHeight="1" thickBot="1">
      <c r="A126" s="4"/>
      <c r="B126" s="301"/>
      <c r="C126" s="302"/>
      <c r="D126" s="309"/>
      <c r="E126" s="310"/>
      <c r="F126" s="310"/>
      <c r="G126" s="310"/>
      <c r="H126" s="311"/>
      <c r="I126" s="281"/>
      <c r="J126" s="60"/>
      <c r="L126" s="62"/>
    </row>
    <row r="127" spans="1:12" s="21" customFormat="1" ht="18.75">
      <c r="A127" s="4"/>
      <c r="B127" s="297" t="s">
        <v>26</v>
      </c>
      <c r="C127" s="298"/>
      <c r="D127" s="334"/>
      <c r="E127" s="335"/>
      <c r="F127" s="335"/>
      <c r="G127" s="335"/>
      <c r="H127" s="335"/>
      <c r="I127" s="336"/>
      <c r="J127" s="60"/>
      <c r="L127" s="62"/>
    </row>
    <row r="128" spans="1:12" s="21" customFormat="1" ht="18.75" hidden="1">
      <c r="A128" s="4"/>
      <c r="B128" s="50"/>
      <c r="C128" s="51"/>
      <c r="D128" s="52"/>
      <c r="E128" s="337" t="str">
        <f>TEXT(D127,"00000")</f>
        <v>00000</v>
      </c>
      <c r="F128" s="337"/>
      <c r="G128" s="337"/>
      <c r="H128" s="337"/>
      <c r="I128" s="338"/>
      <c r="J128" s="60"/>
      <c r="L128" s="62"/>
    </row>
    <row r="129" spans="1:12" s="21" customFormat="1" ht="18.75" customHeight="1">
      <c r="A129" s="4"/>
      <c r="B129" s="299" t="s">
        <v>29</v>
      </c>
      <c r="C129" s="300"/>
      <c r="D129" s="316"/>
      <c r="E129" s="341"/>
      <c r="F129" s="341"/>
      <c r="G129" s="341"/>
      <c r="H129" s="341"/>
      <c r="I129" s="342"/>
      <c r="J129" s="60"/>
      <c r="L129" s="62"/>
    </row>
    <row r="130" spans="1:12" s="21" customFormat="1" ht="18.75" customHeight="1">
      <c r="A130" s="4"/>
      <c r="B130" s="339"/>
      <c r="C130" s="340"/>
      <c r="D130" s="321"/>
      <c r="E130" s="343"/>
      <c r="F130" s="343"/>
      <c r="G130" s="343"/>
      <c r="H130" s="343"/>
      <c r="I130" s="344"/>
      <c r="J130" s="60"/>
      <c r="L130" s="62"/>
    </row>
    <row r="131" spans="1:12" s="21" customFormat="1" ht="19.5" thickBot="1">
      <c r="A131" s="4"/>
      <c r="B131" s="345" t="s">
        <v>1318</v>
      </c>
      <c r="C131" s="346"/>
      <c r="D131" s="347"/>
      <c r="E131" s="348"/>
      <c r="F131" s="348"/>
      <c r="G131" s="348"/>
      <c r="H131" s="348"/>
      <c r="I131" s="349"/>
      <c r="J131" s="60"/>
      <c r="L131" s="62"/>
    </row>
    <row r="132" spans="1:12" s="21" customFormat="1" ht="18.75">
      <c r="A132" s="4"/>
      <c r="B132" s="323" t="s">
        <v>1319</v>
      </c>
      <c r="C132" s="324"/>
      <c r="D132" s="324"/>
      <c r="E132" s="324"/>
      <c r="F132" s="324"/>
      <c r="G132" s="324"/>
      <c r="H132" s="324"/>
      <c r="I132" s="325"/>
      <c r="J132" s="60"/>
      <c r="L132" s="62"/>
    </row>
    <row r="133" spans="1:12" s="21" customFormat="1" ht="19.5" thickBot="1">
      <c r="A133" s="4"/>
      <c r="B133" s="53" t="s">
        <v>1323</v>
      </c>
      <c r="C133" s="54" t="s">
        <v>18</v>
      </c>
      <c r="D133" s="54" t="s">
        <v>1324</v>
      </c>
      <c r="E133" s="326" t="s">
        <v>1320</v>
      </c>
      <c r="F133" s="327"/>
      <c r="G133" s="54" t="s">
        <v>1325</v>
      </c>
      <c r="H133" s="54" t="s">
        <v>48</v>
      </c>
      <c r="I133" s="55" t="s">
        <v>1321</v>
      </c>
      <c r="J133" s="60"/>
      <c r="L133" s="62"/>
    </row>
    <row r="134" spans="1:12" s="21" customFormat="1" ht="19.5" customHeight="1" thickTop="1">
      <c r="A134" s="4"/>
      <c r="B134" s="328">
        <v>1</v>
      </c>
      <c r="C134" s="330"/>
      <c r="D134" s="330" t="str">
        <f>IF(C134&gt;0,VLOOKUP(C134,女子登録情報!$A$2:$H$2000,2,0),"")</f>
        <v/>
      </c>
      <c r="E134" s="331" t="str">
        <f>IF(C134&gt;0,VLOOKUP(C134,女子登録情報!$A$2:$H$2000,3,0),"")</f>
        <v/>
      </c>
      <c r="F134" s="332"/>
      <c r="G134" s="330" t="str">
        <f>IF(C134&gt;0,VLOOKUP(C134,女子登録情報!$A$2:$H$2000,4,0),"")</f>
        <v/>
      </c>
      <c r="H134" s="330" t="str">
        <f>IF(C134&gt;0,VLOOKUP(C134,女子登録情報!$A$2:$H$2000,8,0),"")</f>
        <v/>
      </c>
      <c r="I134" s="333" t="str">
        <f>IF(C134&gt;0,VLOOKUP(C134,女子登録情報!$A$2:$H$2000,5,0),"")</f>
        <v/>
      </c>
      <c r="J134" s="60"/>
      <c r="L134" s="62"/>
    </row>
    <row r="135" spans="1:12" s="21" customFormat="1" ht="18.75" customHeight="1">
      <c r="A135" s="4"/>
      <c r="B135" s="329"/>
      <c r="C135" s="195"/>
      <c r="D135" s="195"/>
      <c r="E135" s="321"/>
      <c r="F135" s="322"/>
      <c r="G135" s="195"/>
      <c r="H135" s="195"/>
      <c r="I135" s="320"/>
      <c r="J135" s="60"/>
      <c r="L135" s="62"/>
    </row>
    <row r="136" spans="1:12" s="21" customFormat="1" ht="18.75" customHeight="1">
      <c r="A136" s="4"/>
      <c r="B136" s="312">
        <v>2</v>
      </c>
      <c r="C136" s="314"/>
      <c r="D136" s="314" t="str">
        <f>IF(C136,VLOOKUP(C136,女子登録情報!$A$2:$H$2000,2,0),"")</f>
        <v/>
      </c>
      <c r="E136" s="316" t="str">
        <f>IF(C136&gt;0,VLOOKUP(C136,女子登録情報!$A$2:$H$2000,3,0),"")</f>
        <v/>
      </c>
      <c r="F136" s="317"/>
      <c r="G136" s="314" t="str">
        <f>IF(C136&gt;0,VLOOKUP(C136,女子登録情報!$A$2:$H$2000,4,0),"")</f>
        <v/>
      </c>
      <c r="H136" s="314" t="str">
        <f>IF(C136&gt;0,VLOOKUP(C136,女子登録情報!$A$2:$H$2000,8,0),"")</f>
        <v/>
      </c>
      <c r="I136" s="280" t="str">
        <f>IF(C136&gt;0,VLOOKUP(C136,女子登録情報!$A$2:$H$2000,5,0),"")</f>
        <v/>
      </c>
      <c r="J136" s="60"/>
      <c r="L136" s="62"/>
    </row>
    <row r="137" spans="1:12" s="21" customFormat="1" ht="18.75" customHeight="1">
      <c r="A137" s="4"/>
      <c r="B137" s="329"/>
      <c r="C137" s="195"/>
      <c r="D137" s="195"/>
      <c r="E137" s="321"/>
      <c r="F137" s="322"/>
      <c r="G137" s="195"/>
      <c r="H137" s="195"/>
      <c r="I137" s="320"/>
      <c r="J137" s="60"/>
      <c r="L137" s="62"/>
    </row>
    <row r="138" spans="1:12" s="21" customFormat="1" ht="18.75" customHeight="1">
      <c r="A138" s="4"/>
      <c r="B138" s="312">
        <v>3</v>
      </c>
      <c r="C138" s="314"/>
      <c r="D138" s="314" t="str">
        <f>IF(C138,VLOOKUP(C138,女子登録情報!$A$2:$H$2000,2,0),"")</f>
        <v/>
      </c>
      <c r="E138" s="316" t="str">
        <f>IF(C138&gt;0,VLOOKUP(C138,女子登録情報!$A$2:$H$2000,3,0),"")</f>
        <v/>
      </c>
      <c r="F138" s="317"/>
      <c r="G138" s="314" t="str">
        <f>IF(C138&gt;0,VLOOKUP(C138,女子登録情報!$A$2:$H$2000,4,0),"")</f>
        <v/>
      </c>
      <c r="H138" s="314" t="str">
        <f>IF(C138&gt;0,VLOOKUP(C138,女子登録情報!$A$2:$H$2000,8,0),"")</f>
        <v/>
      </c>
      <c r="I138" s="280" t="str">
        <f>IF(C138&gt;0,VLOOKUP(C138,女子登録情報!$A$2:$H$2000,5,0),"")</f>
        <v/>
      </c>
      <c r="J138" s="60"/>
      <c r="L138" s="62"/>
    </row>
    <row r="139" spans="1:12" s="21" customFormat="1" ht="18.75" customHeight="1">
      <c r="A139" s="4"/>
      <c r="B139" s="329"/>
      <c r="C139" s="195"/>
      <c r="D139" s="195"/>
      <c r="E139" s="321"/>
      <c r="F139" s="322"/>
      <c r="G139" s="195"/>
      <c r="H139" s="195"/>
      <c r="I139" s="320"/>
      <c r="J139" s="60"/>
      <c r="L139" s="62"/>
    </row>
    <row r="140" spans="1:12" s="21" customFormat="1" ht="18.75" customHeight="1">
      <c r="A140" s="4"/>
      <c r="B140" s="312">
        <v>4</v>
      </c>
      <c r="C140" s="314"/>
      <c r="D140" s="314" t="str">
        <f>IF(C140,VLOOKUP(C140,女子登録情報!$A$2:$H$2000,2,0),"")</f>
        <v/>
      </c>
      <c r="E140" s="316" t="str">
        <f>IF(C140&gt;0,VLOOKUP(C140,女子登録情報!$A$2:$H$2000,3,0),"")</f>
        <v/>
      </c>
      <c r="F140" s="317"/>
      <c r="G140" s="314" t="str">
        <f>IF(C140&gt;0,VLOOKUP(C140,女子登録情報!$A$2:$H$2000,4,0),"")</f>
        <v/>
      </c>
      <c r="H140" s="314" t="str">
        <f>IF(C140&gt;0,VLOOKUP(C140,女子登録情報!$A$2:$H$2000,8,0),"")</f>
        <v/>
      </c>
      <c r="I140" s="280" t="str">
        <f>IF(C140&gt;0,VLOOKUP(C140,女子登録情報!$A$2:$H$2000,5,0),"")</f>
        <v/>
      </c>
      <c r="J140" s="60"/>
      <c r="L140" s="62"/>
    </row>
    <row r="141" spans="1:12" s="21" customFormat="1" ht="18.75" customHeight="1">
      <c r="A141" s="4"/>
      <c r="B141" s="329"/>
      <c r="C141" s="195"/>
      <c r="D141" s="195"/>
      <c r="E141" s="321"/>
      <c r="F141" s="322"/>
      <c r="G141" s="195"/>
      <c r="H141" s="195"/>
      <c r="I141" s="320"/>
      <c r="J141" s="60"/>
      <c r="L141" s="62"/>
    </row>
    <row r="142" spans="1:12" s="21" customFormat="1" ht="18.75" customHeight="1">
      <c r="A142" s="4"/>
      <c r="B142" s="312">
        <v>5</v>
      </c>
      <c r="C142" s="314"/>
      <c r="D142" s="314" t="str">
        <f>IF(C142,VLOOKUP(C142,女子登録情報!$A$2:$H$2000,2,0),"")</f>
        <v/>
      </c>
      <c r="E142" s="316" t="str">
        <f>IF(C142&gt;0,VLOOKUP(C142,女子登録情報!$A$2:$H$2000,3,0),"")</f>
        <v/>
      </c>
      <c r="F142" s="317"/>
      <c r="G142" s="314" t="str">
        <f>IF(C142&gt;0,VLOOKUP(C142,女子登録情報!$A$2:$H$2000,4,0),"")</f>
        <v/>
      </c>
      <c r="H142" s="314" t="str">
        <f>IF(C142&gt;0,VLOOKUP(C142,女子登録情報!$A$2:$H$2000,8,0),"")</f>
        <v/>
      </c>
      <c r="I142" s="280" t="str">
        <f>IF(C142&gt;0,VLOOKUP(C142,女子登録情報!$A$2:$H$2000,5,0),"")</f>
        <v/>
      </c>
      <c r="J142" s="60"/>
      <c r="L142" s="62"/>
    </row>
    <row r="143" spans="1:12" s="21" customFormat="1" ht="18.75" customHeight="1">
      <c r="A143" s="4"/>
      <c r="B143" s="329"/>
      <c r="C143" s="195"/>
      <c r="D143" s="195"/>
      <c r="E143" s="321"/>
      <c r="F143" s="322"/>
      <c r="G143" s="195"/>
      <c r="H143" s="195"/>
      <c r="I143" s="320"/>
      <c r="J143" s="60"/>
      <c r="L143" s="62"/>
    </row>
    <row r="144" spans="1:12" s="21" customFormat="1" ht="18.75" customHeight="1">
      <c r="A144" s="4"/>
      <c r="B144" s="312">
        <v>6</v>
      </c>
      <c r="C144" s="314"/>
      <c r="D144" s="314" t="str">
        <f>IF(C144,VLOOKUP(C144,女子登録情報!$A$2:$H$2000,2,0),"")</f>
        <v/>
      </c>
      <c r="E144" s="316" t="str">
        <f>IF(C144&gt;0,VLOOKUP(C144,女子登録情報!$A$2:$H$2000,3,0),"")</f>
        <v/>
      </c>
      <c r="F144" s="317"/>
      <c r="G144" s="314" t="str">
        <f>IF(C144&gt;0,VLOOKUP(C144,女子登録情報!$A$2:$H$2000,4,0),"")</f>
        <v/>
      </c>
      <c r="H144" s="314" t="str">
        <f>IF(C144&gt;0,VLOOKUP(C144,女子登録情報!$A$2:$H$2000,8,0),"")</f>
        <v/>
      </c>
      <c r="I144" s="280" t="str">
        <f>IF(C144&gt;0,VLOOKUP(C144,女子登録情報!$A$2:$H$2000,5,0),"")</f>
        <v/>
      </c>
      <c r="J144" s="60"/>
      <c r="L144" s="62"/>
    </row>
    <row r="145" spans="1:12" s="21" customFormat="1" ht="19.5" customHeight="1" thickBot="1">
      <c r="A145" s="4"/>
      <c r="B145" s="313"/>
      <c r="C145" s="315"/>
      <c r="D145" s="315"/>
      <c r="E145" s="318"/>
      <c r="F145" s="319"/>
      <c r="G145" s="315"/>
      <c r="H145" s="315"/>
      <c r="I145" s="281"/>
      <c r="J145" s="60"/>
      <c r="L145" s="62"/>
    </row>
    <row r="146" spans="1:12" s="21" customFormat="1" ht="18.75">
      <c r="A146" s="4"/>
      <c r="B146" s="282" t="s">
        <v>1322</v>
      </c>
      <c r="C146" s="283"/>
      <c r="D146" s="283"/>
      <c r="E146" s="283"/>
      <c r="F146" s="283"/>
      <c r="G146" s="283"/>
      <c r="H146" s="283"/>
      <c r="I146" s="284"/>
      <c r="J146" s="60"/>
      <c r="L146" s="62"/>
    </row>
    <row r="147" spans="1:12" s="21" customFormat="1" ht="18.75">
      <c r="A147" s="4"/>
      <c r="B147" s="285"/>
      <c r="C147" s="286"/>
      <c r="D147" s="286"/>
      <c r="E147" s="286"/>
      <c r="F147" s="286"/>
      <c r="G147" s="286"/>
      <c r="H147" s="286"/>
      <c r="I147" s="287"/>
      <c r="J147" s="60"/>
      <c r="L147" s="62"/>
    </row>
    <row r="148" spans="1:12" s="21" customFormat="1" ht="19.5" thickBot="1">
      <c r="A148" s="4"/>
      <c r="B148" s="288"/>
      <c r="C148" s="289"/>
      <c r="D148" s="289"/>
      <c r="E148" s="289"/>
      <c r="F148" s="289"/>
      <c r="G148" s="289"/>
      <c r="H148" s="289"/>
      <c r="I148" s="290"/>
      <c r="J148" s="60"/>
      <c r="L148" s="62"/>
    </row>
    <row r="149" spans="1:12" s="21" customFormat="1" ht="18.75">
      <c r="A149" s="61"/>
      <c r="B149" s="61"/>
      <c r="C149" s="61"/>
      <c r="D149" s="61"/>
      <c r="E149" s="61"/>
      <c r="F149" s="61"/>
      <c r="G149" s="61"/>
      <c r="H149" s="61"/>
      <c r="I149" s="61"/>
      <c r="J149" s="66"/>
      <c r="L149" s="62"/>
    </row>
    <row r="150" spans="1:12" s="21" customFormat="1" ht="19.5" thickBot="1">
      <c r="A150" s="4"/>
      <c r="B150" s="4"/>
      <c r="C150" s="4"/>
      <c r="D150" s="4"/>
      <c r="E150" s="4"/>
      <c r="F150" s="4"/>
      <c r="G150" s="4"/>
      <c r="H150" s="4"/>
      <c r="I150" s="4"/>
      <c r="J150" s="64" t="s">
        <v>1343</v>
      </c>
      <c r="L150" s="62"/>
    </row>
    <row r="151" spans="1:12" s="21" customFormat="1" ht="18.75" customHeight="1">
      <c r="A151" s="4"/>
      <c r="B151" s="385" t="str">
        <f>CONCATENATE('加盟校情報&amp;大会設定'!$G$5,'加盟校情報&amp;大会設定'!$H$5,'加盟校情報&amp;大会設定'!$I$5,'加盟校情報&amp;大会設定'!$J$5,)&amp;"　女子4×100mR"</f>
        <v>第35回全日本大学女子駅伝東海地区選考会　女子4×100mR</v>
      </c>
      <c r="C151" s="386"/>
      <c r="D151" s="386"/>
      <c r="E151" s="386"/>
      <c r="F151" s="386"/>
      <c r="G151" s="386"/>
      <c r="H151" s="386"/>
      <c r="I151" s="387"/>
      <c r="J151" s="60"/>
      <c r="L151" s="62"/>
    </row>
    <row r="152" spans="1:12" s="21" customFormat="1" ht="19.5" customHeight="1" thickBot="1">
      <c r="A152" s="4"/>
      <c r="B152" s="388"/>
      <c r="C152" s="389"/>
      <c r="D152" s="389"/>
      <c r="E152" s="389"/>
      <c r="F152" s="389"/>
      <c r="G152" s="389"/>
      <c r="H152" s="389"/>
      <c r="I152" s="390"/>
      <c r="J152" s="60"/>
      <c r="L152" s="62"/>
    </row>
    <row r="153" spans="1:12" s="21" customFormat="1" ht="18.75">
      <c r="A153" s="4"/>
      <c r="B153" s="297" t="s">
        <v>1326</v>
      </c>
      <c r="C153" s="298"/>
      <c r="D153" s="303" t="str">
        <f>IF(基本情報登録!$D$6&gt;0,基本情報登録!$D$6,"")</f>
        <v/>
      </c>
      <c r="E153" s="304"/>
      <c r="F153" s="304"/>
      <c r="G153" s="304"/>
      <c r="H153" s="305"/>
      <c r="I153" s="65" t="s">
        <v>1360</v>
      </c>
      <c r="J153" s="60"/>
      <c r="L153" s="62"/>
    </row>
    <row r="154" spans="1:12" s="21" customFormat="1" ht="18.75" customHeight="1">
      <c r="A154" s="4"/>
      <c r="B154" s="299" t="s">
        <v>1</v>
      </c>
      <c r="C154" s="300"/>
      <c r="D154" s="306" t="str">
        <f>IF(基本情報登録!$D$8&gt;0,基本情報登録!$D$8,"")</f>
        <v/>
      </c>
      <c r="E154" s="307"/>
      <c r="F154" s="307"/>
      <c r="G154" s="307"/>
      <c r="H154" s="308"/>
      <c r="I154" s="280"/>
      <c r="J154" s="60"/>
      <c r="L154" s="62"/>
    </row>
    <row r="155" spans="1:12" s="21" customFormat="1" ht="19.5" customHeight="1" thickBot="1">
      <c r="A155" s="4"/>
      <c r="B155" s="301"/>
      <c r="C155" s="302"/>
      <c r="D155" s="309"/>
      <c r="E155" s="310"/>
      <c r="F155" s="310"/>
      <c r="G155" s="310"/>
      <c r="H155" s="311"/>
      <c r="I155" s="281"/>
      <c r="J155" s="60"/>
      <c r="L155" s="62"/>
    </row>
    <row r="156" spans="1:12" s="21" customFormat="1" ht="18.75">
      <c r="A156" s="4"/>
      <c r="B156" s="297" t="s">
        <v>26</v>
      </c>
      <c r="C156" s="298"/>
      <c r="D156" s="334"/>
      <c r="E156" s="335"/>
      <c r="F156" s="335"/>
      <c r="G156" s="335"/>
      <c r="H156" s="335"/>
      <c r="I156" s="336"/>
      <c r="J156" s="60"/>
      <c r="L156" s="62"/>
    </row>
    <row r="157" spans="1:12" s="21" customFormat="1" ht="18.75" hidden="1">
      <c r="A157" s="4"/>
      <c r="B157" s="50"/>
      <c r="C157" s="51"/>
      <c r="D157" s="52"/>
      <c r="E157" s="337" t="str">
        <f>TEXT(D156,"00000")</f>
        <v>00000</v>
      </c>
      <c r="F157" s="337"/>
      <c r="G157" s="337"/>
      <c r="H157" s="337"/>
      <c r="I157" s="338"/>
      <c r="J157" s="60"/>
      <c r="L157" s="62"/>
    </row>
    <row r="158" spans="1:12" s="21" customFormat="1" ht="18.75" customHeight="1">
      <c r="A158" s="4"/>
      <c r="B158" s="299" t="s">
        <v>29</v>
      </c>
      <c r="C158" s="300"/>
      <c r="D158" s="316"/>
      <c r="E158" s="341"/>
      <c r="F158" s="341"/>
      <c r="G158" s="341"/>
      <c r="H158" s="341"/>
      <c r="I158" s="342"/>
      <c r="J158" s="60"/>
      <c r="L158" s="62"/>
    </row>
    <row r="159" spans="1:12" s="21" customFormat="1" ht="18.75" customHeight="1">
      <c r="A159" s="4"/>
      <c r="B159" s="339"/>
      <c r="C159" s="340"/>
      <c r="D159" s="321"/>
      <c r="E159" s="343"/>
      <c r="F159" s="343"/>
      <c r="G159" s="343"/>
      <c r="H159" s="343"/>
      <c r="I159" s="344"/>
      <c r="J159" s="60"/>
      <c r="L159" s="62"/>
    </row>
    <row r="160" spans="1:12" s="21" customFormat="1" ht="19.5" thickBot="1">
      <c r="A160" s="4"/>
      <c r="B160" s="345" t="s">
        <v>1318</v>
      </c>
      <c r="C160" s="346"/>
      <c r="D160" s="347"/>
      <c r="E160" s="348"/>
      <c r="F160" s="348"/>
      <c r="G160" s="348"/>
      <c r="H160" s="348"/>
      <c r="I160" s="349"/>
      <c r="J160" s="60"/>
      <c r="L160" s="62"/>
    </row>
    <row r="161" spans="1:12" s="21" customFormat="1" ht="18.75">
      <c r="A161" s="4"/>
      <c r="B161" s="323" t="s">
        <v>1319</v>
      </c>
      <c r="C161" s="324"/>
      <c r="D161" s="324"/>
      <c r="E161" s="324"/>
      <c r="F161" s="324"/>
      <c r="G161" s="324"/>
      <c r="H161" s="324"/>
      <c r="I161" s="325"/>
      <c r="J161" s="60"/>
      <c r="L161" s="62"/>
    </row>
    <row r="162" spans="1:12" s="21" customFormat="1" ht="19.5" thickBot="1">
      <c r="A162" s="4"/>
      <c r="B162" s="53" t="s">
        <v>1323</v>
      </c>
      <c r="C162" s="54" t="s">
        <v>18</v>
      </c>
      <c r="D162" s="54" t="s">
        <v>1324</v>
      </c>
      <c r="E162" s="326" t="s">
        <v>1320</v>
      </c>
      <c r="F162" s="327"/>
      <c r="G162" s="54" t="s">
        <v>1325</v>
      </c>
      <c r="H162" s="54" t="s">
        <v>48</v>
      </c>
      <c r="I162" s="55" t="s">
        <v>1321</v>
      </c>
      <c r="J162" s="60"/>
      <c r="L162" s="62"/>
    </row>
    <row r="163" spans="1:12" s="21" customFormat="1" ht="19.5" customHeight="1" thickTop="1">
      <c r="A163" s="4"/>
      <c r="B163" s="328">
        <v>1</v>
      </c>
      <c r="C163" s="330"/>
      <c r="D163" s="330" t="str">
        <f>IF(C163&gt;0,VLOOKUP(C163,女子登録情報!$A$2:$H$2000,2,0),"")</f>
        <v/>
      </c>
      <c r="E163" s="331" t="str">
        <f>IF(C163&gt;0,VLOOKUP(C163,女子登録情報!$A$2:$H$2000,3,0),"")</f>
        <v/>
      </c>
      <c r="F163" s="332"/>
      <c r="G163" s="330" t="str">
        <f>IF(C163&gt;0,VLOOKUP(C163,女子登録情報!$A$2:$H$2000,4,0),"")</f>
        <v/>
      </c>
      <c r="H163" s="330" t="str">
        <f>IF(C163&gt;0,VLOOKUP(C163,女子登録情報!$A$2:$H$2000,8,0),"")</f>
        <v/>
      </c>
      <c r="I163" s="333" t="str">
        <f>IF(C163&gt;0,VLOOKUP(C163,女子登録情報!$A$2:$H$2000,5,0),"")</f>
        <v/>
      </c>
      <c r="J163" s="60"/>
      <c r="L163" s="62"/>
    </row>
    <row r="164" spans="1:12" s="21" customFormat="1" ht="18.75" customHeight="1">
      <c r="A164" s="4"/>
      <c r="B164" s="329"/>
      <c r="C164" s="195"/>
      <c r="D164" s="195"/>
      <c r="E164" s="321"/>
      <c r="F164" s="322"/>
      <c r="G164" s="195"/>
      <c r="H164" s="195"/>
      <c r="I164" s="320"/>
      <c r="J164" s="60"/>
      <c r="L164" s="62"/>
    </row>
    <row r="165" spans="1:12" s="21" customFormat="1" ht="18.75" customHeight="1">
      <c r="A165" s="4"/>
      <c r="B165" s="312">
        <v>2</v>
      </c>
      <c r="C165" s="314"/>
      <c r="D165" s="314" t="str">
        <f>IF(C165,VLOOKUP(C165,女子登録情報!$A$2:$H$2000,2,0),"")</f>
        <v/>
      </c>
      <c r="E165" s="316" t="str">
        <f>IF(C165&gt;0,VLOOKUP(C165,女子登録情報!$A$2:$H$2000,3,0),"")</f>
        <v/>
      </c>
      <c r="F165" s="317"/>
      <c r="G165" s="314" t="str">
        <f>IF(C165&gt;0,VLOOKUP(C165,女子登録情報!$A$2:$H$2000,4,0),"")</f>
        <v/>
      </c>
      <c r="H165" s="314" t="str">
        <f>IF(C165&gt;0,VLOOKUP(C165,女子登録情報!$A$2:$H$2000,8,0),"")</f>
        <v/>
      </c>
      <c r="I165" s="280" t="str">
        <f>IF(C165&gt;0,VLOOKUP(C165,女子登録情報!$A$2:$H$2000,5,0),"")</f>
        <v/>
      </c>
      <c r="J165" s="60"/>
      <c r="L165" s="62"/>
    </row>
    <row r="166" spans="1:12" s="21" customFormat="1" ht="18.75" customHeight="1">
      <c r="A166" s="4"/>
      <c r="B166" s="329"/>
      <c r="C166" s="195"/>
      <c r="D166" s="195"/>
      <c r="E166" s="321"/>
      <c r="F166" s="322"/>
      <c r="G166" s="195"/>
      <c r="H166" s="195"/>
      <c r="I166" s="320"/>
      <c r="J166" s="60"/>
      <c r="L166" s="62"/>
    </row>
    <row r="167" spans="1:12" s="21" customFormat="1" ht="18.75" customHeight="1">
      <c r="A167" s="4"/>
      <c r="B167" s="312">
        <v>3</v>
      </c>
      <c r="C167" s="314"/>
      <c r="D167" s="314" t="str">
        <f>IF(C167,VLOOKUP(C167,女子登録情報!$A$2:$H$2000,2,0),"")</f>
        <v/>
      </c>
      <c r="E167" s="316" t="str">
        <f>IF(C167&gt;0,VLOOKUP(C167,女子登録情報!$A$2:$H$2000,3,0),"")</f>
        <v/>
      </c>
      <c r="F167" s="317"/>
      <c r="G167" s="314" t="str">
        <f>IF(C167&gt;0,VLOOKUP(C167,女子登録情報!$A$2:$H$2000,4,0),"")</f>
        <v/>
      </c>
      <c r="H167" s="314" t="str">
        <f>IF(C167&gt;0,VLOOKUP(C167,女子登録情報!$A$2:$H$2000,8,0),"")</f>
        <v/>
      </c>
      <c r="I167" s="280" t="str">
        <f>IF(C167&gt;0,VLOOKUP(C167,女子登録情報!$A$2:$H$2000,5,0),"")</f>
        <v/>
      </c>
      <c r="J167" s="60"/>
      <c r="L167" s="62"/>
    </row>
    <row r="168" spans="1:12" s="21" customFormat="1" ht="18.75" customHeight="1">
      <c r="A168" s="4"/>
      <c r="B168" s="329"/>
      <c r="C168" s="195"/>
      <c r="D168" s="195"/>
      <c r="E168" s="321"/>
      <c r="F168" s="322"/>
      <c r="G168" s="195"/>
      <c r="H168" s="195"/>
      <c r="I168" s="320"/>
      <c r="J168" s="60"/>
      <c r="L168" s="62"/>
    </row>
    <row r="169" spans="1:12" s="21" customFormat="1" ht="18.75" customHeight="1">
      <c r="A169" s="4"/>
      <c r="B169" s="312">
        <v>4</v>
      </c>
      <c r="C169" s="314"/>
      <c r="D169" s="314" t="str">
        <f>IF(C169,VLOOKUP(C169,女子登録情報!$A$2:$H$2000,2,0),"")</f>
        <v/>
      </c>
      <c r="E169" s="316" t="str">
        <f>IF(C169&gt;0,VLOOKUP(C169,女子登録情報!$A$2:$H$2000,3,0),"")</f>
        <v/>
      </c>
      <c r="F169" s="317"/>
      <c r="G169" s="314" t="str">
        <f>IF(C169&gt;0,VLOOKUP(C169,女子登録情報!$A$2:$H$2000,4,0),"")</f>
        <v/>
      </c>
      <c r="H169" s="314" t="str">
        <f>IF(C169&gt;0,VLOOKUP(C169,女子登録情報!$A$2:$H$2000,8,0),"")</f>
        <v/>
      </c>
      <c r="I169" s="280" t="str">
        <f>IF(C169&gt;0,VLOOKUP(C169,女子登録情報!$A$2:$H$2000,5,0),"")</f>
        <v/>
      </c>
      <c r="J169" s="60"/>
      <c r="L169" s="62"/>
    </row>
    <row r="170" spans="1:12" s="21" customFormat="1" ht="18.75" customHeight="1">
      <c r="A170" s="4"/>
      <c r="B170" s="329"/>
      <c r="C170" s="195"/>
      <c r="D170" s="195"/>
      <c r="E170" s="321"/>
      <c r="F170" s="322"/>
      <c r="G170" s="195"/>
      <c r="H170" s="195"/>
      <c r="I170" s="320"/>
      <c r="J170" s="60"/>
      <c r="L170" s="62"/>
    </row>
    <row r="171" spans="1:12" s="21" customFormat="1" ht="18.75" customHeight="1">
      <c r="A171" s="4"/>
      <c r="B171" s="312">
        <v>5</v>
      </c>
      <c r="C171" s="314"/>
      <c r="D171" s="314" t="str">
        <f>IF(C171,VLOOKUP(C171,女子登録情報!$A$2:$H$2000,2,0),"")</f>
        <v/>
      </c>
      <c r="E171" s="316" t="str">
        <f>IF(C171&gt;0,VLOOKUP(C171,女子登録情報!$A$2:$H$2000,3,0),"")</f>
        <v/>
      </c>
      <c r="F171" s="317"/>
      <c r="G171" s="314" t="str">
        <f>IF(C171&gt;0,VLOOKUP(C171,女子登録情報!$A$2:$H$2000,4,0),"")</f>
        <v/>
      </c>
      <c r="H171" s="314" t="str">
        <f>IF(C171&gt;0,VLOOKUP(C171,女子登録情報!$A$2:$H$2000,8,0),"")</f>
        <v/>
      </c>
      <c r="I171" s="280" t="str">
        <f>IF(C171&gt;0,VLOOKUP(C171,女子登録情報!$A$2:$H$2000,5,0),"")</f>
        <v/>
      </c>
      <c r="J171" s="60"/>
      <c r="L171" s="62"/>
    </row>
    <row r="172" spans="1:12" s="21" customFormat="1" ht="18.75" customHeight="1">
      <c r="A172" s="4"/>
      <c r="B172" s="329"/>
      <c r="C172" s="195"/>
      <c r="D172" s="195"/>
      <c r="E172" s="321"/>
      <c r="F172" s="322"/>
      <c r="G172" s="195"/>
      <c r="H172" s="195"/>
      <c r="I172" s="320"/>
      <c r="J172" s="60"/>
      <c r="L172" s="62"/>
    </row>
    <row r="173" spans="1:12" s="21" customFormat="1" ht="18.75" customHeight="1">
      <c r="A173" s="4"/>
      <c r="B173" s="312">
        <v>6</v>
      </c>
      <c r="C173" s="314"/>
      <c r="D173" s="314" t="str">
        <f>IF(C173,VLOOKUP(C173,女子登録情報!$A$2:$H$2000,2,0),"")</f>
        <v/>
      </c>
      <c r="E173" s="316" t="str">
        <f>IF(C173&gt;0,VLOOKUP(C173,女子登録情報!$A$2:$H$2000,3,0),"")</f>
        <v/>
      </c>
      <c r="F173" s="317"/>
      <c r="G173" s="314" t="str">
        <f>IF(C173&gt;0,VLOOKUP(C173,女子登録情報!$A$2:$H$2000,4,0),"")</f>
        <v/>
      </c>
      <c r="H173" s="314" t="str">
        <f>IF(C173&gt;0,VLOOKUP(C173,女子登録情報!$A$2:$H$2000,8,0),"")</f>
        <v/>
      </c>
      <c r="I173" s="280" t="str">
        <f>IF(C173&gt;0,VLOOKUP(C173,女子登録情報!$A$2:$H$2000,5,0),"")</f>
        <v/>
      </c>
      <c r="J173" s="60"/>
      <c r="L173" s="62"/>
    </row>
    <row r="174" spans="1:12" s="21" customFormat="1" ht="19.5" customHeight="1" thickBot="1">
      <c r="A174" s="4"/>
      <c r="B174" s="313"/>
      <c r="C174" s="315"/>
      <c r="D174" s="315"/>
      <c r="E174" s="318"/>
      <c r="F174" s="319"/>
      <c r="G174" s="315"/>
      <c r="H174" s="315"/>
      <c r="I174" s="281"/>
      <c r="J174" s="60"/>
      <c r="L174" s="62"/>
    </row>
    <row r="175" spans="1:12" s="21" customFormat="1" ht="18.75">
      <c r="A175" s="4"/>
      <c r="B175" s="282" t="s">
        <v>1322</v>
      </c>
      <c r="C175" s="283"/>
      <c r="D175" s="283"/>
      <c r="E175" s="283"/>
      <c r="F175" s="283"/>
      <c r="G175" s="283"/>
      <c r="H175" s="283"/>
      <c r="I175" s="284"/>
      <c r="J175" s="60"/>
      <c r="L175" s="62"/>
    </row>
    <row r="176" spans="1:12" s="21" customFormat="1" ht="18.75">
      <c r="A176" s="4"/>
      <c r="B176" s="285"/>
      <c r="C176" s="286"/>
      <c r="D176" s="286"/>
      <c r="E176" s="286"/>
      <c r="F176" s="286"/>
      <c r="G176" s="286"/>
      <c r="H176" s="286"/>
      <c r="I176" s="287"/>
      <c r="J176" s="60"/>
      <c r="L176" s="62"/>
    </row>
    <row r="177" spans="1:12" s="21" customFormat="1" ht="19.5" thickBot="1">
      <c r="A177" s="4"/>
      <c r="B177" s="288"/>
      <c r="C177" s="289"/>
      <c r="D177" s="289"/>
      <c r="E177" s="289"/>
      <c r="F177" s="289"/>
      <c r="G177" s="289"/>
      <c r="H177" s="289"/>
      <c r="I177" s="290"/>
      <c r="J177" s="60"/>
      <c r="L177" s="62"/>
    </row>
    <row r="178" spans="1:12" s="21" customFormat="1" ht="18.75">
      <c r="A178" s="61"/>
      <c r="B178" s="61"/>
      <c r="C178" s="61"/>
      <c r="D178" s="61"/>
      <c r="E178" s="61"/>
      <c r="F178" s="61"/>
      <c r="G178" s="61"/>
      <c r="H178" s="61"/>
      <c r="I178" s="61"/>
      <c r="J178" s="66"/>
      <c r="L178" s="62"/>
    </row>
    <row r="179" spans="1:12" s="21" customFormat="1" ht="19.5" thickBot="1">
      <c r="A179" s="4"/>
      <c r="B179" s="4"/>
      <c r="C179" s="4"/>
      <c r="D179" s="4"/>
      <c r="E179" s="4"/>
      <c r="F179" s="4"/>
      <c r="G179" s="4"/>
      <c r="H179" s="4"/>
      <c r="I179" s="4"/>
      <c r="J179" s="64" t="s">
        <v>1344</v>
      </c>
      <c r="L179" s="62"/>
    </row>
    <row r="180" spans="1:12" s="21" customFormat="1" ht="18.75" customHeight="1">
      <c r="A180" s="4"/>
      <c r="B180" s="385" t="str">
        <f>CONCATENATE('加盟校情報&amp;大会設定'!$G$5,'加盟校情報&amp;大会設定'!$H$5,'加盟校情報&amp;大会設定'!$I$5,'加盟校情報&amp;大会設定'!$J$5,)&amp;"　女子4×100mR"</f>
        <v>第35回全日本大学女子駅伝東海地区選考会　女子4×100mR</v>
      </c>
      <c r="C180" s="386"/>
      <c r="D180" s="386"/>
      <c r="E180" s="386"/>
      <c r="F180" s="386"/>
      <c r="G180" s="386"/>
      <c r="H180" s="386"/>
      <c r="I180" s="387"/>
      <c r="J180" s="60"/>
      <c r="L180" s="62"/>
    </row>
    <row r="181" spans="1:12" s="21" customFormat="1" ht="19.5" customHeight="1" thickBot="1">
      <c r="A181" s="4"/>
      <c r="B181" s="388"/>
      <c r="C181" s="389"/>
      <c r="D181" s="389"/>
      <c r="E181" s="389"/>
      <c r="F181" s="389"/>
      <c r="G181" s="389"/>
      <c r="H181" s="389"/>
      <c r="I181" s="390"/>
      <c r="J181" s="60"/>
      <c r="L181" s="62"/>
    </row>
    <row r="182" spans="1:12" s="21" customFormat="1" ht="18.75">
      <c r="A182" s="4"/>
      <c r="B182" s="297" t="s">
        <v>1326</v>
      </c>
      <c r="C182" s="298"/>
      <c r="D182" s="303" t="str">
        <f>IF(基本情報登録!$D$6&gt;0,基本情報登録!$D$6,"")</f>
        <v/>
      </c>
      <c r="E182" s="304"/>
      <c r="F182" s="304"/>
      <c r="G182" s="304"/>
      <c r="H182" s="305"/>
      <c r="I182" s="65" t="s">
        <v>1360</v>
      </c>
      <c r="J182" s="60"/>
      <c r="L182" s="62"/>
    </row>
    <row r="183" spans="1:12" s="21" customFormat="1" ht="18.75" customHeight="1">
      <c r="A183" s="4"/>
      <c r="B183" s="299" t="s">
        <v>1</v>
      </c>
      <c r="C183" s="300"/>
      <c r="D183" s="306" t="str">
        <f>IF(基本情報登録!$D$8&gt;0,基本情報登録!$D$8,"")</f>
        <v/>
      </c>
      <c r="E183" s="307"/>
      <c r="F183" s="307"/>
      <c r="G183" s="307"/>
      <c r="H183" s="308"/>
      <c r="I183" s="280"/>
      <c r="J183" s="60"/>
      <c r="L183" s="62"/>
    </row>
    <row r="184" spans="1:12" s="21" customFormat="1" ht="19.5" customHeight="1" thickBot="1">
      <c r="A184" s="4"/>
      <c r="B184" s="301"/>
      <c r="C184" s="302"/>
      <c r="D184" s="309"/>
      <c r="E184" s="310"/>
      <c r="F184" s="310"/>
      <c r="G184" s="310"/>
      <c r="H184" s="311"/>
      <c r="I184" s="281"/>
      <c r="J184" s="60"/>
      <c r="L184" s="62"/>
    </row>
    <row r="185" spans="1:12" s="21" customFormat="1" ht="18.75">
      <c r="A185" s="4"/>
      <c r="B185" s="297" t="s">
        <v>26</v>
      </c>
      <c r="C185" s="298"/>
      <c r="D185" s="334"/>
      <c r="E185" s="335"/>
      <c r="F185" s="335"/>
      <c r="G185" s="335"/>
      <c r="H185" s="335"/>
      <c r="I185" s="336"/>
      <c r="J185" s="60"/>
      <c r="L185" s="62"/>
    </row>
    <row r="186" spans="1:12" s="21" customFormat="1" ht="18.75" hidden="1">
      <c r="A186" s="4"/>
      <c r="B186" s="50"/>
      <c r="C186" s="51"/>
      <c r="D186" s="52"/>
      <c r="E186" s="337" t="str">
        <f>TEXT(D185,"00000")</f>
        <v>00000</v>
      </c>
      <c r="F186" s="337"/>
      <c r="G186" s="337"/>
      <c r="H186" s="337"/>
      <c r="I186" s="338"/>
      <c r="J186" s="60"/>
      <c r="L186" s="62"/>
    </row>
    <row r="187" spans="1:12" s="21" customFormat="1" ht="18.75" customHeight="1">
      <c r="A187" s="4"/>
      <c r="B187" s="299" t="s">
        <v>29</v>
      </c>
      <c r="C187" s="300"/>
      <c r="D187" s="316"/>
      <c r="E187" s="341"/>
      <c r="F187" s="341"/>
      <c r="G187" s="341"/>
      <c r="H187" s="341"/>
      <c r="I187" s="342"/>
      <c r="J187" s="60"/>
      <c r="L187" s="62"/>
    </row>
    <row r="188" spans="1:12" s="21" customFormat="1" ht="18.75" customHeight="1">
      <c r="A188" s="4"/>
      <c r="B188" s="339"/>
      <c r="C188" s="340"/>
      <c r="D188" s="321"/>
      <c r="E188" s="343"/>
      <c r="F188" s="343"/>
      <c r="G188" s="343"/>
      <c r="H188" s="343"/>
      <c r="I188" s="344"/>
      <c r="J188" s="60"/>
      <c r="L188" s="62"/>
    </row>
    <row r="189" spans="1:12" s="21" customFormat="1" ht="19.5" thickBot="1">
      <c r="A189" s="4"/>
      <c r="B189" s="345" t="s">
        <v>1318</v>
      </c>
      <c r="C189" s="346"/>
      <c r="D189" s="347"/>
      <c r="E189" s="348"/>
      <c r="F189" s="348"/>
      <c r="G189" s="348"/>
      <c r="H189" s="348"/>
      <c r="I189" s="349"/>
      <c r="J189" s="60"/>
      <c r="L189" s="62"/>
    </row>
    <row r="190" spans="1:12" s="21" customFormat="1" ht="18.75">
      <c r="A190" s="4"/>
      <c r="B190" s="323" t="s">
        <v>1319</v>
      </c>
      <c r="C190" s="324"/>
      <c r="D190" s="324"/>
      <c r="E190" s="324"/>
      <c r="F190" s="324"/>
      <c r="G190" s="324"/>
      <c r="H190" s="324"/>
      <c r="I190" s="325"/>
      <c r="J190" s="60"/>
      <c r="L190" s="62"/>
    </row>
    <row r="191" spans="1:12" s="21" customFormat="1" ht="19.5" thickBot="1">
      <c r="A191" s="4"/>
      <c r="B191" s="53" t="s">
        <v>1323</v>
      </c>
      <c r="C191" s="54" t="s">
        <v>18</v>
      </c>
      <c r="D191" s="54" t="s">
        <v>1324</v>
      </c>
      <c r="E191" s="326" t="s">
        <v>1320</v>
      </c>
      <c r="F191" s="327"/>
      <c r="G191" s="54" t="s">
        <v>1325</v>
      </c>
      <c r="H191" s="54" t="s">
        <v>48</v>
      </c>
      <c r="I191" s="55" t="s">
        <v>1321</v>
      </c>
      <c r="J191" s="60"/>
      <c r="L191" s="62"/>
    </row>
    <row r="192" spans="1:12" s="21" customFormat="1" ht="19.5" customHeight="1" thickTop="1">
      <c r="A192" s="4"/>
      <c r="B192" s="328">
        <v>1</v>
      </c>
      <c r="C192" s="330"/>
      <c r="D192" s="330" t="str">
        <f>IF(C192&gt;0,VLOOKUP(C192,女子登録情報!$A$2:$H$2000,2,0),"")</f>
        <v/>
      </c>
      <c r="E192" s="331" t="str">
        <f>IF(C192&gt;0,VLOOKUP(C192,女子登録情報!$A$2:$H$2000,3,0),"")</f>
        <v/>
      </c>
      <c r="F192" s="332"/>
      <c r="G192" s="330" t="str">
        <f>IF(C192&gt;0,VLOOKUP(C192,女子登録情報!$A$2:$H$2000,4,0),"")</f>
        <v/>
      </c>
      <c r="H192" s="330" t="str">
        <f>IF(C192&gt;0,VLOOKUP(C192,女子登録情報!$A$2:$H$2000,8,0),"")</f>
        <v/>
      </c>
      <c r="I192" s="333" t="str">
        <f>IF(C192&gt;0,VLOOKUP(C192,女子登録情報!$A$2:$H$2000,5,0),"")</f>
        <v/>
      </c>
      <c r="J192" s="60"/>
      <c r="L192" s="62"/>
    </row>
    <row r="193" spans="1:12" s="21" customFormat="1" ht="18.75" customHeight="1">
      <c r="A193" s="4"/>
      <c r="B193" s="329"/>
      <c r="C193" s="195"/>
      <c r="D193" s="195"/>
      <c r="E193" s="321"/>
      <c r="F193" s="322"/>
      <c r="G193" s="195"/>
      <c r="H193" s="195"/>
      <c r="I193" s="320"/>
      <c r="J193" s="60"/>
      <c r="L193" s="62"/>
    </row>
    <row r="194" spans="1:12" s="21" customFormat="1" ht="18.75" customHeight="1">
      <c r="A194" s="4"/>
      <c r="B194" s="312">
        <v>2</v>
      </c>
      <c r="C194" s="314"/>
      <c r="D194" s="314" t="str">
        <f>IF(C194,VLOOKUP(C194,女子登録情報!$A$2:$H$2000,2,0),"")</f>
        <v/>
      </c>
      <c r="E194" s="316" t="str">
        <f>IF(C194&gt;0,VLOOKUP(C194,女子登録情報!$A$2:$H$2000,3,0),"")</f>
        <v/>
      </c>
      <c r="F194" s="317"/>
      <c r="G194" s="314" t="str">
        <f>IF(C194&gt;0,VLOOKUP(C194,女子登録情報!$A$2:$H$2000,4,0),"")</f>
        <v/>
      </c>
      <c r="H194" s="314" t="str">
        <f>IF(C194&gt;0,VLOOKUP(C194,女子登録情報!$A$2:$H$2000,8,0),"")</f>
        <v/>
      </c>
      <c r="I194" s="280" t="str">
        <f>IF(C194&gt;0,VLOOKUP(C194,女子登録情報!$A$2:$H$2000,5,0),"")</f>
        <v/>
      </c>
      <c r="J194" s="60"/>
      <c r="L194" s="62"/>
    </row>
    <row r="195" spans="1:12" s="21" customFormat="1" ht="18.75" customHeight="1">
      <c r="A195" s="4"/>
      <c r="B195" s="329"/>
      <c r="C195" s="195"/>
      <c r="D195" s="195"/>
      <c r="E195" s="321"/>
      <c r="F195" s="322"/>
      <c r="G195" s="195"/>
      <c r="H195" s="195"/>
      <c r="I195" s="320"/>
      <c r="J195" s="60"/>
      <c r="L195" s="62"/>
    </row>
    <row r="196" spans="1:12" s="21" customFormat="1" ht="18.75" customHeight="1">
      <c r="A196" s="4"/>
      <c r="B196" s="312">
        <v>3</v>
      </c>
      <c r="C196" s="314"/>
      <c r="D196" s="314" t="str">
        <f>IF(C196,VLOOKUP(C196,女子登録情報!$A$2:$H$2000,2,0),"")</f>
        <v/>
      </c>
      <c r="E196" s="316" t="str">
        <f>IF(C196&gt;0,VLOOKUP(C196,女子登録情報!$A$2:$H$2000,3,0),"")</f>
        <v/>
      </c>
      <c r="F196" s="317"/>
      <c r="G196" s="314" t="str">
        <f>IF(C196&gt;0,VLOOKUP(C196,女子登録情報!$A$2:$H$2000,4,0),"")</f>
        <v/>
      </c>
      <c r="H196" s="314" t="str">
        <f>IF(C196&gt;0,VLOOKUP(C196,女子登録情報!$A$2:$H$2000,8,0),"")</f>
        <v/>
      </c>
      <c r="I196" s="280" t="str">
        <f>IF(C196&gt;0,VLOOKUP(C196,女子登録情報!$A$2:$H$2000,5,0),"")</f>
        <v/>
      </c>
      <c r="J196" s="60"/>
      <c r="L196" s="62"/>
    </row>
    <row r="197" spans="1:12" s="21" customFormat="1" ht="18.75" customHeight="1">
      <c r="A197" s="4"/>
      <c r="B197" s="329"/>
      <c r="C197" s="195"/>
      <c r="D197" s="195"/>
      <c r="E197" s="321"/>
      <c r="F197" s="322"/>
      <c r="G197" s="195"/>
      <c r="H197" s="195"/>
      <c r="I197" s="320"/>
      <c r="J197" s="60"/>
      <c r="L197" s="62"/>
    </row>
    <row r="198" spans="1:12" s="21" customFormat="1" ht="18.75" customHeight="1">
      <c r="A198" s="4"/>
      <c r="B198" s="312">
        <v>4</v>
      </c>
      <c r="C198" s="314"/>
      <c r="D198" s="314" t="str">
        <f>IF(C198,VLOOKUP(C198,女子登録情報!$A$2:$H$2000,2,0),"")</f>
        <v/>
      </c>
      <c r="E198" s="316" t="str">
        <f>IF(C198&gt;0,VLOOKUP(C198,女子登録情報!$A$2:$H$2000,3,0),"")</f>
        <v/>
      </c>
      <c r="F198" s="317"/>
      <c r="G198" s="314" t="str">
        <f>IF(C198&gt;0,VLOOKUP(C198,女子登録情報!$A$2:$H$2000,4,0),"")</f>
        <v/>
      </c>
      <c r="H198" s="314" t="str">
        <f>IF(C198&gt;0,VLOOKUP(C198,女子登録情報!$A$2:$H$2000,8,0),"")</f>
        <v/>
      </c>
      <c r="I198" s="280" t="str">
        <f>IF(C198&gt;0,VLOOKUP(C198,女子登録情報!$A$2:$H$2000,5,0),"")</f>
        <v/>
      </c>
      <c r="J198" s="60"/>
      <c r="L198" s="62"/>
    </row>
    <row r="199" spans="1:12" s="21" customFormat="1" ht="18.75" customHeight="1">
      <c r="A199" s="4"/>
      <c r="B199" s="329"/>
      <c r="C199" s="195"/>
      <c r="D199" s="195"/>
      <c r="E199" s="321"/>
      <c r="F199" s="322"/>
      <c r="G199" s="195"/>
      <c r="H199" s="195"/>
      <c r="I199" s="320"/>
      <c r="J199" s="60"/>
      <c r="L199" s="62"/>
    </row>
    <row r="200" spans="1:12" s="21" customFormat="1" ht="18.75" customHeight="1">
      <c r="A200" s="4"/>
      <c r="B200" s="312">
        <v>5</v>
      </c>
      <c r="C200" s="314"/>
      <c r="D200" s="314" t="str">
        <f>IF(C200,VLOOKUP(C200,女子登録情報!$A$2:$H$2000,2,0),"")</f>
        <v/>
      </c>
      <c r="E200" s="316" t="str">
        <f>IF(C200&gt;0,VLOOKUP(C200,女子登録情報!$A$2:$H$2000,3,0),"")</f>
        <v/>
      </c>
      <c r="F200" s="317"/>
      <c r="G200" s="314" t="str">
        <f>IF(C200&gt;0,VLOOKUP(C200,女子登録情報!$A$2:$H$2000,4,0),"")</f>
        <v/>
      </c>
      <c r="H200" s="314" t="str">
        <f>IF(C200&gt;0,VLOOKUP(C200,女子登録情報!$A$2:$H$2000,8,0),"")</f>
        <v/>
      </c>
      <c r="I200" s="280" t="str">
        <f>IF(C200&gt;0,VLOOKUP(C200,女子登録情報!$A$2:$H$2000,5,0),"")</f>
        <v/>
      </c>
      <c r="J200" s="60"/>
      <c r="L200" s="62"/>
    </row>
    <row r="201" spans="1:12" s="21" customFormat="1" ht="18.75" customHeight="1">
      <c r="A201" s="4"/>
      <c r="B201" s="329"/>
      <c r="C201" s="195"/>
      <c r="D201" s="195"/>
      <c r="E201" s="321"/>
      <c r="F201" s="322"/>
      <c r="G201" s="195"/>
      <c r="H201" s="195"/>
      <c r="I201" s="320"/>
      <c r="J201" s="60"/>
      <c r="L201" s="62"/>
    </row>
    <row r="202" spans="1:12" s="21" customFormat="1" ht="18.75" customHeight="1">
      <c r="A202" s="4"/>
      <c r="B202" s="312">
        <v>6</v>
      </c>
      <c r="C202" s="314"/>
      <c r="D202" s="314" t="str">
        <f>IF(C202,VLOOKUP(C202,女子登録情報!$A$2:$H$2000,2,0),"")</f>
        <v/>
      </c>
      <c r="E202" s="316" t="str">
        <f>IF(C202&gt;0,VLOOKUP(C202,女子登録情報!$A$2:$H$2000,3,0),"")</f>
        <v/>
      </c>
      <c r="F202" s="317"/>
      <c r="G202" s="314" t="str">
        <f>IF(C202&gt;0,VLOOKUP(C202,女子登録情報!$A$2:$H$2000,4,0),"")</f>
        <v/>
      </c>
      <c r="H202" s="314" t="str">
        <f>IF(C202&gt;0,VLOOKUP(C202,女子登録情報!$A$2:$H$2000,8,0),"")</f>
        <v/>
      </c>
      <c r="I202" s="280" t="str">
        <f>IF(C202&gt;0,VLOOKUP(C202,女子登録情報!$A$2:$H$2000,5,0),"")</f>
        <v/>
      </c>
      <c r="J202" s="60"/>
      <c r="L202" s="62"/>
    </row>
    <row r="203" spans="1:12" s="21" customFormat="1" ht="19.5" customHeight="1" thickBot="1">
      <c r="A203" s="4"/>
      <c r="B203" s="313"/>
      <c r="C203" s="315"/>
      <c r="D203" s="315"/>
      <c r="E203" s="318"/>
      <c r="F203" s="319"/>
      <c r="G203" s="315"/>
      <c r="H203" s="315"/>
      <c r="I203" s="281"/>
      <c r="J203" s="60"/>
      <c r="L203" s="62"/>
    </row>
    <row r="204" spans="1:12" s="21" customFormat="1" ht="18.75">
      <c r="A204" s="4"/>
      <c r="B204" s="282" t="s">
        <v>1322</v>
      </c>
      <c r="C204" s="283"/>
      <c r="D204" s="283"/>
      <c r="E204" s="283"/>
      <c r="F204" s="283"/>
      <c r="G204" s="283"/>
      <c r="H204" s="283"/>
      <c r="I204" s="284"/>
      <c r="J204" s="60"/>
      <c r="L204" s="62"/>
    </row>
    <row r="205" spans="1:12" s="21" customFormat="1" ht="18.75">
      <c r="A205" s="4"/>
      <c r="B205" s="285"/>
      <c r="C205" s="286"/>
      <c r="D205" s="286"/>
      <c r="E205" s="286"/>
      <c r="F205" s="286"/>
      <c r="G205" s="286"/>
      <c r="H205" s="286"/>
      <c r="I205" s="287"/>
      <c r="J205" s="60"/>
      <c r="L205" s="62"/>
    </row>
    <row r="206" spans="1:12" s="21" customFormat="1" ht="19.5" thickBot="1">
      <c r="A206" s="4"/>
      <c r="B206" s="288"/>
      <c r="C206" s="289"/>
      <c r="D206" s="289"/>
      <c r="E206" s="289"/>
      <c r="F206" s="289"/>
      <c r="G206" s="289"/>
      <c r="H206" s="289"/>
      <c r="I206" s="290"/>
      <c r="J206" s="60"/>
      <c r="L206" s="62"/>
    </row>
    <row r="207" spans="1:12" s="21" customFormat="1" ht="18.75">
      <c r="A207" s="61"/>
      <c r="B207" s="61"/>
      <c r="C207" s="61"/>
      <c r="D207" s="61"/>
      <c r="E207" s="61"/>
      <c r="F207" s="61"/>
      <c r="G207" s="61"/>
      <c r="H207" s="61"/>
      <c r="I207" s="61"/>
      <c r="J207" s="66"/>
      <c r="L207" s="62"/>
    </row>
    <row r="208" spans="1:12" s="21" customFormat="1" ht="19.5" thickBot="1">
      <c r="A208" s="4"/>
      <c r="B208" s="4"/>
      <c r="C208" s="4"/>
      <c r="D208" s="4"/>
      <c r="E208" s="4"/>
      <c r="F208" s="4"/>
      <c r="G208" s="4"/>
      <c r="H208" s="4"/>
      <c r="I208" s="4"/>
      <c r="J208" s="64" t="s">
        <v>1345</v>
      </c>
      <c r="L208" s="62"/>
    </row>
    <row r="209" spans="1:12" s="21" customFormat="1" ht="18.75" customHeight="1">
      <c r="A209" s="4"/>
      <c r="B209" s="385" t="str">
        <f>CONCATENATE('加盟校情報&amp;大会設定'!$G$5,'加盟校情報&amp;大会設定'!$H$5,'加盟校情報&amp;大会設定'!$I$5,'加盟校情報&amp;大会設定'!$J$5,)&amp;"　女子4×100mR"</f>
        <v>第35回全日本大学女子駅伝東海地区選考会　女子4×100mR</v>
      </c>
      <c r="C209" s="386"/>
      <c r="D209" s="386"/>
      <c r="E209" s="386"/>
      <c r="F209" s="386"/>
      <c r="G209" s="386"/>
      <c r="H209" s="386"/>
      <c r="I209" s="387"/>
      <c r="J209" s="60"/>
      <c r="L209" s="62"/>
    </row>
    <row r="210" spans="1:12" s="21" customFormat="1" ht="19.5" customHeight="1" thickBot="1">
      <c r="A210" s="4"/>
      <c r="B210" s="388"/>
      <c r="C210" s="389"/>
      <c r="D210" s="389"/>
      <c r="E210" s="389"/>
      <c r="F210" s="389"/>
      <c r="G210" s="389"/>
      <c r="H210" s="389"/>
      <c r="I210" s="390"/>
      <c r="J210" s="60"/>
      <c r="L210" s="62"/>
    </row>
    <row r="211" spans="1:12" s="21" customFormat="1" ht="18.75">
      <c r="A211" s="4"/>
      <c r="B211" s="297" t="s">
        <v>1326</v>
      </c>
      <c r="C211" s="298"/>
      <c r="D211" s="303" t="str">
        <f>IF(基本情報登録!$D$6&gt;0,基本情報登録!$D$6,"")</f>
        <v/>
      </c>
      <c r="E211" s="304"/>
      <c r="F211" s="304"/>
      <c r="G211" s="304"/>
      <c r="H211" s="305"/>
      <c r="I211" s="65" t="s">
        <v>1360</v>
      </c>
      <c r="J211" s="60"/>
      <c r="L211" s="62"/>
    </row>
    <row r="212" spans="1:12" s="21" customFormat="1" ht="18.75" customHeight="1">
      <c r="A212" s="4"/>
      <c r="B212" s="299" t="s">
        <v>1</v>
      </c>
      <c r="C212" s="300"/>
      <c r="D212" s="306" t="str">
        <f>IF(基本情報登録!$D$8&gt;0,基本情報登録!$D$8,"")</f>
        <v/>
      </c>
      <c r="E212" s="307"/>
      <c r="F212" s="307"/>
      <c r="G212" s="307"/>
      <c r="H212" s="308"/>
      <c r="I212" s="280"/>
      <c r="J212" s="60"/>
      <c r="L212" s="62"/>
    </row>
    <row r="213" spans="1:12" s="21" customFormat="1" ht="19.5" customHeight="1" thickBot="1">
      <c r="A213" s="4"/>
      <c r="B213" s="301"/>
      <c r="C213" s="302"/>
      <c r="D213" s="309"/>
      <c r="E213" s="310"/>
      <c r="F213" s="310"/>
      <c r="G213" s="310"/>
      <c r="H213" s="311"/>
      <c r="I213" s="281"/>
      <c r="J213" s="60"/>
      <c r="L213" s="62"/>
    </row>
    <row r="214" spans="1:12" s="21" customFormat="1" ht="18.75">
      <c r="A214" s="4"/>
      <c r="B214" s="297" t="s">
        <v>26</v>
      </c>
      <c r="C214" s="298"/>
      <c r="D214" s="334"/>
      <c r="E214" s="335"/>
      <c r="F214" s="335"/>
      <c r="G214" s="335"/>
      <c r="H214" s="335"/>
      <c r="I214" s="336"/>
      <c r="J214" s="60"/>
      <c r="L214" s="62"/>
    </row>
    <row r="215" spans="1:12" s="21" customFormat="1" ht="18.75" hidden="1">
      <c r="A215" s="4"/>
      <c r="B215" s="50"/>
      <c r="C215" s="51"/>
      <c r="D215" s="52"/>
      <c r="E215" s="337" t="str">
        <f>TEXT(D214,"00000")</f>
        <v>00000</v>
      </c>
      <c r="F215" s="337"/>
      <c r="G215" s="337"/>
      <c r="H215" s="337"/>
      <c r="I215" s="338"/>
      <c r="J215" s="60"/>
      <c r="L215" s="62"/>
    </row>
    <row r="216" spans="1:12" s="21" customFormat="1" ht="18.75" customHeight="1">
      <c r="A216" s="4"/>
      <c r="B216" s="299" t="s">
        <v>29</v>
      </c>
      <c r="C216" s="300"/>
      <c r="D216" s="316"/>
      <c r="E216" s="341"/>
      <c r="F216" s="341"/>
      <c r="G216" s="341"/>
      <c r="H216" s="341"/>
      <c r="I216" s="342"/>
      <c r="J216" s="60"/>
      <c r="L216" s="62"/>
    </row>
    <row r="217" spans="1:12" s="21" customFormat="1" ht="18.75" customHeight="1">
      <c r="A217" s="4"/>
      <c r="B217" s="339"/>
      <c r="C217" s="340"/>
      <c r="D217" s="321"/>
      <c r="E217" s="343"/>
      <c r="F217" s="343"/>
      <c r="G217" s="343"/>
      <c r="H217" s="343"/>
      <c r="I217" s="344"/>
      <c r="J217" s="60"/>
      <c r="L217" s="62"/>
    </row>
    <row r="218" spans="1:12" s="21" customFormat="1" ht="19.5" thickBot="1">
      <c r="A218" s="4"/>
      <c r="B218" s="345" t="s">
        <v>1318</v>
      </c>
      <c r="C218" s="346"/>
      <c r="D218" s="347"/>
      <c r="E218" s="348"/>
      <c r="F218" s="348"/>
      <c r="G218" s="348"/>
      <c r="H218" s="348"/>
      <c r="I218" s="349"/>
      <c r="J218" s="60"/>
      <c r="L218" s="62"/>
    </row>
    <row r="219" spans="1:12" s="21" customFormat="1" ht="18.75">
      <c r="A219" s="4"/>
      <c r="B219" s="323" t="s">
        <v>1319</v>
      </c>
      <c r="C219" s="324"/>
      <c r="D219" s="324"/>
      <c r="E219" s="324"/>
      <c r="F219" s="324"/>
      <c r="G219" s="324"/>
      <c r="H219" s="324"/>
      <c r="I219" s="325"/>
      <c r="J219" s="60"/>
      <c r="L219" s="62"/>
    </row>
    <row r="220" spans="1:12" s="21" customFormat="1" ht="19.5" thickBot="1">
      <c r="A220" s="4"/>
      <c r="B220" s="53" t="s">
        <v>1323</v>
      </c>
      <c r="C220" s="54" t="s">
        <v>18</v>
      </c>
      <c r="D220" s="54" t="s">
        <v>1324</v>
      </c>
      <c r="E220" s="326" t="s">
        <v>1320</v>
      </c>
      <c r="F220" s="327"/>
      <c r="G220" s="54" t="s">
        <v>1325</v>
      </c>
      <c r="H220" s="54" t="s">
        <v>48</v>
      </c>
      <c r="I220" s="55" t="s">
        <v>1321</v>
      </c>
      <c r="J220" s="60"/>
      <c r="L220" s="62"/>
    </row>
    <row r="221" spans="1:12" s="21" customFormat="1" ht="19.5" customHeight="1" thickTop="1">
      <c r="A221" s="4"/>
      <c r="B221" s="328">
        <v>1</v>
      </c>
      <c r="C221" s="330"/>
      <c r="D221" s="330" t="str">
        <f>IF(C221&gt;0,VLOOKUP(C221,女子登録情報!$A$2:$H$2000,2,0),"")</f>
        <v/>
      </c>
      <c r="E221" s="331" t="str">
        <f>IF(C221&gt;0,VLOOKUP(C221,女子登録情報!$A$2:$H$2000,3,0),"")</f>
        <v/>
      </c>
      <c r="F221" s="332"/>
      <c r="G221" s="330" t="str">
        <f>IF(C221&gt;0,VLOOKUP(C221,女子登録情報!$A$2:$H$2000,4,0),"")</f>
        <v/>
      </c>
      <c r="H221" s="330" t="str">
        <f>IF(C221&gt;0,VLOOKUP(C221,女子登録情報!$A$2:$H$2000,8,0),"")</f>
        <v/>
      </c>
      <c r="I221" s="333" t="str">
        <f>IF(C221&gt;0,VLOOKUP(C221,女子登録情報!$A$2:$H$2000,5,0),"")</f>
        <v/>
      </c>
      <c r="J221" s="60"/>
      <c r="L221" s="62"/>
    </row>
    <row r="222" spans="1:12" s="21" customFormat="1" ht="18.75" customHeight="1">
      <c r="A222" s="4"/>
      <c r="B222" s="329"/>
      <c r="C222" s="195"/>
      <c r="D222" s="195"/>
      <c r="E222" s="321"/>
      <c r="F222" s="322"/>
      <c r="G222" s="195"/>
      <c r="H222" s="195"/>
      <c r="I222" s="320"/>
      <c r="J222" s="60"/>
      <c r="L222" s="62"/>
    </row>
    <row r="223" spans="1:12" s="21" customFormat="1" ht="18.75" customHeight="1">
      <c r="A223" s="4"/>
      <c r="B223" s="312">
        <v>2</v>
      </c>
      <c r="C223" s="314"/>
      <c r="D223" s="314" t="str">
        <f>IF(C223,VLOOKUP(C223,女子登録情報!$A$2:$H$2000,2,0),"")</f>
        <v/>
      </c>
      <c r="E223" s="316" t="str">
        <f>IF(C223&gt;0,VLOOKUP(C223,女子登録情報!$A$2:$H$2000,3,0),"")</f>
        <v/>
      </c>
      <c r="F223" s="317"/>
      <c r="G223" s="314" t="str">
        <f>IF(C223&gt;0,VLOOKUP(C223,女子登録情報!$A$2:$H$2000,4,0),"")</f>
        <v/>
      </c>
      <c r="H223" s="314" t="str">
        <f>IF(C223&gt;0,VLOOKUP(C223,女子登録情報!$A$2:$H$2000,8,0),"")</f>
        <v/>
      </c>
      <c r="I223" s="280" t="str">
        <f>IF(C223&gt;0,VLOOKUP(C223,女子登録情報!$A$2:$H$2000,5,0),"")</f>
        <v/>
      </c>
      <c r="J223" s="60"/>
      <c r="L223" s="62"/>
    </row>
    <row r="224" spans="1:12" s="21" customFormat="1" ht="18.75" customHeight="1">
      <c r="A224" s="4"/>
      <c r="B224" s="329"/>
      <c r="C224" s="195"/>
      <c r="D224" s="195"/>
      <c r="E224" s="321"/>
      <c r="F224" s="322"/>
      <c r="G224" s="195"/>
      <c r="H224" s="195"/>
      <c r="I224" s="320"/>
      <c r="J224" s="60"/>
      <c r="L224" s="62"/>
    </row>
    <row r="225" spans="1:12" s="21" customFormat="1" ht="18.75" customHeight="1">
      <c r="A225" s="4"/>
      <c r="B225" s="312">
        <v>3</v>
      </c>
      <c r="C225" s="314"/>
      <c r="D225" s="314" t="str">
        <f>IF(C225,VLOOKUP(C225,女子登録情報!$A$2:$H$2000,2,0),"")</f>
        <v/>
      </c>
      <c r="E225" s="316" t="str">
        <f>IF(C225&gt;0,VLOOKUP(C225,女子登録情報!$A$2:$H$2000,3,0),"")</f>
        <v/>
      </c>
      <c r="F225" s="317"/>
      <c r="G225" s="314" t="str">
        <f>IF(C225&gt;0,VLOOKUP(C225,女子登録情報!$A$2:$H$2000,4,0),"")</f>
        <v/>
      </c>
      <c r="H225" s="314" t="str">
        <f>IF(C225&gt;0,VLOOKUP(C225,女子登録情報!$A$2:$H$2000,8,0),"")</f>
        <v/>
      </c>
      <c r="I225" s="280" t="str">
        <f>IF(C225&gt;0,VLOOKUP(C225,女子登録情報!$A$2:$H$2000,5,0),"")</f>
        <v/>
      </c>
      <c r="J225" s="60"/>
      <c r="L225" s="62"/>
    </row>
    <row r="226" spans="1:12" s="21" customFormat="1" ht="18.75" customHeight="1">
      <c r="A226" s="4"/>
      <c r="B226" s="329"/>
      <c r="C226" s="195"/>
      <c r="D226" s="195"/>
      <c r="E226" s="321"/>
      <c r="F226" s="322"/>
      <c r="G226" s="195"/>
      <c r="H226" s="195"/>
      <c r="I226" s="320"/>
      <c r="J226" s="60"/>
      <c r="L226" s="62"/>
    </row>
    <row r="227" spans="1:12" s="21" customFormat="1" ht="18.75" customHeight="1">
      <c r="A227" s="4"/>
      <c r="B227" s="312">
        <v>4</v>
      </c>
      <c r="C227" s="314"/>
      <c r="D227" s="314" t="str">
        <f>IF(C227,VLOOKUP(C227,女子登録情報!$A$2:$H$2000,2,0),"")</f>
        <v/>
      </c>
      <c r="E227" s="316" t="str">
        <f>IF(C227&gt;0,VLOOKUP(C227,女子登録情報!$A$2:$H$2000,3,0),"")</f>
        <v/>
      </c>
      <c r="F227" s="317"/>
      <c r="G227" s="314" t="str">
        <f>IF(C227&gt;0,VLOOKUP(C227,女子登録情報!$A$2:$H$2000,4,0),"")</f>
        <v/>
      </c>
      <c r="H227" s="314" t="str">
        <f>IF(C227&gt;0,VLOOKUP(C227,女子登録情報!$A$2:$H$2000,8,0),"")</f>
        <v/>
      </c>
      <c r="I227" s="280" t="str">
        <f>IF(C227&gt;0,VLOOKUP(C227,女子登録情報!$A$2:$H$2000,5,0),"")</f>
        <v/>
      </c>
      <c r="J227" s="60"/>
      <c r="L227" s="62"/>
    </row>
    <row r="228" spans="1:12" s="21" customFormat="1" ht="18.75" customHeight="1">
      <c r="A228" s="4"/>
      <c r="B228" s="329"/>
      <c r="C228" s="195"/>
      <c r="D228" s="195"/>
      <c r="E228" s="321"/>
      <c r="F228" s="322"/>
      <c r="G228" s="195"/>
      <c r="H228" s="195"/>
      <c r="I228" s="320"/>
      <c r="J228" s="60"/>
      <c r="L228" s="62"/>
    </row>
    <row r="229" spans="1:12" s="21" customFormat="1" ht="18.75" customHeight="1">
      <c r="A229" s="4"/>
      <c r="B229" s="312">
        <v>5</v>
      </c>
      <c r="C229" s="314"/>
      <c r="D229" s="314" t="str">
        <f>IF(C229,VLOOKUP(C229,女子登録情報!$A$2:$H$2000,2,0),"")</f>
        <v/>
      </c>
      <c r="E229" s="316" t="str">
        <f>IF(C229&gt;0,VLOOKUP(C229,女子登録情報!$A$2:$H$2000,3,0),"")</f>
        <v/>
      </c>
      <c r="F229" s="317"/>
      <c r="G229" s="314" t="str">
        <f>IF(C229&gt;0,VLOOKUP(C229,女子登録情報!$A$2:$H$2000,4,0),"")</f>
        <v/>
      </c>
      <c r="H229" s="314" t="str">
        <f>IF(C229&gt;0,VLOOKUP(C229,女子登録情報!$A$2:$H$2000,8,0),"")</f>
        <v/>
      </c>
      <c r="I229" s="280" t="str">
        <f>IF(C229&gt;0,VLOOKUP(C229,女子登録情報!$A$2:$H$2000,5,0),"")</f>
        <v/>
      </c>
      <c r="J229" s="60"/>
      <c r="L229" s="62"/>
    </row>
    <row r="230" spans="1:12" s="21" customFormat="1" ht="18.75" customHeight="1">
      <c r="A230" s="4"/>
      <c r="B230" s="329"/>
      <c r="C230" s="195"/>
      <c r="D230" s="195"/>
      <c r="E230" s="321"/>
      <c r="F230" s="322"/>
      <c r="G230" s="195"/>
      <c r="H230" s="195"/>
      <c r="I230" s="320"/>
      <c r="J230" s="60"/>
      <c r="L230" s="62"/>
    </row>
    <row r="231" spans="1:12" s="21" customFormat="1" ht="18.75" customHeight="1">
      <c r="A231" s="4"/>
      <c r="B231" s="312">
        <v>6</v>
      </c>
      <c r="C231" s="314"/>
      <c r="D231" s="314" t="str">
        <f>IF(C231,VLOOKUP(C231,女子登録情報!$A$2:$H$2000,2,0),"")</f>
        <v/>
      </c>
      <c r="E231" s="316" t="str">
        <f>IF(C231&gt;0,VLOOKUP(C231,女子登録情報!$A$2:$H$2000,3,0),"")</f>
        <v/>
      </c>
      <c r="F231" s="317"/>
      <c r="G231" s="314" t="str">
        <f>IF(C231&gt;0,VLOOKUP(C231,女子登録情報!$A$2:$H$2000,4,0),"")</f>
        <v/>
      </c>
      <c r="H231" s="314" t="str">
        <f>IF(C231&gt;0,VLOOKUP(C231,女子登録情報!$A$2:$H$2000,8,0),"")</f>
        <v/>
      </c>
      <c r="I231" s="280" t="str">
        <f>IF(C231&gt;0,VLOOKUP(C231,女子登録情報!$A$2:$H$2000,5,0),"")</f>
        <v/>
      </c>
      <c r="J231" s="60"/>
      <c r="L231" s="62"/>
    </row>
    <row r="232" spans="1:12" s="21" customFormat="1" ht="19.5" customHeight="1" thickBot="1">
      <c r="A232" s="4"/>
      <c r="B232" s="313"/>
      <c r="C232" s="315"/>
      <c r="D232" s="315"/>
      <c r="E232" s="318"/>
      <c r="F232" s="319"/>
      <c r="G232" s="315"/>
      <c r="H232" s="315"/>
      <c r="I232" s="281"/>
      <c r="J232" s="60"/>
      <c r="L232" s="62"/>
    </row>
    <row r="233" spans="1:12" s="21" customFormat="1" ht="18.75">
      <c r="A233" s="4"/>
      <c r="B233" s="282" t="s">
        <v>1322</v>
      </c>
      <c r="C233" s="283"/>
      <c r="D233" s="283"/>
      <c r="E233" s="283"/>
      <c r="F233" s="283"/>
      <c r="G233" s="283"/>
      <c r="H233" s="283"/>
      <c r="I233" s="284"/>
      <c r="J233" s="60"/>
      <c r="L233" s="62"/>
    </row>
    <row r="234" spans="1:12" s="21" customFormat="1" ht="18.75">
      <c r="A234" s="4"/>
      <c r="B234" s="285"/>
      <c r="C234" s="286"/>
      <c r="D234" s="286"/>
      <c r="E234" s="286"/>
      <c r="F234" s="286"/>
      <c r="G234" s="286"/>
      <c r="H234" s="286"/>
      <c r="I234" s="287"/>
      <c r="J234" s="60"/>
      <c r="L234" s="62"/>
    </row>
    <row r="235" spans="1:12" s="21" customFormat="1" ht="19.5" thickBot="1">
      <c r="A235" s="4"/>
      <c r="B235" s="288"/>
      <c r="C235" s="289"/>
      <c r="D235" s="289"/>
      <c r="E235" s="289"/>
      <c r="F235" s="289"/>
      <c r="G235" s="289"/>
      <c r="H235" s="289"/>
      <c r="I235" s="290"/>
      <c r="J235" s="60"/>
      <c r="L235" s="62"/>
    </row>
    <row r="236" spans="1:12" s="21" customFormat="1" ht="18.75">
      <c r="A236" s="61"/>
      <c r="B236" s="61"/>
      <c r="C236" s="61"/>
      <c r="D236" s="61"/>
      <c r="E236" s="61"/>
      <c r="F236" s="61"/>
      <c r="G236" s="61"/>
      <c r="H236" s="61"/>
      <c r="I236" s="61"/>
      <c r="J236" s="66"/>
      <c r="L236" s="62"/>
    </row>
    <row r="237" spans="1:12" s="21" customFormat="1" ht="19.5" thickBot="1">
      <c r="A237" s="4"/>
      <c r="B237" s="4"/>
      <c r="C237" s="4"/>
      <c r="D237" s="4"/>
      <c r="E237" s="4"/>
      <c r="F237" s="4"/>
      <c r="G237" s="4"/>
      <c r="H237" s="4"/>
      <c r="I237" s="4"/>
      <c r="J237" s="64" t="s">
        <v>1346</v>
      </c>
      <c r="L237" s="62"/>
    </row>
    <row r="238" spans="1:12" s="21" customFormat="1" ht="18.75" customHeight="1">
      <c r="A238" s="4"/>
      <c r="B238" s="385" t="str">
        <f>CONCATENATE('加盟校情報&amp;大会設定'!$G$5,'加盟校情報&amp;大会設定'!$H$5,'加盟校情報&amp;大会設定'!$I$5,'加盟校情報&amp;大会設定'!$J$5,)&amp;"　女子4×100mR"</f>
        <v>第35回全日本大学女子駅伝東海地区選考会　女子4×100mR</v>
      </c>
      <c r="C238" s="386"/>
      <c r="D238" s="386"/>
      <c r="E238" s="386"/>
      <c r="F238" s="386"/>
      <c r="G238" s="386"/>
      <c r="H238" s="386"/>
      <c r="I238" s="387"/>
      <c r="J238" s="60"/>
      <c r="L238" s="62"/>
    </row>
    <row r="239" spans="1:12" s="21" customFormat="1" ht="19.5" customHeight="1" thickBot="1">
      <c r="A239" s="4"/>
      <c r="B239" s="388"/>
      <c r="C239" s="389"/>
      <c r="D239" s="389"/>
      <c r="E239" s="389"/>
      <c r="F239" s="389"/>
      <c r="G239" s="389"/>
      <c r="H239" s="389"/>
      <c r="I239" s="390"/>
      <c r="J239" s="60"/>
      <c r="L239" s="62"/>
    </row>
    <row r="240" spans="1:12" s="21" customFormat="1" ht="18.75">
      <c r="A240" s="4"/>
      <c r="B240" s="297" t="s">
        <v>1326</v>
      </c>
      <c r="C240" s="298"/>
      <c r="D240" s="303" t="str">
        <f>IF(基本情報登録!$D$6&gt;0,基本情報登録!$D$6,"")</f>
        <v/>
      </c>
      <c r="E240" s="304"/>
      <c r="F240" s="304"/>
      <c r="G240" s="304"/>
      <c r="H240" s="305"/>
      <c r="I240" s="65" t="s">
        <v>1360</v>
      </c>
      <c r="J240" s="60"/>
      <c r="L240" s="62"/>
    </row>
    <row r="241" spans="1:12" s="21" customFormat="1" ht="18.75" customHeight="1">
      <c r="A241" s="4"/>
      <c r="B241" s="299" t="s">
        <v>1</v>
      </c>
      <c r="C241" s="300"/>
      <c r="D241" s="306" t="str">
        <f>IF(基本情報登録!$D$8&gt;0,基本情報登録!$D$8,"")</f>
        <v/>
      </c>
      <c r="E241" s="307"/>
      <c r="F241" s="307"/>
      <c r="G241" s="307"/>
      <c r="H241" s="308"/>
      <c r="I241" s="280"/>
      <c r="J241" s="60"/>
      <c r="L241" s="62"/>
    </row>
    <row r="242" spans="1:12" s="21" customFormat="1" ht="19.5" customHeight="1" thickBot="1">
      <c r="A242" s="4"/>
      <c r="B242" s="301"/>
      <c r="C242" s="302"/>
      <c r="D242" s="309"/>
      <c r="E242" s="310"/>
      <c r="F242" s="310"/>
      <c r="G242" s="310"/>
      <c r="H242" s="311"/>
      <c r="I242" s="281"/>
      <c r="J242" s="60"/>
      <c r="L242" s="62"/>
    </row>
    <row r="243" spans="1:12" s="21" customFormat="1" ht="18.75">
      <c r="A243" s="4"/>
      <c r="B243" s="297" t="s">
        <v>26</v>
      </c>
      <c r="C243" s="298"/>
      <c r="D243" s="334"/>
      <c r="E243" s="335"/>
      <c r="F243" s="335"/>
      <c r="G243" s="335"/>
      <c r="H243" s="335"/>
      <c r="I243" s="336"/>
      <c r="J243" s="60"/>
      <c r="L243" s="62"/>
    </row>
    <row r="244" spans="1:12" s="21" customFormat="1" ht="18.75" hidden="1">
      <c r="A244" s="4"/>
      <c r="B244" s="50"/>
      <c r="C244" s="51"/>
      <c r="D244" s="52"/>
      <c r="E244" s="337" t="str">
        <f>TEXT(D243,"00000")</f>
        <v>00000</v>
      </c>
      <c r="F244" s="337"/>
      <c r="G244" s="337"/>
      <c r="H244" s="337"/>
      <c r="I244" s="338"/>
      <c r="J244" s="60"/>
      <c r="L244" s="62"/>
    </row>
    <row r="245" spans="1:12" s="21" customFormat="1" ht="18.75" customHeight="1">
      <c r="A245" s="4"/>
      <c r="B245" s="299" t="s">
        <v>29</v>
      </c>
      <c r="C245" s="300"/>
      <c r="D245" s="316"/>
      <c r="E245" s="341"/>
      <c r="F245" s="341"/>
      <c r="G245" s="341"/>
      <c r="H245" s="341"/>
      <c r="I245" s="342"/>
      <c r="J245" s="60"/>
      <c r="L245" s="62"/>
    </row>
    <row r="246" spans="1:12" s="21" customFormat="1" ht="18.75" customHeight="1">
      <c r="A246" s="4"/>
      <c r="B246" s="339"/>
      <c r="C246" s="340"/>
      <c r="D246" s="321"/>
      <c r="E246" s="343"/>
      <c r="F246" s="343"/>
      <c r="G246" s="343"/>
      <c r="H246" s="343"/>
      <c r="I246" s="344"/>
      <c r="J246" s="60"/>
      <c r="L246" s="62"/>
    </row>
    <row r="247" spans="1:12" s="21" customFormat="1" ht="19.5" thickBot="1">
      <c r="A247" s="4"/>
      <c r="B247" s="345" t="s">
        <v>1318</v>
      </c>
      <c r="C247" s="346"/>
      <c r="D247" s="347"/>
      <c r="E247" s="348"/>
      <c r="F247" s="348"/>
      <c r="G247" s="348"/>
      <c r="H247" s="348"/>
      <c r="I247" s="349"/>
      <c r="J247" s="60"/>
      <c r="L247" s="62"/>
    </row>
    <row r="248" spans="1:12" s="21" customFormat="1" ht="18.75">
      <c r="A248" s="4"/>
      <c r="B248" s="323" t="s">
        <v>1319</v>
      </c>
      <c r="C248" s="324"/>
      <c r="D248" s="324"/>
      <c r="E248" s="324"/>
      <c r="F248" s="324"/>
      <c r="G248" s="324"/>
      <c r="H248" s="324"/>
      <c r="I248" s="325"/>
      <c r="J248" s="60"/>
      <c r="L248" s="62"/>
    </row>
    <row r="249" spans="1:12" s="21" customFormat="1" ht="19.5" thickBot="1">
      <c r="A249" s="4"/>
      <c r="B249" s="53" t="s">
        <v>1323</v>
      </c>
      <c r="C249" s="54" t="s">
        <v>18</v>
      </c>
      <c r="D249" s="54" t="s">
        <v>1324</v>
      </c>
      <c r="E249" s="326" t="s">
        <v>1320</v>
      </c>
      <c r="F249" s="327"/>
      <c r="G249" s="54" t="s">
        <v>1325</v>
      </c>
      <c r="H249" s="54" t="s">
        <v>48</v>
      </c>
      <c r="I249" s="55" t="s">
        <v>1321</v>
      </c>
      <c r="J249" s="60"/>
      <c r="L249" s="62"/>
    </row>
    <row r="250" spans="1:12" s="21" customFormat="1" ht="19.5" customHeight="1" thickTop="1">
      <c r="A250" s="4"/>
      <c r="B250" s="328">
        <v>1</v>
      </c>
      <c r="C250" s="330"/>
      <c r="D250" s="330" t="str">
        <f>IF(C250&gt;0,VLOOKUP(C250,女子登録情報!$A$2:$H$2000,2,0),"")</f>
        <v/>
      </c>
      <c r="E250" s="331" t="str">
        <f>IF(C250&gt;0,VLOOKUP(C250,女子登録情報!$A$2:$H$2000,3,0),"")</f>
        <v/>
      </c>
      <c r="F250" s="332"/>
      <c r="G250" s="330" t="str">
        <f>IF(C250&gt;0,VLOOKUP(C250,女子登録情報!$A$2:$H$2000,4,0),"")</f>
        <v/>
      </c>
      <c r="H250" s="330" t="str">
        <f>IF(C250&gt;0,VLOOKUP(C250,女子登録情報!$A$2:$H$2000,8,0),"")</f>
        <v/>
      </c>
      <c r="I250" s="333" t="str">
        <f>IF(C250&gt;0,VLOOKUP(C250,女子登録情報!$A$2:$H$2000,5,0),"")</f>
        <v/>
      </c>
      <c r="J250" s="60"/>
      <c r="L250" s="62"/>
    </row>
    <row r="251" spans="1:12" s="21" customFormat="1" ht="18.75" customHeight="1">
      <c r="A251" s="4"/>
      <c r="B251" s="329"/>
      <c r="C251" s="195"/>
      <c r="D251" s="195"/>
      <c r="E251" s="321"/>
      <c r="F251" s="322"/>
      <c r="G251" s="195"/>
      <c r="H251" s="195"/>
      <c r="I251" s="320"/>
      <c r="J251" s="60"/>
      <c r="L251" s="62"/>
    </row>
    <row r="252" spans="1:12" s="21" customFormat="1" ht="18.75" customHeight="1">
      <c r="A252" s="4"/>
      <c r="B252" s="312">
        <v>2</v>
      </c>
      <c r="C252" s="314"/>
      <c r="D252" s="314" t="str">
        <f>IF(C252,VLOOKUP(C252,女子登録情報!$A$2:$H$2000,2,0),"")</f>
        <v/>
      </c>
      <c r="E252" s="316" t="str">
        <f>IF(C252&gt;0,VLOOKUP(C252,女子登録情報!$A$2:$H$2000,3,0),"")</f>
        <v/>
      </c>
      <c r="F252" s="317"/>
      <c r="G252" s="314" t="str">
        <f>IF(C252&gt;0,VLOOKUP(C252,女子登録情報!$A$2:$H$2000,4,0),"")</f>
        <v/>
      </c>
      <c r="H252" s="314" t="str">
        <f>IF(C252&gt;0,VLOOKUP(C252,女子登録情報!$A$2:$H$2000,8,0),"")</f>
        <v/>
      </c>
      <c r="I252" s="280" t="str">
        <f>IF(C252&gt;0,VLOOKUP(C252,女子登録情報!$A$2:$H$2000,5,0),"")</f>
        <v/>
      </c>
      <c r="J252" s="60"/>
      <c r="L252" s="62"/>
    </row>
    <row r="253" spans="1:12" s="21" customFormat="1" ht="18.75" customHeight="1">
      <c r="A253" s="4"/>
      <c r="B253" s="329"/>
      <c r="C253" s="195"/>
      <c r="D253" s="195"/>
      <c r="E253" s="321"/>
      <c r="F253" s="322"/>
      <c r="G253" s="195"/>
      <c r="H253" s="195"/>
      <c r="I253" s="320"/>
      <c r="J253" s="60"/>
      <c r="L253" s="62"/>
    </row>
    <row r="254" spans="1:12" s="21" customFormat="1" ht="18.75" customHeight="1">
      <c r="A254" s="4"/>
      <c r="B254" s="312">
        <v>3</v>
      </c>
      <c r="C254" s="314"/>
      <c r="D254" s="314" t="str">
        <f>IF(C254,VLOOKUP(C254,女子登録情報!$A$2:$H$2000,2,0),"")</f>
        <v/>
      </c>
      <c r="E254" s="316" t="str">
        <f>IF(C254&gt;0,VLOOKUP(C254,女子登録情報!$A$2:$H$2000,3,0),"")</f>
        <v/>
      </c>
      <c r="F254" s="317"/>
      <c r="G254" s="314" t="str">
        <f>IF(C254&gt;0,VLOOKUP(C254,女子登録情報!$A$2:$H$2000,4,0),"")</f>
        <v/>
      </c>
      <c r="H254" s="314" t="str">
        <f>IF(C254&gt;0,VLOOKUP(C254,女子登録情報!$A$2:$H$2000,8,0),"")</f>
        <v/>
      </c>
      <c r="I254" s="280" t="str">
        <f>IF(C254&gt;0,VLOOKUP(C254,女子登録情報!$A$2:$H$2000,5,0),"")</f>
        <v/>
      </c>
      <c r="J254" s="60"/>
      <c r="L254" s="62"/>
    </row>
    <row r="255" spans="1:12" s="21" customFormat="1" ht="18.75" customHeight="1">
      <c r="A255" s="4"/>
      <c r="B255" s="329"/>
      <c r="C255" s="195"/>
      <c r="D255" s="195"/>
      <c r="E255" s="321"/>
      <c r="F255" s="322"/>
      <c r="G255" s="195"/>
      <c r="H255" s="195"/>
      <c r="I255" s="320"/>
      <c r="J255" s="60"/>
      <c r="L255" s="62"/>
    </row>
    <row r="256" spans="1:12" s="21" customFormat="1" ht="18.75" customHeight="1">
      <c r="A256" s="4"/>
      <c r="B256" s="312">
        <v>4</v>
      </c>
      <c r="C256" s="314"/>
      <c r="D256" s="314" t="str">
        <f>IF(C256,VLOOKUP(C256,女子登録情報!$A$2:$H$2000,2,0),"")</f>
        <v/>
      </c>
      <c r="E256" s="316" t="str">
        <f>IF(C256&gt;0,VLOOKUP(C256,女子登録情報!$A$2:$H$2000,3,0),"")</f>
        <v/>
      </c>
      <c r="F256" s="317"/>
      <c r="G256" s="314" t="str">
        <f>IF(C256&gt;0,VLOOKUP(C256,女子登録情報!$A$2:$H$2000,4,0),"")</f>
        <v/>
      </c>
      <c r="H256" s="314" t="str">
        <f>IF(C256&gt;0,VLOOKUP(C256,女子登録情報!$A$2:$H$2000,8,0),"")</f>
        <v/>
      </c>
      <c r="I256" s="280" t="str">
        <f>IF(C256&gt;0,VLOOKUP(C256,女子登録情報!$A$2:$H$2000,5,0),"")</f>
        <v/>
      </c>
      <c r="J256" s="60"/>
      <c r="L256" s="62"/>
    </row>
    <row r="257" spans="1:12" s="21" customFormat="1" ht="18.75" customHeight="1">
      <c r="A257" s="4"/>
      <c r="B257" s="329"/>
      <c r="C257" s="195"/>
      <c r="D257" s="195"/>
      <c r="E257" s="321"/>
      <c r="F257" s="322"/>
      <c r="G257" s="195"/>
      <c r="H257" s="195"/>
      <c r="I257" s="320"/>
      <c r="J257" s="60"/>
      <c r="L257" s="62"/>
    </row>
    <row r="258" spans="1:12" s="21" customFormat="1" ht="18.75" customHeight="1">
      <c r="A258" s="4"/>
      <c r="B258" s="312">
        <v>5</v>
      </c>
      <c r="C258" s="314"/>
      <c r="D258" s="314" t="str">
        <f>IF(C258,VLOOKUP(C258,女子登録情報!$A$2:$H$2000,2,0),"")</f>
        <v/>
      </c>
      <c r="E258" s="316" t="str">
        <f>IF(C258&gt;0,VLOOKUP(C258,女子登録情報!$A$2:$H$2000,3,0),"")</f>
        <v/>
      </c>
      <c r="F258" s="317"/>
      <c r="G258" s="314" t="str">
        <f>IF(C258&gt;0,VLOOKUP(C258,女子登録情報!$A$2:$H$2000,4,0),"")</f>
        <v/>
      </c>
      <c r="H258" s="314" t="str">
        <f>IF(C258&gt;0,VLOOKUP(C258,女子登録情報!$A$2:$H$2000,8,0),"")</f>
        <v/>
      </c>
      <c r="I258" s="280" t="str">
        <f>IF(C258&gt;0,VLOOKUP(C258,女子登録情報!$A$2:$H$2000,5,0),"")</f>
        <v/>
      </c>
      <c r="J258" s="60"/>
      <c r="L258" s="62"/>
    </row>
    <row r="259" spans="1:12" s="21" customFormat="1" ht="18.75" customHeight="1">
      <c r="A259" s="4"/>
      <c r="B259" s="329"/>
      <c r="C259" s="195"/>
      <c r="D259" s="195"/>
      <c r="E259" s="321"/>
      <c r="F259" s="322"/>
      <c r="G259" s="195"/>
      <c r="H259" s="195"/>
      <c r="I259" s="320"/>
      <c r="J259" s="60"/>
      <c r="L259" s="62"/>
    </row>
    <row r="260" spans="1:12" s="21" customFormat="1" ht="18.75" customHeight="1">
      <c r="A260" s="4"/>
      <c r="B260" s="312">
        <v>6</v>
      </c>
      <c r="C260" s="314"/>
      <c r="D260" s="314" t="str">
        <f>IF(C260,VLOOKUP(C260,女子登録情報!$A$2:$H$2000,2,0),"")</f>
        <v/>
      </c>
      <c r="E260" s="316" t="str">
        <f>IF(C260&gt;0,VLOOKUP(C260,女子登録情報!$A$2:$H$2000,3,0),"")</f>
        <v/>
      </c>
      <c r="F260" s="317"/>
      <c r="G260" s="314" t="str">
        <f>IF(C260&gt;0,VLOOKUP(C260,女子登録情報!$A$2:$H$2000,4,0),"")</f>
        <v/>
      </c>
      <c r="H260" s="314" t="str">
        <f>IF(C260&gt;0,VLOOKUP(C260,女子登録情報!$A$2:$H$2000,8,0),"")</f>
        <v/>
      </c>
      <c r="I260" s="280" t="str">
        <f>IF(C260&gt;0,VLOOKUP(C260,女子登録情報!$A$2:$H$2000,5,0),"")</f>
        <v/>
      </c>
      <c r="J260" s="60"/>
      <c r="L260" s="62"/>
    </row>
    <row r="261" spans="1:12" s="21" customFormat="1" ht="19.5" customHeight="1" thickBot="1">
      <c r="A261" s="4"/>
      <c r="B261" s="313"/>
      <c r="C261" s="315"/>
      <c r="D261" s="315"/>
      <c r="E261" s="318"/>
      <c r="F261" s="319"/>
      <c r="G261" s="315"/>
      <c r="H261" s="315"/>
      <c r="I261" s="281"/>
      <c r="J261" s="60"/>
      <c r="L261" s="62"/>
    </row>
    <row r="262" spans="1:12" s="21" customFormat="1" ht="18.75">
      <c r="A262" s="4"/>
      <c r="B262" s="282" t="s">
        <v>1322</v>
      </c>
      <c r="C262" s="283"/>
      <c r="D262" s="283"/>
      <c r="E262" s="283"/>
      <c r="F262" s="283"/>
      <c r="G262" s="283"/>
      <c r="H262" s="283"/>
      <c r="I262" s="284"/>
      <c r="J262" s="60"/>
      <c r="L262" s="62"/>
    </row>
    <row r="263" spans="1:12" s="21" customFormat="1" ht="18.75">
      <c r="A263" s="4"/>
      <c r="B263" s="285"/>
      <c r="C263" s="286"/>
      <c r="D263" s="286"/>
      <c r="E263" s="286"/>
      <c r="F263" s="286"/>
      <c r="G263" s="286"/>
      <c r="H263" s="286"/>
      <c r="I263" s="287"/>
      <c r="J263" s="60"/>
      <c r="L263" s="62"/>
    </row>
    <row r="264" spans="1:12" s="21" customFormat="1" ht="19.5" thickBot="1">
      <c r="A264" s="4"/>
      <c r="B264" s="288"/>
      <c r="C264" s="289"/>
      <c r="D264" s="289"/>
      <c r="E264" s="289"/>
      <c r="F264" s="289"/>
      <c r="G264" s="289"/>
      <c r="H264" s="289"/>
      <c r="I264" s="290"/>
      <c r="J264" s="60"/>
      <c r="L264" s="62"/>
    </row>
    <row r="265" spans="1:12" s="21" customFormat="1" ht="18.75">
      <c r="A265" s="61"/>
      <c r="B265" s="61"/>
      <c r="C265" s="61"/>
      <c r="D265" s="61"/>
      <c r="E265" s="61"/>
      <c r="F265" s="61"/>
      <c r="G265" s="61"/>
      <c r="H265" s="61"/>
      <c r="I265" s="61"/>
      <c r="J265" s="66"/>
      <c r="L265" s="62"/>
    </row>
    <row r="266" spans="1:12" s="21" customFormat="1" ht="19.5" thickBot="1">
      <c r="A266" s="4"/>
      <c r="B266" s="4"/>
      <c r="C266" s="4"/>
      <c r="D266" s="4"/>
      <c r="E266" s="4"/>
      <c r="F266" s="4"/>
      <c r="G266" s="4"/>
      <c r="H266" s="4"/>
      <c r="I266" s="4"/>
      <c r="J266" s="64" t="s">
        <v>1347</v>
      </c>
      <c r="L266" s="62"/>
    </row>
    <row r="267" spans="1:12" s="21" customFormat="1" ht="18.75" customHeight="1">
      <c r="A267" s="4"/>
      <c r="B267" s="385" t="str">
        <f>CONCATENATE('加盟校情報&amp;大会設定'!$G$5,'加盟校情報&amp;大会設定'!$H$5,'加盟校情報&amp;大会設定'!$I$5,'加盟校情報&amp;大会設定'!$J$5,)&amp;"　女子4×100mR"</f>
        <v>第35回全日本大学女子駅伝東海地区選考会　女子4×100mR</v>
      </c>
      <c r="C267" s="386"/>
      <c r="D267" s="386"/>
      <c r="E267" s="386"/>
      <c r="F267" s="386"/>
      <c r="G267" s="386"/>
      <c r="H267" s="386"/>
      <c r="I267" s="387"/>
      <c r="J267" s="60"/>
      <c r="L267" s="62"/>
    </row>
    <row r="268" spans="1:12" s="21" customFormat="1" ht="19.5" customHeight="1" thickBot="1">
      <c r="A268" s="4"/>
      <c r="B268" s="388"/>
      <c r="C268" s="389"/>
      <c r="D268" s="389"/>
      <c r="E268" s="389"/>
      <c r="F268" s="389"/>
      <c r="G268" s="389"/>
      <c r="H268" s="389"/>
      <c r="I268" s="390"/>
      <c r="J268" s="60"/>
      <c r="L268" s="62"/>
    </row>
    <row r="269" spans="1:12" s="21" customFormat="1" ht="18.75">
      <c r="A269" s="4"/>
      <c r="B269" s="297" t="s">
        <v>1326</v>
      </c>
      <c r="C269" s="298"/>
      <c r="D269" s="303" t="str">
        <f>IF(基本情報登録!$D$6&gt;0,基本情報登録!$D$6,"")</f>
        <v/>
      </c>
      <c r="E269" s="304"/>
      <c r="F269" s="304"/>
      <c r="G269" s="304"/>
      <c r="H269" s="305"/>
      <c r="I269" s="65" t="s">
        <v>1360</v>
      </c>
      <c r="J269" s="60"/>
      <c r="L269" s="62"/>
    </row>
    <row r="270" spans="1:12" s="21" customFormat="1" ht="18.75" customHeight="1">
      <c r="A270" s="4"/>
      <c r="B270" s="299" t="s">
        <v>1</v>
      </c>
      <c r="C270" s="300"/>
      <c r="D270" s="306" t="str">
        <f>IF(基本情報登録!$D$8&gt;0,基本情報登録!$D$8,"")</f>
        <v/>
      </c>
      <c r="E270" s="307"/>
      <c r="F270" s="307"/>
      <c r="G270" s="307"/>
      <c r="H270" s="308"/>
      <c r="I270" s="280"/>
      <c r="J270" s="60"/>
      <c r="L270" s="62"/>
    </row>
    <row r="271" spans="1:12" s="21" customFormat="1" ht="19.5" customHeight="1" thickBot="1">
      <c r="A271" s="4"/>
      <c r="B271" s="301"/>
      <c r="C271" s="302"/>
      <c r="D271" s="309"/>
      <c r="E271" s="310"/>
      <c r="F271" s="310"/>
      <c r="G271" s="310"/>
      <c r="H271" s="311"/>
      <c r="I271" s="281"/>
      <c r="J271" s="60"/>
      <c r="L271" s="62"/>
    </row>
    <row r="272" spans="1:12" s="21" customFormat="1" ht="18.75">
      <c r="A272" s="4"/>
      <c r="B272" s="297" t="s">
        <v>26</v>
      </c>
      <c r="C272" s="298"/>
      <c r="D272" s="334"/>
      <c r="E272" s="335"/>
      <c r="F272" s="335"/>
      <c r="G272" s="335"/>
      <c r="H272" s="335"/>
      <c r="I272" s="336"/>
      <c r="J272" s="60"/>
      <c r="L272" s="62"/>
    </row>
    <row r="273" spans="1:12" s="21" customFormat="1" ht="18.75" hidden="1">
      <c r="A273" s="4"/>
      <c r="B273" s="50"/>
      <c r="C273" s="51"/>
      <c r="D273" s="52"/>
      <c r="E273" s="337" t="str">
        <f>TEXT(D272,"00000")</f>
        <v>00000</v>
      </c>
      <c r="F273" s="337"/>
      <c r="G273" s="337"/>
      <c r="H273" s="337"/>
      <c r="I273" s="338"/>
      <c r="J273" s="60"/>
      <c r="L273" s="62"/>
    </row>
    <row r="274" spans="1:12" s="21" customFormat="1" ht="18.75" customHeight="1">
      <c r="A274" s="4"/>
      <c r="B274" s="299" t="s">
        <v>29</v>
      </c>
      <c r="C274" s="300"/>
      <c r="D274" s="316"/>
      <c r="E274" s="341"/>
      <c r="F274" s="341"/>
      <c r="G274" s="341"/>
      <c r="H274" s="341"/>
      <c r="I274" s="342"/>
      <c r="J274" s="60"/>
      <c r="L274" s="62"/>
    </row>
    <row r="275" spans="1:12" s="21" customFormat="1" ht="18.75" customHeight="1">
      <c r="A275" s="4"/>
      <c r="B275" s="339"/>
      <c r="C275" s="340"/>
      <c r="D275" s="321"/>
      <c r="E275" s="343"/>
      <c r="F275" s="343"/>
      <c r="G275" s="343"/>
      <c r="H275" s="343"/>
      <c r="I275" s="344"/>
      <c r="J275" s="60"/>
      <c r="L275" s="62"/>
    </row>
    <row r="276" spans="1:12" s="21" customFormat="1" ht="19.5" thickBot="1">
      <c r="A276" s="4"/>
      <c r="B276" s="345" t="s">
        <v>1318</v>
      </c>
      <c r="C276" s="346"/>
      <c r="D276" s="347"/>
      <c r="E276" s="348"/>
      <c r="F276" s="348"/>
      <c r="G276" s="348"/>
      <c r="H276" s="348"/>
      <c r="I276" s="349"/>
      <c r="J276" s="60"/>
      <c r="L276" s="62"/>
    </row>
    <row r="277" spans="1:12" s="21" customFormat="1" ht="18.75">
      <c r="A277" s="4"/>
      <c r="B277" s="323" t="s">
        <v>1319</v>
      </c>
      <c r="C277" s="324"/>
      <c r="D277" s="324"/>
      <c r="E277" s="324"/>
      <c r="F277" s="324"/>
      <c r="G277" s="324"/>
      <c r="H277" s="324"/>
      <c r="I277" s="325"/>
      <c r="J277" s="60"/>
      <c r="L277" s="62"/>
    </row>
    <row r="278" spans="1:12" s="21" customFormat="1" ht="19.5" thickBot="1">
      <c r="A278" s="4"/>
      <c r="B278" s="53" t="s">
        <v>1323</v>
      </c>
      <c r="C278" s="54" t="s">
        <v>18</v>
      </c>
      <c r="D278" s="54" t="s">
        <v>1324</v>
      </c>
      <c r="E278" s="326" t="s">
        <v>1320</v>
      </c>
      <c r="F278" s="327"/>
      <c r="G278" s="54" t="s">
        <v>1325</v>
      </c>
      <c r="H278" s="54" t="s">
        <v>48</v>
      </c>
      <c r="I278" s="55" t="s">
        <v>1321</v>
      </c>
      <c r="J278" s="60"/>
      <c r="L278" s="62"/>
    </row>
    <row r="279" spans="1:12" s="21" customFormat="1" ht="19.5" customHeight="1" thickTop="1">
      <c r="A279" s="4"/>
      <c r="B279" s="328">
        <v>1</v>
      </c>
      <c r="C279" s="330"/>
      <c r="D279" s="330" t="str">
        <f>IF(C279&gt;0,VLOOKUP(C279,女子登録情報!$A$2:$H$2000,2,0),"")</f>
        <v/>
      </c>
      <c r="E279" s="331" t="str">
        <f>IF(C279&gt;0,VLOOKUP(C279,女子登録情報!$A$2:$H$2000,3,0),"")</f>
        <v/>
      </c>
      <c r="F279" s="332"/>
      <c r="G279" s="330" t="str">
        <f>IF(C279&gt;0,VLOOKUP(C279,女子登録情報!$A$2:$H$2000,4,0),"")</f>
        <v/>
      </c>
      <c r="H279" s="330" t="str">
        <f>IF(C279&gt;0,VLOOKUP(C279,女子登録情報!$A$2:$H$2000,8,0),"")</f>
        <v/>
      </c>
      <c r="I279" s="333" t="str">
        <f>IF(C279&gt;0,VLOOKUP(C279,女子登録情報!$A$2:$H$2000,5,0),"")</f>
        <v/>
      </c>
      <c r="J279" s="60"/>
      <c r="L279" s="62"/>
    </row>
    <row r="280" spans="1:12" s="21" customFormat="1" ht="18.75" customHeight="1">
      <c r="A280" s="4"/>
      <c r="B280" s="329"/>
      <c r="C280" s="195"/>
      <c r="D280" s="195"/>
      <c r="E280" s="321"/>
      <c r="F280" s="322"/>
      <c r="G280" s="195"/>
      <c r="H280" s="195"/>
      <c r="I280" s="320"/>
      <c r="J280" s="60"/>
      <c r="L280" s="62"/>
    </row>
    <row r="281" spans="1:12" s="21" customFormat="1" ht="18.75" customHeight="1">
      <c r="A281" s="4"/>
      <c r="B281" s="312">
        <v>2</v>
      </c>
      <c r="C281" s="314"/>
      <c r="D281" s="314" t="str">
        <f>IF(C281,VLOOKUP(C281,女子登録情報!$A$2:$H$2000,2,0),"")</f>
        <v/>
      </c>
      <c r="E281" s="316" t="str">
        <f>IF(C281&gt;0,VLOOKUP(C281,女子登録情報!$A$2:$H$2000,3,0),"")</f>
        <v/>
      </c>
      <c r="F281" s="317"/>
      <c r="G281" s="314" t="str">
        <f>IF(C281&gt;0,VLOOKUP(C281,女子登録情報!$A$2:$H$2000,4,0),"")</f>
        <v/>
      </c>
      <c r="H281" s="314" t="str">
        <f>IF(C281&gt;0,VLOOKUP(C281,女子登録情報!$A$2:$H$2000,8,0),"")</f>
        <v/>
      </c>
      <c r="I281" s="280" t="str">
        <f>IF(C281&gt;0,VLOOKUP(C281,女子登録情報!$A$2:$H$2000,5,0),"")</f>
        <v/>
      </c>
      <c r="J281" s="60"/>
      <c r="L281" s="62"/>
    </row>
    <row r="282" spans="1:12" s="21" customFormat="1" ht="18.75" customHeight="1">
      <c r="A282" s="4"/>
      <c r="B282" s="329"/>
      <c r="C282" s="195"/>
      <c r="D282" s="195"/>
      <c r="E282" s="321"/>
      <c r="F282" s="322"/>
      <c r="G282" s="195"/>
      <c r="H282" s="195"/>
      <c r="I282" s="320"/>
      <c r="J282" s="60"/>
      <c r="L282" s="62"/>
    </row>
    <row r="283" spans="1:12" s="21" customFormat="1" ht="18.75" customHeight="1">
      <c r="A283" s="4"/>
      <c r="B283" s="312">
        <v>3</v>
      </c>
      <c r="C283" s="314"/>
      <c r="D283" s="314" t="str">
        <f>IF(C283,VLOOKUP(C283,女子登録情報!$A$2:$H$2000,2,0),"")</f>
        <v/>
      </c>
      <c r="E283" s="316" t="str">
        <f>IF(C283&gt;0,VLOOKUP(C283,女子登録情報!$A$2:$H$2000,3,0),"")</f>
        <v/>
      </c>
      <c r="F283" s="317"/>
      <c r="G283" s="314" t="str">
        <f>IF(C283&gt;0,VLOOKUP(C283,女子登録情報!$A$2:$H$2000,4,0),"")</f>
        <v/>
      </c>
      <c r="H283" s="314" t="str">
        <f>IF(C283&gt;0,VLOOKUP(C283,女子登録情報!$A$2:$H$2000,8,0),"")</f>
        <v/>
      </c>
      <c r="I283" s="280" t="str">
        <f>IF(C283&gt;0,VLOOKUP(C283,女子登録情報!$A$2:$H$2000,5,0),"")</f>
        <v/>
      </c>
      <c r="J283" s="60"/>
      <c r="L283" s="62"/>
    </row>
    <row r="284" spans="1:12" s="21" customFormat="1" ht="18.75" customHeight="1">
      <c r="A284" s="4"/>
      <c r="B284" s="329"/>
      <c r="C284" s="195"/>
      <c r="D284" s="195"/>
      <c r="E284" s="321"/>
      <c r="F284" s="322"/>
      <c r="G284" s="195"/>
      <c r="H284" s="195"/>
      <c r="I284" s="320"/>
      <c r="J284" s="60"/>
      <c r="L284" s="62"/>
    </row>
    <row r="285" spans="1:12" s="21" customFormat="1" ht="18.75" customHeight="1">
      <c r="A285" s="4"/>
      <c r="B285" s="312">
        <v>4</v>
      </c>
      <c r="C285" s="314"/>
      <c r="D285" s="314" t="str">
        <f>IF(C285,VLOOKUP(C285,女子登録情報!$A$2:$H$2000,2,0),"")</f>
        <v/>
      </c>
      <c r="E285" s="316" t="str">
        <f>IF(C285&gt;0,VLOOKUP(C285,女子登録情報!$A$2:$H$2000,3,0),"")</f>
        <v/>
      </c>
      <c r="F285" s="317"/>
      <c r="G285" s="314" t="str">
        <f>IF(C285&gt;0,VLOOKUP(C285,女子登録情報!$A$2:$H$2000,4,0),"")</f>
        <v/>
      </c>
      <c r="H285" s="314" t="str">
        <f>IF(C285&gt;0,VLOOKUP(C285,女子登録情報!$A$2:$H$2000,8,0),"")</f>
        <v/>
      </c>
      <c r="I285" s="280" t="str">
        <f>IF(C285&gt;0,VLOOKUP(C285,女子登録情報!$A$2:$H$2000,5,0),"")</f>
        <v/>
      </c>
      <c r="J285" s="60"/>
      <c r="L285" s="62"/>
    </row>
    <row r="286" spans="1:12" s="21" customFormat="1" ht="18.75" customHeight="1">
      <c r="A286" s="4"/>
      <c r="B286" s="329"/>
      <c r="C286" s="195"/>
      <c r="D286" s="195"/>
      <c r="E286" s="321"/>
      <c r="F286" s="322"/>
      <c r="G286" s="195"/>
      <c r="H286" s="195"/>
      <c r="I286" s="320"/>
      <c r="J286" s="60"/>
      <c r="L286" s="62"/>
    </row>
    <row r="287" spans="1:12" s="21" customFormat="1" ht="18.75" customHeight="1">
      <c r="A287" s="4"/>
      <c r="B287" s="312">
        <v>5</v>
      </c>
      <c r="C287" s="314"/>
      <c r="D287" s="314" t="str">
        <f>IF(C287,VLOOKUP(C287,女子登録情報!$A$2:$H$2000,2,0),"")</f>
        <v/>
      </c>
      <c r="E287" s="316" t="str">
        <f>IF(C287&gt;0,VLOOKUP(C287,女子登録情報!$A$2:$H$2000,3,0),"")</f>
        <v/>
      </c>
      <c r="F287" s="317"/>
      <c r="G287" s="314" t="str">
        <f>IF(C287&gt;0,VLOOKUP(C287,女子登録情報!$A$2:$H$2000,4,0),"")</f>
        <v/>
      </c>
      <c r="H287" s="314" t="str">
        <f>IF(C287&gt;0,VLOOKUP(C287,女子登録情報!$A$2:$H$2000,8,0),"")</f>
        <v/>
      </c>
      <c r="I287" s="280" t="str">
        <f>IF(C287&gt;0,VLOOKUP(C287,女子登録情報!$A$2:$H$2000,5,0),"")</f>
        <v/>
      </c>
      <c r="J287" s="60"/>
      <c r="L287" s="62"/>
    </row>
    <row r="288" spans="1:12" s="21" customFormat="1" ht="18.75" customHeight="1">
      <c r="A288" s="4"/>
      <c r="B288" s="329"/>
      <c r="C288" s="195"/>
      <c r="D288" s="195"/>
      <c r="E288" s="321"/>
      <c r="F288" s="322"/>
      <c r="G288" s="195"/>
      <c r="H288" s="195"/>
      <c r="I288" s="320"/>
      <c r="J288" s="60"/>
      <c r="L288" s="62"/>
    </row>
    <row r="289" spans="1:12" s="21" customFormat="1" ht="18.75" customHeight="1">
      <c r="A289" s="4"/>
      <c r="B289" s="312">
        <v>6</v>
      </c>
      <c r="C289" s="314"/>
      <c r="D289" s="314" t="str">
        <f>IF(C289,VLOOKUP(C289,女子登録情報!$A$2:$H$2000,2,0),"")</f>
        <v/>
      </c>
      <c r="E289" s="316" t="str">
        <f>IF(C289&gt;0,VLOOKUP(C289,女子登録情報!$A$2:$H$2000,3,0),"")</f>
        <v/>
      </c>
      <c r="F289" s="317"/>
      <c r="G289" s="314" t="str">
        <f>IF(C289&gt;0,VLOOKUP(C289,女子登録情報!$A$2:$H$2000,4,0),"")</f>
        <v/>
      </c>
      <c r="H289" s="314" t="str">
        <f>IF(C289&gt;0,VLOOKUP(C289,女子登録情報!$A$2:$H$2000,8,0),"")</f>
        <v/>
      </c>
      <c r="I289" s="280" t="str">
        <f>IF(C289&gt;0,VLOOKUP(C289,女子登録情報!$A$2:$H$2000,5,0),"")</f>
        <v/>
      </c>
      <c r="J289" s="60"/>
      <c r="L289" s="62"/>
    </row>
    <row r="290" spans="1:12" s="21" customFormat="1" ht="19.5" customHeight="1" thickBot="1">
      <c r="A290" s="4"/>
      <c r="B290" s="313"/>
      <c r="C290" s="315"/>
      <c r="D290" s="315"/>
      <c r="E290" s="318"/>
      <c r="F290" s="319"/>
      <c r="G290" s="315"/>
      <c r="H290" s="315"/>
      <c r="I290" s="281"/>
      <c r="J290" s="60"/>
      <c r="L290" s="62"/>
    </row>
    <row r="291" spans="1:12" s="21" customFormat="1" ht="18.75">
      <c r="A291" s="4"/>
      <c r="B291" s="282" t="s">
        <v>1322</v>
      </c>
      <c r="C291" s="283"/>
      <c r="D291" s="283"/>
      <c r="E291" s="283"/>
      <c r="F291" s="283"/>
      <c r="G291" s="283"/>
      <c r="H291" s="283"/>
      <c r="I291" s="284"/>
      <c r="J291" s="60"/>
      <c r="L291" s="62"/>
    </row>
    <row r="292" spans="1:12" s="21" customFormat="1" ht="18.75">
      <c r="A292" s="4"/>
      <c r="B292" s="285"/>
      <c r="C292" s="286"/>
      <c r="D292" s="286"/>
      <c r="E292" s="286"/>
      <c r="F292" s="286"/>
      <c r="G292" s="286"/>
      <c r="H292" s="286"/>
      <c r="I292" s="287"/>
      <c r="J292" s="60"/>
      <c r="L292" s="62"/>
    </row>
    <row r="293" spans="1:12" s="21" customFormat="1" ht="19.5" thickBot="1">
      <c r="A293" s="4"/>
      <c r="B293" s="288"/>
      <c r="C293" s="289"/>
      <c r="D293" s="289"/>
      <c r="E293" s="289"/>
      <c r="F293" s="289"/>
      <c r="G293" s="289"/>
      <c r="H293" s="289"/>
      <c r="I293" s="290"/>
      <c r="J293" s="60"/>
      <c r="L293" s="62"/>
    </row>
    <row r="294" spans="1:12" s="21" customFormat="1" ht="18.75">
      <c r="A294" s="61"/>
      <c r="B294" s="61"/>
      <c r="C294" s="61"/>
      <c r="D294" s="61"/>
      <c r="E294" s="61"/>
      <c r="F294" s="61"/>
      <c r="G294" s="61"/>
      <c r="H294" s="61"/>
      <c r="I294" s="61"/>
      <c r="J294" s="66"/>
      <c r="L294" s="62"/>
    </row>
    <row r="295" spans="1:12" s="21" customFormat="1" ht="19.5" thickBot="1">
      <c r="A295" s="4"/>
      <c r="B295" s="4"/>
      <c r="C295" s="4"/>
      <c r="D295" s="4"/>
      <c r="E295" s="4"/>
      <c r="F295" s="4"/>
      <c r="G295" s="4"/>
      <c r="H295" s="4"/>
      <c r="I295" s="4"/>
      <c r="J295" s="64" t="s">
        <v>1348</v>
      </c>
      <c r="L295" s="62"/>
    </row>
    <row r="296" spans="1:12" s="21" customFormat="1" ht="18.75" customHeight="1">
      <c r="A296" s="4"/>
      <c r="B296" s="385" t="str">
        <f>CONCATENATE('加盟校情報&amp;大会設定'!$G$5,'加盟校情報&amp;大会設定'!$H$5,'加盟校情報&amp;大会設定'!$I$5,'加盟校情報&amp;大会設定'!$J$5,)&amp;"　女子4×100mR"</f>
        <v>第35回全日本大学女子駅伝東海地区選考会　女子4×100mR</v>
      </c>
      <c r="C296" s="386"/>
      <c r="D296" s="386"/>
      <c r="E296" s="386"/>
      <c r="F296" s="386"/>
      <c r="G296" s="386"/>
      <c r="H296" s="386"/>
      <c r="I296" s="387"/>
      <c r="J296" s="60"/>
      <c r="L296" s="62"/>
    </row>
    <row r="297" spans="1:12" s="21" customFormat="1" ht="19.5" customHeight="1" thickBot="1">
      <c r="A297" s="4"/>
      <c r="B297" s="388"/>
      <c r="C297" s="389"/>
      <c r="D297" s="389"/>
      <c r="E297" s="389"/>
      <c r="F297" s="389"/>
      <c r="G297" s="389"/>
      <c r="H297" s="389"/>
      <c r="I297" s="390"/>
      <c r="J297" s="60"/>
      <c r="L297" s="62"/>
    </row>
    <row r="298" spans="1:12" s="21" customFormat="1" ht="18.75">
      <c r="A298" s="4"/>
      <c r="B298" s="297" t="s">
        <v>1326</v>
      </c>
      <c r="C298" s="298"/>
      <c r="D298" s="303" t="str">
        <f>IF(基本情報登録!$D$6&gt;0,基本情報登録!$D$6,"")</f>
        <v/>
      </c>
      <c r="E298" s="304"/>
      <c r="F298" s="304"/>
      <c r="G298" s="304"/>
      <c r="H298" s="305"/>
      <c r="I298" s="65" t="s">
        <v>1360</v>
      </c>
      <c r="J298" s="60"/>
      <c r="L298" s="62"/>
    </row>
    <row r="299" spans="1:12" s="21" customFormat="1" ht="18.75" customHeight="1">
      <c r="A299" s="4"/>
      <c r="B299" s="299" t="s">
        <v>1</v>
      </c>
      <c r="C299" s="300"/>
      <c r="D299" s="306" t="str">
        <f>IF(基本情報登録!$D$8&gt;0,基本情報登録!$D$8,"")</f>
        <v/>
      </c>
      <c r="E299" s="307"/>
      <c r="F299" s="307"/>
      <c r="G299" s="307"/>
      <c r="H299" s="308"/>
      <c r="I299" s="280"/>
      <c r="J299" s="60"/>
      <c r="L299" s="62"/>
    </row>
    <row r="300" spans="1:12" s="21" customFormat="1" ht="19.5" customHeight="1" thickBot="1">
      <c r="A300" s="4"/>
      <c r="B300" s="301"/>
      <c r="C300" s="302"/>
      <c r="D300" s="309"/>
      <c r="E300" s="310"/>
      <c r="F300" s="310"/>
      <c r="G300" s="310"/>
      <c r="H300" s="311"/>
      <c r="I300" s="281"/>
      <c r="J300" s="60"/>
      <c r="L300" s="62"/>
    </row>
    <row r="301" spans="1:12" s="21" customFormat="1" ht="18.75">
      <c r="A301" s="4"/>
      <c r="B301" s="297" t="s">
        <v>26</v>
      </c>
      <c r="C301" s="298"/>
      <c r="D301" s="334"/>
      <c r="E301" s="335"/>
      <c r="F301" s="335"/>
      <c r="G301" s="335"/>
      <c r="H301" s="335"/>
      <c r="I301" s="336"/>
      <c r="J301" s="60"/>
      <c r="L301" s="62"/>
    </row>
    <row r="302" spans="1:12" s="21" customFormat="1" ht="18.75" hidden="1">
      <c r="A302" s="4"/>
      <c r="B302" s="50"/>
      <c r="C302" s="51"/>
      <c r="D302" s="52"/>
      <c r="E302" s="337" t="str">
        <f>TEXT(D301,"00000")</f>
        <v>00000</v>
      </c>
      <c r="F302" s="337"/>
      <c r="G302" s="337"/>
      <c r="H302" s="337"/>
      <c r="I302" s="338"/>
      <c r="J302" s="60"/>
      <c r="L302" s="62"/>
    </row>
    <row r="303" spans="1:12" s="21" customFormat="1" ht="18.75" customHeight="1">
      <c r="A303" s="4"/>
      <c r="B303" s="299" t="s">
        <v>29</v>
      </c>
      <c r="C303" s="300"/>
      <c r="D303" s="316"/>
      <c r="E303" s="341"/>
      <c r="F303" s="341"/>
      <c r="G303" s="341"/>
      <c r="H303" s="341"/>
      <c r="I303" s="342"/>
      <c r="J303" s="60"/>
      <c r="L303" s="62"/>
    </row>
    <row r="304" spans="1:12" s="21" customFormat="1" ht="18.75" customHeight="1">
      <c r="A304" s="4"/>
      <c r="B304" s="339"/>
      <c r="C304" s="340"/>
      <c r="D304" s="321"/>
      <c r="E304" s="343"/>
      <c r="F304" s="343"/>
      <c r="G304" s="343"/>
      <c r="H304" s="343"/>
      <c r="I304" s="344"/>
      <c r="J304" s="60"/>
      <c r="L304" s="62"/>
    </row>
    <row r="305" spans="1:12" s="21" customFormat="1" ht="19.5" thickBot="1">
      <c r="A305" s="4"/>
      <c r="B305" s="345" t="s">
        <v>1318</v>
      </c>
      <c r="C305" s="346"/>
      <c r="D305" s="347"/>
      <c r="E305" s="348"/>
      <c r="F305" s="348"/>
      <c r="G305" s="348"/>
      <c r="H305" s="348"/>
      <c r="I305" s="349"/>
      <c r="J305" s="60"/>
      <c r="L305" s="62"/>
    </row>
    <row r="306" spans="1:12" s="21" customFormat="1" ht="18.75">
      <c r="A306" s="4"/>
      <c r="B306" s="323" t="s">
        <v>1319</v>
      </c>
      <c r="C306" s="324"/>
      <c r="D306" s="324"/>
      <c r="E306" s="324"/>
      <c r="F306" s="324"/>
      <c r="G306" s="324"/>
      <c r="H306" s="324"/>
      <c r="I306" s="325"/>
      <c r="J306" s="60"/>
      <c r="L306" s="62"/>
    </row>
    <row r="307" spans="1:12" s="21" customFormat="1" ht="19.5" thickBot="1">
      <c r="A307" s="4"/>
      <c r="B307" s="53" t="s">
        <v>1323</v>
      </c>
      <c r="C307" s="54" t="s">
        <v>18</v>
      </c>
      <c r="D307" s="54" t="s">
        <v>1324</v>
      </c>
      <c r="E307" s="326" t="s">
        <v>1320</v>
      </c>
      <c r="F307" s="327"/>
      <c r="G307" s="54" t="s">
        <v>1325</v>
      </c>
      <c r="H307" s="54" t="s">
        <v>48</v>
      </c>
      <c r="I307" s="55" t="s">
        <v>1321</v>
      </c>
      <c r="J307" s="60"/>
      <c r="L307" s="62"/>
    </row>
    <row r="308" spans="1:12" s="21" customFormat="1" ht="19.5" customHeight="1" thickTop="1">
      <c r="A308" s="4"/>
      <c r="B308" s="328">
        <v>1</v>
      </c>
      <c r="C308" s="330"/>
      <c r="D308" s="330" t="str">
        <f>IF(C308&gt;0,VLOOKUP(C308,女子登録情報!$A$2:$H$2000,2,0),"")</f>
        <v/>
      </c>
      <c r="E308" s="331" t="str">
        <f>IF(C308&gt;0,VLOOKUP(C308,女子登録情報!$A$2:$H$2000,3,0),"")</f>
        <v/>
      </c>
      <c r="F308" s="332"/>
      <c r="G308" s="330" t="str">
        <f>IF(C308&gt;0,VLOOKUP(C308,女子登録情報!$A$2:$H$2000,4,0),"")</f>
        <v/>
      </c>
      <c r="H308" s="330" t="str">
        <f>IF(C308&gt;0,VLOOKUP(C308,女子登録情報!$A$2:$H$2000,8,0),"")</f>
        <v/>
      </c>
      <c r="I308" s="333" t="str">
        <f>IF(C308&gt;0,VLOOKUP(C308,女子登録情報!$A$2:$H$2000,5,0),"")</f>
        <v/>
      </c>
      <c r="J308" s="60"/>
      <c r="L308" s="62"/>
    </row>
    <row r="309" spans="1:12" s="21" customFormat="1" ht="18.75" customHeight="1">
      <c r="A309" s="4"/>
      <c r="B309" s="329"/>
      <c r="C309" s="195"/>
      <c r="D309" s="195"/>
      <c r="E309" s="321"/>
      <c r="F309" s="322"/>
      <c r="G309" s="195"/>
      <c r="H309" s="195"/>
      <c r="I309" s="320"/>
      <c r="J309" s="60"/>
      <c r="L309" s="62"/>
    </row>
    <row r="310" spans="1:12" s="21" customFormat="1" ht="18.75" customHeight="1">
      <c r="A310" s="4"/>
      <c r="B310" s="312">
        <v>2</v>
      </c>
      <c r="C310" s="314"/>
      <c r="D310" s="314" t="str">
        <f>IF(C310,VLOOKUP(C310,女子登録情報!$A$2:$H$2000,2,0),"")</f>
        <v/>
      </c>
      <c r="E310" s="316" t="str">
        <f>IF(C310&gt;0,VLOOKUP(C310,女子登録情報!$A$2:$H$2000,3,0),"")</f>
        <v/>
      </c>
      <c r="F310" s="317"/>
      <c r="G310" s="314" t="str">
        <f>IF(C310&gt;0,VLOOKUP(C310,女子登録情報!$A$2:$H$2000,4,0),"")</f>
        <v/>
      </c>
      <c r="H310" s="314" t="str">
        <f>IF(C310&gt;0,VLOOKUP(C310,女子登録情報!$A$2:$H$2000,8,0),"")</f>
        <v/>
      </c>
      <c r="I310" s="280" t="str">
        <f>IF(C310&gt;0,VLOOKUP(C310,女子登録情報!$A$2:$H$2000,5,0),"")</f>
        <v/>
      </c>
      <c r="J310" s="60"/>
      <c r="L310" s="62"/>
    </row>
    <row r="311" spans="1:12" s="21" customFormat="1" ht="18.75" customHeight="1">
      <c r="A311" s="4"/>
      <c r="B311" s="329"/>
      <c r="C311" s="195"/>
      <c r="D311" s="195"/>
      <c r="E311" s="321"/>
      <c r="F311" s="322"/>
      <c r="G311" s="195"/>
      <c r="H311" s="195"/>
      <c r="I311" s="320"/>
      <c r="J311" s="60"/>
      <c r="L311" s="62"/>
    </row>
    <row r="312" spans="1:12" s="21" customFormat="1" ht="18.75" customHeight="1">
      <c r="A312" s="4"/>
      <c r="B312" s="312">
        <v>3</v>
      </c>
      <c r="C312" s="314"/>
      <c r="D312" s="314" t="str">
        <f>IF(C312,VLOOKUP(C312,女子登録情報!$A$2:$H$2000,2,0),"")</f>
        <v/>
      </c>
      <c r="E312" s="316" t="str">
        <f>IF(C312&gt;0,VLOOKUP(C312,女子登録情報!$A$2:$H$2000,3,0),"")</f>
        <v/>
      </c>
      <c r="F312" s="317"/>
      <c r="G312" s="314" t="str">
        <f>IF(C312&gt;0,VLOOKUP(C312,女子登録情報!$A$2:$H$2000,4,0),"")</f>
        <v/>
      </c>
      <c r="H312" s="314" t="str">
        <f>IF(C312&gt;0,VLOOKUP(C312,女子登録情報!$A$2:$H$2000,8,0),"")</f>
        <v/>
      </c>
      <c r="I312" s="280" t="str">
        <f>IF(C312&gt;0,VLOOKUP(C312,女子登録情報!$A$2:$H$2000,5,0),"")</f>
        <v/>
      </c>
      <c r="J312" s="60"/>
      <c r="L312" s="62"/>
    </row>
    <row r="313" spans="1:12" s="21" customFormat="1" ht="18.75" customHeight="1">
      <c r="A313" s="4"/>
      <c r="B313" s="329"/>
      <c r="C313" s="195"/>
      <c r="D313" s="195"/>
      <c r="E313" s="321"/>
      <c r="F313" s="322"/>
      <c r="G313" s="195"/>
      <c r="H313" s="195"/>
      <c r="I313" s="320"/>
      <c r="J313" s="60"/>
      <c r="L313" s="62"/>
    </row>
    <row r="314" spans="1:12" s="21" customFormat="1" ht="18.75" customHeight="1">
      <c r="A314" s="4"/>
      <c r="B314" s="312">
        <v>4</v>
      </c>
      <c r="C314" s="314"/>
      <c r="D314" s="314" t="str">
        <f>IF(C314,VLOOKUP(C314,女子登録情報!$A$2:$H$2000,2,0),"")</f>
        <v/>
      </c>
      <c r="E314" s="316" t="str">
        <f>IF(C314&gt;0,VLOOKUP(C314,女子登録情報!$A$2:$H$2000,3,0),"")</f>
        <v/>
      </c>
      <c r="F314" s="317"/>
      <c r="G314" s="314" t="str">
        <f>IF(C314&gt;0,VLOOKUP(C314,女子登録情報!$A$2:$H$2000,4,0),"")</f>
        <v/>
      </c>
      <c r="H314" s="314" t="str">
        <f>IF(C314&gt;0,VLOOKUP(C314,女子登録情報!$A$2:$H$2000,8,0),"")</f>
        <v/>
      </c>
      <c r="I314" s="280" t="str">
        <f>IF(C314&gt;0,VLOOKUP(C314,女子登録情報!$A$2:$H$2000,5,0),"")</f>
        <v/>
      </c>
      <c r="J314" s="60"/>
      <c r="L314" s="62"/>
    </row>
    <row r="315" spans="1:12" s="21" customFormat="1" ht="18.75" customHeight="1">
      <c r="A315" s="4"/>
      <c r="B315" s="329"/>
      <c r="C315" s="195"/>
      <c r="D315" s="195"/>
      <c r="E315" s="321"/>
      <c r="F315" s="322"/>
      <c r="G315" s="195"/>
      <c r="H315" s="195"/>
      <c r="I315" s="320"/>
      <c r="J315" s="60"/>
      <c r="L315" s="62"/>
    </row>
    <row r="316" spans="1:12" s="21" customFormat="1" ht="18.75" customHeight="1">
      <c r="A316" s="4"/>
      <c r="B316" s="312">
        <v>5</v>
      </c>
      <c r="C316" s="314"/>
      <c r="D316" s="314" t="str">
        <f>IF(C316,VLOOKUP(C316,女子登録情報!$A$2:$H$2000,2,0),"")</f>
        <v/>
      </c>
      <c r="E316" s="316" t="str">
        <f>IF(C316&gt;0,VLOOKUP(C316,女子登録情報!$A$2:$H$2000,3,0),"")</f>
        <v/>
      </c>
      <c r="F316" s="317"/>
      <c r="G316" s="314" t="str">
        <f>IF(C316&gt;0,VLOOKUP(C316,女子登録情報!$A$2:$H$2000,4,0),"")</f>
        <v/>
      </c>
      <c r="H316" s="314" t="str">
        <f>IF(C316&gt;0,VLOOKUP(C316,女子登録情報!$A$2:$H$2000,8,0),"")</f>
        <v/>
      </c>
      <c r="I316" s="280" t="str">
        <f>IF(C316&gt;0,VLOOKUP(C316,女子登録情報!$A$2:$H$2000,5,0),"")</f>
        <v/>
      </c>
      <c r="J316" s="60"/>
      <c r="L316" s="62"/>
    </row>
    <row r="317" spans="1:12" s="21" customFormat="1" ht="18.75" customHeight="1">
      <c r="A317" s="4"/>
      <c r="B317" s="329"/>
      <c r="C317" s="195"/>
      <c r="D317" s="195"/>
      <c r="E317" s="321"/>
      <c r="F317" s="322"/>
      <c r="G317" s="195"/>
      <c r="H317" s="195"/>
      <c r="I317" s="320"/>
      <c r="J317" s="60"/>
      <c r="L317" s="62"/>
    </row>
    <row r="318" spans="1:12" s="21" customFormat="1" ht="18.75" customHeight="1">
      <c r="A318" s="4"/>
      <c r="B318" s="312">
        <v>6</v>
      </c>
      <c r="C318" s="314"/>
      <c r="D318" s="314" t="str">
        <f>IF(C318,VLOOKUP(C318,女子登録情報!$A$2:$H$2000,2,0),"")</f>
        <v/>
      </c>
      <c r="E318" s="316" t="str">
        <f>IF(C318&gt;0,VLOOKUP(C318,女子登録情報!$A$2:$H$2000,3,0),"")</f>
        <v/>
      </c>
      <c r="F318" s="317"/>
      <c r="G318" s="314" t="str">
        <f>IF(C318&gt;0,VLOOKUP(C318,女子登録情報!$A$2:$H$2000,4,0),"")</f>
        <v/>
      </c>
      <c r="H318" s="314" t="str">
        <f>IF(C318&gt;0,VLOOKUP(C318,女子登録情報!$A$2:$H$2000,8,0),"")</f>
        <v/>
      </c>
      <c r="I318" s="280" t="str">
        <f>IF(C318&gt;0,VLOOKUP(C318,女子登録情報!$A$2:$H$2000,5,0),"")</f>
        <v/>
      </c>
      <c r="J318" s="60"/>
      <c r="L318" s="62"/>
    </row>
    <row r="319" spans="1:12" s="21" customFormat="1" ht="19.5" customHeight="1" thickBot="1">
      <c r="A319" s="4"/>
      <c r="B319" s="313"/>
      <c r="C319" s="315"/>
      <c r="D319" s="315"/>
      <c r="E319" s="318"/>
      <c r="F319" s="319"/>
      <c r="G319" s="315"/>
      <c r="H319" s="315"/>
      <c r="I319" s="281"/>
      <c r="J319" s="60"/>
      <c r="L319" s="62"/>
    </row>
    <row r="320" spans="1:12" s="21" customFormat="1" ht="18.75">
      <c r="A320" s="4"/>
      <c r="B320" s="282" t="s">
        <v>1322</v>
      </c>
      <c r="C320" s="283"/>
      <c r="D320" s="283"/>
      <c r="E320" s="283"/>
      <c r="F320" s="283"/>
      <c r="G320" s="283"/>
      <c r="H320" s="283"/>
      <c r="I320" s="284"/>
      <c r="J320" s="60"/>
      <c r="L320" s="62"/>
    </row>
    <row r="321" spans="1:12" s="21" customFormat="1" ht="18.75">
      <c r="A321" s="4"/>
      <c r="B321" s="285"/>
      <c r="C321" s="286"/>
      <c r="D321" s="286"/>
      <c r="E321" s="286"/>
      <c r="F321" s="286"/>
      <c r="G321" s="286"/>
      <c r="H321" s="286"/>
      <c r="I321" s="287"/>
      <c r="J321" s="60"/>
      <c r="L321" s="62"/>
    </row>
    <row r="322" spans="1:12" s="21" customFormat="1" ht="19.5" thickBot="1">
      <c r="A322" s="4"/>
      <c r="B322" s="288"/>
      <c r="C322" s="289"/>
      <c r="D322" s="289"/>
      <c r="E322" s="289"/>
      <c r="F322" s="289"/>
      <c r="G322" s="289"/>
      <c r="H322" s="289"/>
      <c r="I322" s="290"/>
      <c r="J322" s="60"/>
      <c r="L322" s="62"/>
    </row>
    <row r="323" spans="1:12" s="21" customFormat="1" ht="18.75">
      <c r="A323" s="61"/>
      <c r="B323" s="61"/>
      <c r="C323" s="61"/>
      <c r="D323" s="61"/>
      <c r="E323" s="61"/>
      <c r="F323" s="61"/>
      <c r="G323" s="61"/>
      <c r="H323" s="61"/>
      <c r="I323" s="61"/>
      <c r="J323" s="66"/>
      <c r="L323" s="62"/>
    </row>
    <row r="324" spans="1:12" s="21" customFormat="1" ht="19.5" thickBot="1">
      <c r="A324" s="4"/>
      <c r="B324" s="4"/>
      <c r="C324" s="4"/>
      <c r="D324" s="4"/>
      <c r="E324" s="4"/>
      <c r="F324" s="4"/>
      <c r="G324" s="4"/>
      <c r="H324" s="4"/>
      <c r="I324" s="4"/>
      <c r="J324" s="64" t="s">
        <v>1349</v>
      </c>
      <c r="L324" s="62"/>
    </row>
    <row r="325" spans="1:12" s="21" customFormat="1" ht="18.75">
      <c r="A325" s="4"/>
      <c r="B325" s="385" t="str">
        <f>CONCATENATE('加盟校情報&amp;大会設定'!$G$5,'加盟校情報&amp;大会設定'!$H$5,'加盟校情報&amp;大会設定'!$I$5,'加盟校情報&amp;大会設定'!$J$5,)&amp;"　女子4×100mR"</f>
        <v>第35回全日本大学女子駅伝東海地区選考会　女子4×100mR</v>
      </c>
      <c r="C325" s="386"/>
      <c r="D325" s="386"/>
      <c r="E325" s="386"/>
      <c r="F325" s="386"/>
      <c r="G325" s="386"/>
      <c r="H325" s="386"/>
      <c r="I325" s="387"/>
      <c r="J325" s="60"/>
      <c r="L325" s="62"/>
    </row>
    <row r="326" spans="1:12" s="21" customFormat="1" ht="19.5" thickBot="1">
      <c r="A326" s="4"/>
      <c r="B326" s="388"/>
      <c r="C326" s="389"/>
      <c r="D326" s="389"/>
      <c r="E326" s="389"/>
      <c r="F326" s="389"/>
      <c r="G326" s="389"/>
      <c r="H326" s="389"/>
      <c r="I326" s="390"/>
      <c r="J326" s="60"/>
      <c r="L326" s="62"/>
    </row>
    <row r="327" spans="1:12" s="21" customFormat="1" ht="18.75">
      <c r="A327" s="4"/>
      <c r="B327" s="297" t="s">
        <v>1326</v>
      </c>
      <c r="C327" s="298"/>
      <c r="D327" s="303" t="str">
        <f>IF(基本情報登録!$D$6&gt;0,基本情報登録!$D$6,"")</f>
        <v/>
      </c>
      <c r="E327" s="304"/>
      <c r="F327" s="304"/>
      <c r="G327" s="304"/>
      <c r="H327" s="305"/>
      <c r="I327" s="65" t="s">
        <v>1360</v>
      </c>
      <c r="J327" s="60"/>
      <c r="L327" s="62"/>
    </row>
    <row r="328" spans="1:12" s="21" customFormat="1" ht="18.75">
      <c r="A328" s="4"/>
      <c r="B328" s="299" t="s">
        <v>1</v>
      </c>
      <c r="C328" s="300"/>
      <c r="D328" s="306" t="str">
        <f>IF(基本情報登録!$D$8&gt;0,基本情報登録!$D$8,"")</f>
        <v/>
      </c>
      <c r="E328" s="307"/>
      <c r="F328" s="307"/>
      <c r="G328" s="307"/>
      <c r="H328" s="308"/>
      <c r="I328" s="280"/>
      <c r="J328" s="60"/>
      <c r="L328" s="62"/>
    </row>
    <row r="329" spans="1:12" s="21" customFormat="1" ht="19.5" thickBot="1">
      <c r="A329" s="4"/>
      <c r="B329" s="301"/>
      <c r="C329" s="302"/>
      <c r="D329" s="309"/>
      <c r="E329" s="310"/>
      <c r="F329" s="310"/>
      <c r="G329" s="310"/>
      <c r="H329" s="311"/>
      <c r="I329" s="281"/>
      <c r="J329" s="60"/>
      <c r="L329" s="62"/>
    </row>
    <row r="330" spans="1:12" s="21" customFormat="1" ht="18.75">
      <c r="A330" s="4"/>
      <c r="B330" s="297" t="s">
        <v>26</v>
      </c>
      <c r="C330" s="298"/>
      <c r="D330" s="334"/>
      <c r="E330" s="335"/>
      <c r="F330" s="335"/>
      <c r="G330" s="335"/>
      <c r="H330" s="335"/>
      <c r="I330" s="336"/>
      <c r="J330" s="60"/>
      <c r="L330" s="62"/>
    </row>
    <row r="331" spans="1:12" s="21" customFormat="1" ht="18.75" hidden="1">
      <c r="A331" s="4"/>
      <c r="B331" s="50"/>
      <c r="C331" s="51"/>
      <c r="D331" s="52"/>
      <c r="E331" s="337" t="str">
        <f>TEXT(D330,"00000")</f>
        <v>00000</v>
      </c>
      <c r="F331" s="337"/>
      <c r="G331" s="337"/>
      <c r="H331" s="337"/>
      <c r="I331" s="338"/>
      <c r="J331" s="60"/>
      <c r="L331" s="62"/>
    </row>
    <row r="332" spans="1:12" s="21" customFormat="1" ht="18.75">
      <c r="A332" s="4"/>
      <c r="B332" s="299" t="s">
        <v>29</v>
      </c>
      <c r="C332" s="300"/>
      <c r="D332" s="316"/>
      <c r="E332" s="341"/>
      <c r="F332" s="341"/>
      <c r="G332" s="341"/>
      <c r="H332" s="341"/>
      <c r="I332" s="342"/>
      <c r="J332" s="60"/>
      <c r="L332" s="62"/>
    </row>
    <row r="333" spans="1:12" s="21" customFormat="1" ht="18.75">
      <c r="A333" s="4"/>
      <c r="B333" s="339"/>
      <c r="C333" s="340"/>
      <c r="D333" s="321"/>
      <c r="E333" s="343"/>
      <c r="F333" s="343"/>
      <c r="G333" s="343"/>
      <c r="H333" s="343"/>
      <c r="I333" s="344"/>
      <c r="J333" s="60"/>
      <c r="L333" s="62"/>
    </row>
    <row r="334" spans="1:12" s="21" customFormat="1" ht="19.5" thickBot="1">
      <c r="A334" s="4"/>
      <c r="B334" s="345" t="s">
        <v>1318</v>
      </c>
      <c r="C334" s="346"/>
      <c r="D334" s="347"/>
      <c r="E334" s="348"/>
      <c r="F334" s="348"/>
      <c r="G334" s="348"/>
      <c r="H334" s="348"/>
      <c r="I334" s="349"/>
      <c r="J334" s="60"/>
      <c r="L334" s="62"/>
    </row>
    <row r="335" spans="1:12" s="21" customFormat="1" ht="18.75">
      <c r="A335" s="4"/>
      <c r="B335" s="323" t="s">
        <v>1319</v>
      </c>
      <c r="C335" s="324"/>
      <c r="D335" s="324"/>
      <c r="E335" s="324"/>
      <c r="F335" s="324"/>
      <c r="G335" s="324"/>
      <c r="H335" s="324"/>
      <c r="I335" s="325"/>
      <c r="J335" s="60"/>
      <c r="L335" s="62"/>
    </row>
    <row r="336" spans="1:12" s="21" customFormat="1" ht="19.5" thickBot="1">
      <c r="A336" s="4"/>
      <c r="B336" s="53" t="s">
        <v>1323</v>
      </c>
      <c r="C336" s="54" t="s">
        <v>18</v>
      </c>
      <c r="D336" s="54" t="s">
        <v>1324</v>
      </c>
      <c r="E336" s="326" t="s">
        <v>1320</v>
      </c>
      <c r="F336" s="327"/>
      <c r="G336" s="54" t="s">
        <v>1325</v>
      </c>
      <c r="H336" s="54" t="s">
        <v>48</v>
      </c>
      <c r="I336" s="55" t="s">
        <v>1321</v>
      </c>
      <c r="J336" s="60"/>
      <c r="L336" s="62"/>
    </row>
    <row r="337" spans="1:12" s="21" customFormat="1" ht="19.5" thickTop="1">
      <c r="A337" s="4"/>
      <c r="B337" s="328">
        <v>1</v>
      </c>
      <c r="C337" s="330"/>
      <c r="D337" s="330" t="str">
        <f>IF(C337&gt;0,VLOOKUP(C337,女子登録情報!$A$2:$H$2000,2,0),"")</f>
        <v/>
      </c>
      <c r="E337" s="331" t="str">
        <f>IF(C337&gt;0,VLOOKUP(C337,女子登録情報!$A$2:$H$2000,3,0),"")</f>
        <v/>
      </c>
      <c r="F337" s="332"/>
      <c r="G337" s="330" t="str">
        <f>IF(C337&gt;0,VLOOKUP(C337,女子登録情報!$A$2:$H$2000,4,0),"")</f>
        <v/>
      </c>
      <c r="H337" s="330" t="str">
        <f>IF(C337&gt;0,VLOOKUP(C337,女子登録情報!$A$2:$H$2000,8,0),"")</f>
        <v/>
      </c>
      <c r="I337" s="333" t="str">
        <f>IF(C337&gt;0,VLOOKUP(C337,女子登録情報!$A$2:$H$2000,5,0),"")</f>
        <v/>
      </c>
      <c r="J337" s="60"/>
      <c r="L337" s="62"/>
    </row>
    <row r="338" spans="1:12" s="21" customFormat="1" ht="18.75">
      <c r="A338" s="4"/>
      <c r="B338" s="329"/>
      <c r="C338" s="195"/>
      <c r="D338" s="195"/>
      <c r="E338" s="321"/>
      <c r="F338" s="322"/>
      <c r="G338" s="195"/>
      <c r="H338" s="195"/>
      <c r="I338" s="320"/>
      <c r="J338" s="60"/>
      <c r="L338" s="62"/>
    </row>
    <row r="339" spans="1:12" s="21" customFormat="1" ht="18.75">
      <c r="A339" s="4"/>
      <c r="B339" s="312">
        <v>2</v>
      </c>
      <c r="C339" s="314"/>
      <c r="D339" s="314" t="str">
        <f>IF(C339,VLOOKUP(C339,女子登録情報!$A$2:$H$2000,2,0),"")</f>
        <v/>
      </c>
      <c r="E339" s="316" t="str">
        <f>IF(C339&gt;0,VLOOKUP(C339,女子登録情報!$A$2:$H$2000,3,0),"")</f>
        <v/>
      </c>
      <c r="F339" s="317"/>
      <c r="G339" s="314" t="str">
        <f>IF(C339&gt;0,VLOOKUP(C339,女子登録情報!$A$2:$H$2000,4,0),"")</f>
        <v/>
      </c>
      <c r="H339" s="314" t="str">
        <f>IF(C339&gt;0,VLOOKUP(C339,女子登録情報!$A$2:$H$2000,8,0),"")</f>
        <v/>
      </c>
      <c r="I339" s="280" t="str">
        <f>IF(C339&gt;0,VLOOKUP(C339,女子登録情報!$A$2:$H$2000,5,0),"")</f>
        <v/>
      </c>
      <c r="J339" s="60"/>
      <c r="L339" s="62"/>
    </row>
    <row r="340" spans="1:12" s="21" customFormat="1" ht="18.75">
      <c r="A340" s="4"/>
      <c r="B340" s="329"/>
      <c r="C340" s="195"/>
      <c r="D340" s="195"/>
      <c r="E340" s="321"/>
      <c r="F340" s="322"/>
      <c r="G340" s="195"/>
      <c r="H340" s="195"/>
      <c r="I340" s="320"/>
      <c r="J340" s="60"/>
      <c r="L340" s="62"/>
    </row>
    <row r="341" spans="1:12" s="21" customFormat="1" ht="18.75">
      <c r="A341" s="4"/>
      <c r="B341" s="312">
        <v>3</v>
      </c>
      <c r="C341" s="314"/>
      <c r="D341" s="314" t="str">
        <f>IF(C341,VLOOKUP(C341,女子登録情報!$A$2:$H$2000,2,0),"")</f>
        <v/>
      </c>
      <c r="E341" s="316" t="str">
        <f>IF(C341&gt;0,VLOOKUP(C341,女子登録情報!$A$2:$H$2000,3,0),"")</f>
        <v/>
      </c>
      <c r="F341" s="317"/>
      <c r="G341" s="314" t="str">
        <f>IF(C341&gt;0,VLOOKUP(C341,女子登録情報!$A$2:$H$2000,4,0),"")</f>
        <v/>
      </c>
      <c r="H341" s="314" t="str">
        <f>IF(C341&gt;0,VLOOKUP(C341,女子登録情報!$A$2:$H$2000,8,0),"")</f>
        <v/>
      </c>
      <c r="I341" s="280" t="str">
        <f>IF(C341&gt;0,VLOOKUP(C341,女子登録情報!$A$2:$H$2000,5,0),"")</f>
        <v/>
      </c>
      <c r="J341" s="60"/>
      <c r="L341" s="62"/>
    </row>
    <row r="342" spans="1:12" s="21" customFormat="1" ht="18.75">
      <c r="A342" s="4"/>
      <c r="B342" s="329"/>
      <c r="C342" s="195"/>
      <c r="D342" s="195"/>
      <c r="E342" s="321"/>
      <c r="F342" s="322"/>
      <c r="G342" s="195"/>
      <c r="H342" s="195"/>
      <c r="I342" s="320"/>
      <c r="J342" s="60"/>
      <c r="L342" s="62"/>
    </row>
    <row r="343" spans="1:12" s="21" customFormat="1" ht="18.75">
      <c r="A343" s="4"/>
      <c r="B343" s="312">
        <v>4</v>
      </c>
      <c r="C343" s="314"/>
      <c r="D343" s="314" t="str">
        <f>IF(C343,VLOOKUP(C343,女子登録情報!$A$2:$H$2000,2,0),"")</f>
        <v/>
      </c>
      <c r="E343" s="316" t="str">
        <f>IF(C343&gt;0,VLOOKUP(C343,女子登録情報!$A$2:$H$2000,3,0),"")</f>
        <v/>
      </c>
      <c r="F343" s="317"/>
      <c r="G343" s="314" t="str">
        <f>IF(C343&gt;0,VLOOKUP(C343,女子登録情報!$A$2:$H$2000,4,0),"")</f>
        <v/>
      </c>
      <c r="H343" s="314" t="str">
        <f>IF(C343&gt;0,VLOOKUP(C343,女子登録情報!$A$2:$H$2000,8,0),"")</f>
        <v/>
      </c>
      <c r="I343" s="280" t="str">
        <f>IF(C343&gt;0,VLOOKUP(C343,女子登録情報!$A$2:$H$2000,5,0),"")</f>
        <v/>
      </c>
      <c r="J343" s="60"/>
      <c r="L343" s="62"/>
    </row>
    <row r="344" spans="1:12" s="21" customFormat="1" ht="18.75">
      <c r="A344" s="4"/>
      <c r="B344" s="329"/>
      <c r="C344" s="195"/>
      <c r="D344" s="195"/>
      <c r="E344" s="321"/>
      <c r="F344" s="322"/>
      <c r="G344" s="195"/>
      <c r="H344" s="195"/>
      <c r="I344" s="320"/>
      <c r="J344" s="60"/>
      <c r="L344" s="62"/>
    </row>
    <row r="345" spans="1:12" s="21" customFormat="1" ht="18.75">
      <c r="A345" s="4"/>
      <c r="B345" s="312">
        <v>5</v>
      </c>
      <c r="C345" s="314"/>
      <c r="D345" s="314" t="str">
        <f>IF(C345,VLOOKUP(C345,女子登録情報!$A$2:$H$2000,2,0),"")</f>
        <v/>
      </c>
      <c r="E345" s="316" t="str">
        <f>IF(C345&gt;0,VLOOKUP(C345,女子登録情報!$A$2:$H$2000,3,0),"")</f>
        <v/>
      </c>
      <c r="F345" s="317"/>
      <c r="G345" s="314" t="str">
        <f>IF(C345&gt;0,VLOOKUP(C345,女子登録情報!$A$2:$H$2000,4,0),"")</f>
        <v/>
      </c>
      <c r="H345" s="314" t="str">
        <f>IF(C345&gt;0,VLOOKUP(C345,女子登録情報!$A$2:$H$2000,8,0),"")</f>
        <v/>
      </c>
      <c r="I345" s="280" t="str">
        <f>IF(C345&gt;0,VLOOKUP(C345,女子登録情報!$A$2:$H$2000,5,0),"")</f>
        <v/>
      </c>
      <c r="J345" s="60"/>
      <c r="L345" s="62"/>
    </row>
    <row r="346" spans="1:12" s="21" customFormat="1" ht="18.75">
      <c r="A346" s="4"/>
      <c r="B346" s="329"/>
      <c r="C346" s="195"/>
      <c r="D346" s="195"/>
      <c r="E346" s="321"/>
      <c r="F346" s="322"/>
      <c r="G346" s="195"/>
      <c r="H346" s="195"/>
      <c r="I346" s="320"/>
      <c r="J346" s="60"/>
      <c r="L346" s="62"/>
    </row>
    <row r="347" spans="1:12" s="21" customFormat="1" ht="18.75">
      <c r="A347" s="4"/>
      <c r="B347" s="312">
        <v>6</v>
      </c>
      <c r="C347" s="314"/>
      <c r="D347" s="314" t="str">
        <f>IF(C347,VLOOKUP(C347,女子登録情報!$A$2:$H$2000,2,0),"")</f>
        <v/>
      </c>
      <c r="E347" s="316" t="str">
        <f>IF(C347&gt;0,VLOOKUP(C347,女子登録情報!$A$2:$H$2000,3,0),"")</f>
        <v/>
      </c>
      <c r="F347" s="317"/>
      <c r="G347" s="314" t="str">
        <f>IF(C347&gt;0,VLOOKUP(C347,女子登録情報!$A$2:$H$2000,4,0),"")</f>
        <v/>
      </c>
      <c r="H347" s="314" t="str">
        <f>IF(C347&gt;0,VLOOKUP(C347,女子登録情報!$A$2:$H$2000,8,0),"")</f>
        <v/>
      </c>
      <c r="I347" s="280" t="str">
        <f>IF(C347&gt;0,VLOOKUP(C347,女子登録情報!$A$2:$H$2000,5,0),"")</f>
        <v/>
      </c>
      <c r="J347" s="60"/>
      <c r="L347" s="62"/>
    </row>
    <row r="348" spans="1:12" s="21" customFormat="1" ht="19.5" thickBot="1">
      <c r="A348" s="4"/>
      <c r="B348" s="313"/>
      <c r="C348" s="315"/>
      <c r="D348" s="315"/>
      <c r="E348" s="318"/>
      <c r="F348" s="319"/>
      <c r="G348" s="315"/>
      <c r="H348" s="315"/>
      <c r="I348" s="281"/>
      <c r="J348" s="60"/>
      <c r="L348" s="62"/>
    </row>
    <row r="349" spans="1:12" s="21" customFormat="1" ht="18.75">
      <c r="A349" s="4"/>
      <c r="B349" s="282" t="s">
        <v>1322</v>
      </c>
      <c r="C349" s="283"/>
      <c r="D349" s="283"/>
      <c r="E349" s="283"/>
      <c r="F349" s="283"/>
      <c r="G349" s="283"/>
      <c r="H349" s="283"/>
      <c r="I349" s="284"/>
      <c r="J349" s="60"/>
      <c r="L349" s="62"/>
    </row>
    <row r="350" spans="1:12" s="21" customFormat="1" ht="18.75">
      <c r="A350" s="4"/>
      <c r="B350" s="285"/>
      <c r="C350" s="286"/>
      <c r="D350" s="286"/>
      <c r="E350" s="286"/>
      <c r="F350" s="286"/>
      <c r="G350" s="286"/>
      <c r="H350" s="286"/>
      <c r="I350" s="287"/>
      <c r="J350" s="60"/>
      <c r="L350" s="62"/>
    </row>
    <row r="351" spans="1:12" s="21" customFormat="1" ht="19.5" thickBot="1">
      <c r="A351" s="4"/>
      <c r="B351" s="288"/>
      <c r="C351" s="289"/>
      <c r="D351" s="289"/>
      <c r="E351" s="289"/>
      <c r="F351" s="289"/>
      <c r="G351" s="289"/>
      <c r="H351" s="289"/>
      <c r="I351" s="290"/>
      <c r="J351" s="60"/>
      <c r="L351" s="62"/>
    </row>
    <row r="352" spans="1:12" s="21" customFormat="1" ht="18.75">
      <c r="A352" s="61"/>
      <c r="B352" s="61"/>
      <c r="C352" s="61"/>
      <c r="D352" s="61"/>
      <c r="E352" s="61"/>
      <c r="F352" s="61"/>
      <c r="G352" s="61"/>
      <c r="H352" s="61"/>
      <c r="I352" s="61"/>
      <c r="J352" s="66"/>
      <c r="L352" s="62"/>
    </row>
    <row r="353" spans="1:12" s="21" customFormat="1" ht="19.5" thickBot="1">
      <c r="A353" s="4"/>
      <c r="B353" s="4"/>
      <c r="C353" s="4"/>
      <c r="D353" s="4"/>
      <c r="E353" s="4"/>
      <c r="F353" s="4"/>
      <c r="G353" s="4"/>
      <c r="H353" s="4"/>
      <c r="I353" s="4"/>
      <c r="J353" s="64" t="s">
        <v>1350</v>
      </c>
      <c r="L353" s="62"/>
    </row>
    <row r="354" spans="1:12" s="21" customFormat="1" ht="18.75">
      <c r="A354" s="4"/>
      <c r="B354" s="385" t="str">
        <f>CONCATENATE('加盟校情報&amp;大会設定'!$G$5,'加盟校情報&amp;大会設定'!$H$5,'加盟校情報&amp;大会設定'!$I$5,'加盟校情報&amp;大会設定'!$J$5,)&amp;"　女子4×100mR"</f>
        <v>第35回全日本大学女子駅伝東海地区選考会　女子4×100mR</v>
      </c>
      <c r="C354" s="386"/>
      <c r="D354" s="386"/>
      <c r="E354" s="386"/>
      <c r="F354" s="386"/>
      <c r="G354" s="386"/>
      <c r="H354" s="386"/>
      <c r="I354" s="387"/>
      <c r="J354" s="60"/>
      <c r="L354" s="62"/>
    </row>
    <row r="355" spans="1:12" s="21" customFormat="1" ht="19.5" thickBot="1">
      <c r="A355" s="4"/>
      <c r="B355" s="388"/>
      <c r="C355" s="389"/>
      <c r="D355" s="389"/>
      <c r="E355" s="389"/>
      <c r="F355" s="389"/>
      <c r="G355" s="389"/>
      <c r="H355" s="389"/>
      <c r="I355" s="390"/>
      <c r="J355" s="60"/>
      <c r="L355" s="62"/>
    </row>
    <row r="356" spans="1:12" s="21" customFormat="1" ht="18.75">
      <c r="A356" s="4"/>
      <c r="B356" s="297" t="s">
        <v>1326</v>
      </c>
      <c r="C356" s="298"/>
      <c r="D356" s="303" t="str">
        <f>IF(基本情報登録!$D$6&gt;0,基本情報登録!$D$6,"")</f>
        <v/>
      </c>
      <c r="E356" s="304"/>
      <c r="F356" s="304"/>
      <c r="G356" s="304"/>
      <c r="H356" s="305"/>
      <c r="I356" s="65" t="s">
        <v>1360</v>
      </c>
      <c r="J356" s="60"/>
      <c r="L356" s="62"/>
    </row>
    <row r="357" spans="1:12" s="21" customFormat="1" ht="18.75">
      <c r="A357" s="4"/>
      <c r="B357" s="299" t="s">
        <v>1</v>
      </c>
      <c r="C357" s="300"/>
      <c r="D357" s="306" t="str">
        <f>IF(基本情報登録!$D$8&gt;0,基本情報登録!$D$8,"")</f>
        <v/>
      </c>
      <c r="E357" s="307"/>
      <c r="F357" s="307"/>
      <c r="G357" s="307"/>
      <c r="H357" s="308"/>
      <c r="I357" s="280"/>
      <c r="J357" s="60"/>
      <c r="L357" s="62"/>
    </row>
    <row r="358" spans="1:12" s="21" customFormat="1" ht="19.5" thickBot="1">
      <c r="A358" s="4"/>
      <c r="B358" s="301"/>
      <c r="C358" s="302"/>
      <c r="D358" s="309"/>
      <c r="E358" s="310"/>
      <c r="F358" s="310"/>
      <c r="G358" s="310"/>
      <c r="H358" s="311"/>
      <c r="I358" s="281"/>
      <c r="J358" s="60"/>
      <c r="L358" s="62"/>
    </row>
    <row r="359" spans="1:12" s="21" customFormat="1" ht="18.75">
      <c r="A359" s="4"/>
      <c r="B359" s="297" t="s">
        <v>26</v>
      </c>
      <c r="C359" s="298"/>
      <c r="D359" s="334"/>
      <c r="E359" s="335"/>
      <c r="F359" s="335"/>
      <c r="G359" s="335"/>
      <c r="H359" s="335"/>
      <c r="I359" s="336"/>
      <c r="J359" s="60"/>
      <c r="L359" s="62"/>
    </row>
    <row r="360" spans="1:12" s="21" customFormat="1" ht="18.75" hidden="1">
      <c r="A360" s="4"/>
      <c r="B360" s="50"/>
      <c r="C360" s="51"/>
      <c r="D360" s="52"/>
      <c r="E360" s="337" t="str">
        <f>TEXT(D359,"00000")</f>
        <v>00000</v>
      </c>
      <c r="F360" s="337"/>
      <c r="G360" s="337"/>
      <c r="H360" s="337"/>
      <c r="I360" s="338"/>
      <c r="J360" s="60"/>
      <c r="L360" s="62"/>
    </row>
    <row r="361" spans="1:12" s="21" customFormat="1" ht="18.75">
      <c r="A361" s="4"/>
      <c r="B361" s="299" t="s">
        <v>29</v>
      </c>
      <c r="C361" s="300"/>
      <c r="D361" s="316"/>
      <c r="E361" s="341"/>
      <c r="F361" s="341"/>
      <c r="G361" s="341"/>
      <c r="H361" s="341"/>
      <c r="I361" s="342"/>
      <c r="J361" s="60"/>
      <c r="L361" s="62"/>
    </row>
    <row r="362" spans="1:12" s="21" customFormat="1" ht="18.75">
      <c r="A362" s="4"/>
      <c r="B362" s="339"/>
      <c r="C362" s="340"/>
      <c r="D362" s="321"/>
      <c r="E362" s="343"/>
      <c r="F362" s="343"/>
      <c r="G362" s="343"/>
      <c r="H362" s="343"/>
      <c r="I362" s="344"/>
      <c r="J362" s="60"/>
      <c r="L362" s="62"/>
    </row>
    <row r="363" spans="1:12" s="21" customFormat="1" ht="19.5" thickBot="1">
      <c r="A363" s="4"/>
      <c r="B363" s="345" t="s">
        <v>1318</v>
      </c>
      <c r="C363" s="346"/>
      <c r="D363" s="347"/>
      <c r="E363" s="348"/>
      <c r="F363" s="348"/>
      <c r="G363" s="348"/>
      <c r="H363" s="348"/>
      <c r="I363" s="349"/>
      <c r="J363" s="60"/>
      <c r="L363" s="62"/>
    </row>
    <row r="364" spans="1:12" s="21" customFormat="1" ht="18.75">
      <c r="A364" s="4"/>
      <c r="B364" s="323" t="s">
        <v>1319</v>
      </c>
      <c r="C364" s="324"/>
      <c r="D364" s="324"/>
      <c r="E364" s="324"/>
      <c r="F364" s="324"/>
      <c r="G364" s="324"/>
      <c r="H364" s="324"/>
      <c r="I364" s="325"/>
      <c r="J364" s="60"/>
      <c r="L364" s="62"/>
    </row>
    <row r="365" spans="1:12" s="21" customFormat="1" ht="19.5" thickBot="1">
      <c r="A365" s="4"/>
      <c r="B365" s="53" t="s">
        <v>1323</v>
      </c>
      <c r="C365" s="54" t="s">
        <v>18</v>
      </c>
      <c r="D365" s="54" t="s">
        <v>1324</v>
      </c>
      <c r="E365" s="326" t="s">
        <v>1320</v>
      </c>
      <c r="F365" s="327"/>
      <c r="G365" s="54" t="s">
        <v>1325</v>
      </c>
      <c r="H365" s="54" t="s">
        <v>48</v>
      </c>
      <c r="I365" s="55" t="s">
        <v>1321</v>
      </c>
      <c r="J365" s="60"/>
      <c r="L365" s="62"/>
    </row>
    <row r="366" spans="1:12" s="21" customFormat="1" ht="19.5" thickTop="1">
      <c r="A366" s="4"/>
      <c r="B366" s="328">
        <v>1</v>
      </c>
      <c r="C366" s="330"/>
      <c r="D366" s="330" t="str">
        <f>IF(C366&gt;0,VLOOKUP(C366,女子登録情報!$A$2:$H$2000,2,0),"")</f>
        <v/>
      </c>
      <c r="E366" s="331" t="str">
        <f>IF(C366&gt;0,VLOOKUP(C366,女子登録情報!$A$2:$H$2000,3,0),"")</f>
        <v/>
      </c>
      <c r="F366" s="332"/>
      <c r="G366" s="330" t="str">
        <f>IF(C366&gt;0,VLOOKUP(C366,女子登録情報!$A$2:$H$2000,4,0),"")</f>
        <v/>
      </c>
      <c r="H366" s="330" t="str">
        <f>IF(C366&gt;0,VLOOKUP(C366,女子登録情報!$A$2:$H$2000,8,0),"")</f>
        <v/>
      </c>
      <c r="I366" s="333" t="str">
        <f>IF(C366&gt;0,VLOOKUP(C366,女子登録情報!$A$2:$H$2000,5,0),"")</f>
        <v/>
      </c>
      <c r="J366" s="60"/>
      <c r="L366" s="62"/>
    </row>
    <row r="367" spans="1:12" s="21" customFormat="1" ht="18.75">
      <c r="A367" s="4"/>
      <c r="B367" s="329"/>
      <c r="C367" s="195"/>
      <c r="D367" s="195"/>
      <c r="E367" s="321"/>
      <c r="F367" s="322"/>
      <c r="G367" s="195"/>
      <c r="H367" s="195"/>
      <c r="I367" s="320"/>
      <c r="J367" s="60"/>
      <c r="L367" s="62"/>
    </row>
    <row r="368" spans="1:12" s="21" customFormat="1" ht="18.75">
      <c r="A368" s="4"/>
      <c r="B368" s="312">
        <v>2</v>
      </c>
      <c r="C368" s="314"/>
      <c r="D368" s="314" t="str">
        <f>IF(C368,VLOOKUP(C368,女子登録情報!$A$2:$H$2000,2,0),"")</f>
        <v/>
      </c>
      <c r="E368" s="316" t="str">
        <f>IF(C368&gt;0,VLOOKUP(C368,女子登録情報!$A$2:$H$2000,3,0),"")</f>
        <v/>
      </c>
      <c r="F368" s="317"/>
      <c r="G368" s="314" t="str">
        <f>IF(C368&gt;0,VLOOKUP(C368,女子登録情報!$A$2:$H$2000,4,0),"")</f>
        <v/>
      </c>
      <c r="H368" s="314" t="str">
        <f>IF(C368&gt;0,VLOOKUP(C368,女子登録情報!$A$2:$H$2000,8,0),"")</f>
        <v/>
      </c>
      <c r="I368" s="280" t="str">
        <f>IF(C368&gt;0,VLOOKUP(C368,女子登録情報!$A$2:$H$2000,5,0),"")</f>
        <v/>
      </c>
      <c r="J368" s="60"/>
      <c r="L368" s="62"/>
    </row>
    <row r="369" spans="1:12" s="21" customFormat="1" ht="18.75">
      <c r="A369" s="4"/>
      <c r="B369" s="329"/>
      <c r="C369" s="195"/>
      <c r="D369" s="195"/>
      <c r="E369" s="321"/>
      <c r="F369" s="322"/>
      <c r="G369" s="195"/>
      <c r="H369" s="195"/>
      <c r="I369" s="320"/>
      <c r="J369" s="60"/>
      <c r="L369" s="62"/>
    </row>
    <row r="370" spans="1:12" s="21" customFormat="1" ht="18.75">
      <c r="A370" s="4"/>
      <c r="B370" s="312">
        <v>3</v>
      </c>
      <c r="C370" s="314"/>
      <c r="D370" s="314" t="str">
        <f>IF(C370,VLOOKUP(C370,女子登録情報!$A$2:$H$2000,2,0),"")</f>
        <v/>
      </c>
      <c r="E370" s="316" t="str">
        <f>IF(C370&gt;0,VLOOKUP(C370,女子登録情報!$A$2:$H$2000,3,0),"")</f>
        <v/>
      </c>
      <c r="F370" s="317"/>
      <c r="G370" s="314" t="str">
        <f>IF(C370&gt;0,VLOOKUP(C370,女子登録情報!$A$2:$H$2000,4,0),"")</f>
        <v/>
      </c>
      <c r="H370" s="314" t="str">
        <f>IF(C370&gt;0,VLOOKUP(C370,女子登録情報!$A$2:$H$2000,8,0),"")</f>
        <v/>
      </c>
      <c r="I370" s="280" t="str">
        <f>IF(C370&gt;0,VLOOKUP(C370,女子登録情報!$A$2:$H$2000,5,0),"")</f>
        <v/>
      </c>
      <c r="J370" s="60"/>
      <c r="L370" s="62"/>
    </row>
    <row r="371" spans="1:12" s="21" customFormat="1" ht="18.75">
      <c r="A371" s="4"/>
      <c r="B371" s="329"/>
      <c r="C371" s="195"/>
      <c r="D371" s="195"/>
      <c r="E371" s="321"/>
      <c r="F371" s="322"/>
      <c r="G371" s="195"/>
      <c r="H371" s="195"/>
      <c r="I371" s="320"/>
      <c r="J371" s="60"/>
      <c r="L371" s="62"/>
    </row>
    <row r="372" spans="1:12" s="21" customFormat="1" ht="18.75">
      <c r="A372" s="4"/>
      <c r="B372" s="312">
        <v>4</v>
      </c>
      <c r="C372" s="314"/>
      <c r="D372" s="314" t="str">
        <f>IF(C372,VLOOKUP(C372,女子登録情報!$A$2:$H$2000,2,0),"")</f>
        <v/>
      </c>
      <c r="E372" s="316" t="str">
        <f>IF(C372&gt;0,VLOOKUP(C372,女子登録情報!$A$2:$H$2000,3,0),"")</f>
        <v/>
      </c>
      <c r="F372" s="317"/>
      <c r="G372" s="314" t="str">
        <f>IF(C372&gt;0,VLOOKUP(C372,女子登録情報!$A$2:$H$2000,4,0),"")</f>
        <v/>
      </c>
      <c r="H372" s="314" t="str">
        <f>IF(C372&gt;0,VLOOKUP(C372,女子登録情報!$A$2:$H$2000,8,0),"")</f>
        <v/>
      </c>
      <c r="I372" s="280" t="str">
        <f>IF(C372&gt;0,VLOOKUP(C372,女子登録情報!$A$2:$H$2000,5,0),"")</f>
        <v/>
      </c>
      <c r="J372" s="60"/>
      <c r="L372" s="62"/>
    </row>
    <row r="373" spans="1:12" s="21" customFormat="1" ht="18.75">
      <c r="A373" s="4"/>
      <c r="B373" s="329"/>
      <c r="C373" s="195"/>
      <c r="D373" s="195"/>
      <c r="E373" s="321"/>
      <c r="F373" s="322"/>
      <c r="G373" s="195"/>
      <c r="H373" s="195"/>
      <c r="I373" s="320"/>
      <c r="J373" s="60"/>
      <c r="L373" s="62"/>
    </row>
    <row r="374" spans="1:12" s="21" customFormat="1" ht="18.75">
      <c r="A374" s="4"/>
      <c r="B374" s="312">
        <v>5</v>
      </c>
      <c r="C374" s="314"/>
      <c r="D374" s="314" t="str">
        <f>IF(C374,VLOOKUP(C374,女子登録情報!$A$2:$H$2000,2,0),"")</f>
        <v/>
      </c>
      <c r="E374" s="316" t="str">
        <f>IF(C374&gt;0,VLOOKUP(C374,女子登録情報!$A$2:$H$2000,3,0),"")</f>
        <v/>
      </c>
      <c r="F374" s="317"/>
      <c r="G374" s="314" t="str">
        <f>IF(C374&gt;0,VLOOKUP(C374,女子登録情報!$A$2:$H$2000,4,0),"")</f>
        <v/>
      </c>
      <c r="H374" s="314" t="str">
        <f>IF(C374&gt;0,VLOOKUP(C374,女子登録情報!$A$2:$H$2000,8,0),"")</f>
        <v/>
      </c>
      <c r="I374" s="280" t="str">
        <f>IF(C374&gt;0,VLOOKUP(C374,女子登録情報!$A$2:$H$2000,5,0),"")</f>
        <v/>
      </c>
      <c r="J374" s="60"/>
      <c r="L374" s="62"/>
    </row>
    <row r="375" spans="1:12" s="21" customFormat="1" ht="18.75">
      <c r="A375" s="4"/>
      <c r="B375" s="329"/>
      <c r="C375" s="195"/>
      <c r="D375" s="195"/>
      <c r="E375" s="321"/>
      <c r="F375" s="322"/>
      <c r="G375" s="195"/>
      <c r="H375" s="195"/>
      <c r="I375" s="320"/>
      <c r="J375" s="60"/>
      <c r="L375" s="62"/>
    </row>
    <row r="376" spans="1:12" s="21" customFormat="1" ht="18.75">
      <c r="A376" s="4"/>
      <c r="B376" s="312">
        <v>6</v>
      </c>
      <c r="C376" s="314"/>
      <c r="D376" s="314" t="str">
        <f>IF(C376,VLOOKUP(C376,女子登録情報!$A$2:$H$2000,2,0),"")</f>
        <v/>
      </c>
      <c r="E376" s="316" t="str">
        <f>IF(C376&gt;0,VLOOKUP(C376,女子登録情報!$A$2:$H$2000,3,0),"")</f>
        <v/>
      </c>
      <c r="F376" s="317"/>
      <c r="G376" s="314" t="str">
        <f>IF(C376&gt;0,VLOOKUP(C376,女子登録情報!$A$2:$H$2000,4,0),"")</f>
        <v/>
      </c>
      <c r="H376" s="314" t="str">
        <f>IF(C376&gt;0,VLOOKUP(C376,女子登録情報!$A$2:$H$2000,8,0),"")</f>
        <v/>
      </c>
      <c r="I376" s="280" t="str">
        <f>IF(C376&gt;0,VLOOKUP(C376,女子登録情報!$A$2:$H$2000,5,0),"")</f>
        <v/>
      </c>
      <c r="J376" s="60"/>
      <c r="L376" s="62"/>
    </row>
    <row r="377" spans="1:12" s="21" customFormat="1" ht="19.5" thickBot="1">
      <c r="A377" s="4"/>
      <c r="B377" s="313"/>
      <c r="C377" s="315"/>
      <c r="D377" s="315"/>
      <c r="E377" s="318"/>
      <c r="F377" s="319"/>
      <c r="G377" s="315"/>
      <c r="H377" s="315"/>
      <c r="I377" s="281"/>
      <c r="J377" s="60"/>
      <c r="L377" s="62"/>
    </row>
    <row r="378" spans="1:12" s="21" customFormat="1" ht="18.75">
      <c r="A378" s="4"/>
      <c r="B378" s="282" t="s">
        <v>1322</v>
      </c>
      <c r="C378" s="283"/>
      <c r="D378" s="283"/>
      <c r="E378" s="283"/>
      <c r="F378" s="283"/>
      <c r="G378" s="283"/>
      <c r="H378" s="283"/>
      <c r="I378" s="284"/>
      <c r="J378" s="60"/>
      <c r="L378" s="62"/>
    </row>
    <row r="379" spans="1:12" s="21" customFormat="1" ht="18.75">
      <c r="A379" s="4"/>
      <c r="B379" s="285"/>
      <c r="C379" s="286"/>
      <c r="D379" s="286"/>
      <c r="E379" s="286"/>
      <c r="F379" s="286"/>
      <c r="G379" s="286"/>
      <c r="H379" s="286"/>
      <c r="I379" s="287"/>
      <c r="J379" s="60"/>
      <c r="L379" s="62"/>
    </row>
    <row r="380" spans="1:12" s="21" customFormat="1" ht="19.5" thickBot="1">
      <c r="A380" s="4"/>
      <c r="B380" s="288"/>
      <c r="C380" s="289"/>
      <c r="D380" s="289"/>
      <c r="E380" s="289"/>
      <c r="F380" s="289"/>
      <c r="G380" s="289"/>
      <c r="H380" s="289"/>
      <c r="I380" s="290"/>
      <c r="J380" s="60"/>
      <c r="L380" s="62"/>
    </row>
    <row r="381" spans="1:12" s="21" customFormat="1" ht="18.75">
      <c r="A381" s="61"/>
      <c r="B381" s="61"/>
      <c r="C381" s="61"/>
      <c r="D381" s="61"/>
      <c r="E381" s="61"/>
      <c r="F381" s="61"/>
      <c r="G381" s="61"/>
      <c r="H381" s="61"/>
      <c r="I381" s="61"/>
      <c r="J381" s="66"/>
      <c r="L381" s="62"/>
    </row>
    <row r="382" spans="1:12" s="21" customFormat="1" ht="19.5" thickBot="1">
      <c r="A382" s="4"/>
      <c r="B382" s="4"/>
      <c r="C382" s="4"/>
      <c r="D382" s="4"/>
      <c r="E382" s="4"/>
      <c r="F382" s="4"/>
      <c r="G382" s="4"/>
      <c r="H382" s="4"/>
      <c r="I382" s="4"/>
      <c r="J382" s="64" t="s">
        <v>1381</v>
      </c>
      <c r="L382" s="62"/>
    </row>
    <row r="383" spans="1:12" s="21" customFormat="1" ht="18.75">
      <c r="A383" s="4"/>
      <c r="B383" s="385" t="str">
        <f>CONCATENATE('加盟校情報&amp;大会設定'!$G$5,'加盟校情報&amp;大会設定'!$H$5,'加盟校情報&amp;大会設定'!$I$5,'加盟校情報&amp;大会設定'!$J$5,)&amp;"　女子4×100mR"</f>
        <v>第35回全日本大学女子駅伝東海地区選考会　女子4×100mR</v>
      </c>
      <c r="C383" s="386"/>
      <c r="D383" s="386"/>
      <c r="E383" s="386"/>
      <c r="F383" s="386"/>
      <c r="G383" s="386"/>
      <c r="H383" s="386"/>
      <c r="I383" s="387"/>
      <c r="J383" s="60"/>
      <c r="L383" s="62"/>
    </row>
    <row r="384" spans="1:12" s="21" customFormat="1" ht="19.5" thickBot="1">
      <c r="A384" s="4"/>
      <c r="B384" s="388"/>
      <c r="C384" s="389"/>
      <c r="D384" s="389"/>
      <c r="E384" s="389"/>
      <c r="F384" s="389"/>
      <c r="G384" s="389"/>
      <c r="H384" s="389"/>
      <c r="I384" s="390"/>
      <c r="J384" s="60"/>
      <c r="L384" s="62"/>
    </row>
    <row r="385" spans="1:12" s="21" customFormat="1" ht="18.75">
      <c r="A385" s="4"/>
      <c r="B385" s="297" t="s">
        <v>1326</v>
      </c>
      <c r="C385" s="298"/>
      <c r="D385" s="303" t="str">
        <f>IF(基本情報登録!$D$6&gt;0,基本情報登録!$D$6,"")</f>
        <v/>
      </c>
      <c r="E385" s="304"/>
      <c r="F385" s="304"/>
      <c r="G385" s="304"/>
      <c r="H385" s="305"/>
      <c r="I385" s="65" t="s">
        <v>1360</v>
      </c>
      <c r="J385" s="60"/>
      <c r="L385" s="62"/>
    </row>
    <row r="386" spans="1:12" s="21" customFormat="1" ht="18.75">
      <c r="A386" s="4"/>
      <c r="B386" s="299" t="s">
        <v>1</v>
      </c>
      <c r="C386" s="300"/>
      <c r="D386" s="306" t="str">
        <f>IF(基本情報登録!$D$8&gt;0,基本情報登録!$D$8,"")</f>
        <v/>
      </c>
      <c r="E386" s="307"/>
      <c r="F386" s="307"/>
      <c r="G386" s="307"/>
      <c r="H386" s="308"/>
      <c r="I386" s="280"/>
      <c r="J386" s="60"/>
      <c r="L386" s="62"/>
    </row>
    <row r="387" spans="1:12" s="21" customFormat="1" ht="19.5" thickBot="1">
      <c r="A387" s="4"/>
      <c r="B387" s="301"/>
      <c r="C387" s="302"/>
      <c r="D387" s="309"/>
      <c r="E387" s="310"/>
      <c r="F387" s="310"/>
      <c r="G387" s="310"/>
      <c r="H387" s="311"/>
      <c r="I387" s="281"/>
      <c r="J387" s="60"/>
      <c r="L387" s="62"/>
    </row>
    <row r="388" spans="1:12" s="21" customFormat="1" ht="18.75">
      <c r="A388" s="4"/>
      <c r="B388" s="297" t="s">
        <v>26</v>
      </c>
      <c r="C388" s="298"/>
      <c r="D388" s="334"/>
      <c r="E388" s="335"/>
      <c r="F388" s="335"/>
      <c r="G388" s="335"/>
      <c r="H388" s="335"/>
      <c r="I388" s="336"/>
      <c r="J388" s="60"/>
      <c r="L388" s="62"/>
    </row>
    <row r="389" spans="1:12" s="21" customFormat="1" ht="18.75" hidden="1">
      <c r="A389" s="4"/>
      <c r="B389" s="50"/>
      <c r="C389" s="51"/>
      <c r="D389" s="52"/>
      <c r="E389" s="337" t="str">
        <f>TEXT(D388,"00000")</f>
        <v>00000</v>
      </c>
      <c r="F389" s="337"/>
      <c r="G389" s="337"/>
      <c r="H389" s="337"/>
      <c r="I389" s="338"/>
      <c r="J389" s="60"/>
      <c r="L389" s="62"/>
    </row>
    <row r="390" spans="1:12" s="21" customFormat="1" ht="18.75">
      <c r="A390" s="4"/>
      <c r="B390" s="299" t="s">
        <v>29</v>
      </c>
      <c r="C390" s="300"/>
      <c r="D390" s="316"/>
      <c r="E390" s="341"/>
      <c r="F390" s="341"/>
      <c r="G390" s="341"/>
      <c r="H390" s="341"/>
      <c r="I390" s="342"/>
      <c r="J390" s="60"/>
      <c r="L390" s="62"/>
    </row>
    <row r="391" spans="1:12" s="21" customFormat="1" ht="18.75">
      <c r="A391" s="4"/>
      <c r="B391" s="339"/>
      <c r="C391" s="340"/>
      <c r="D391" s="321"/>
      <c r="E391" s="343"/>
      <c r="F391" s="343"/>
      <c r="G391" s="343"/>
      <c r="H391" s="343"/>
      <c r="I391" s="344"/>
      <c r="J391" s="60"/>
      <c r="L391" s="62"/>
    </row>
    <row r="392" spans="1:12" s="21" customFormat="1" ht="19.5" thickBot="1">
      <c r="A392" s="4"/>
      <c r="B392" s="345" t="s">
        <v>1318</v>
      </c>
      <c r="C392" s="346"/>
      <c r="D392" s="347"/>
      <c r="E392" s="348"/>
      <c r="F392" s="348"/>
      <c r="G392" s="348"/>
      <c r="H392" s="348"/>
      <c r="I392" s="349"/>
      <c r="J392" s="60"/>
      <c r="L392" s="62"/>
    </row>
    <row r="393" spans="1:12" s="21" customFormat="1" ht="18.75">
      <c r="A393" s="4"/>
      <c r="B393" s="323" t="s">
        <v>1319</v>
      </c>
      <c r="C393" s="324"/>
      <c r="D393" s="324"/>
      <c r="E393" s="324"/>
      <c r="F393" s="324"/>
      <c r="G393" s="324"/>
      <c r="H393" s="324"/>
      <c r="I393" s="325"/>
      <c r="J393" s="60"/>
      <c r="L393" s="62"/>
    </row>
    <row r="394" spans="1:12" s="21" customFormat="1" ht="19.5" thickBot="1">
      <c r="A394" s="4"/>
      <c r="B394" s="53" t="s">
        <v>1323</v>
      </c>
      <c r="C394" s="54" t="s">
        <v>18</v>
      </c>
      <c r="D394" s="54" t="s">
        <v>1324</v>
      </c>
      <c r="E394" s="326" t="s">
        <v>1320</v>
      </c>
      <c r="F394" s="327"/>
      <c r="G394" s="54" t="s">
        <v>1325</v>
      </c>
      <c r="H394" s="54" t="s">
        <v>48</v>
      </c>
      <c r="I394" s="55" t="s">
        <v>1321</v>
      </c>
      <c r="J394" s="60"/>
      <c r="L394" s="62"/>
    </row>
    <row r="395" spans="1:12" s="21" customFormat="1" ht="19.5" thickTop="1">
      <c r="A395" s="4"/>
      <c r="B395" s="328">
        <v>1</v>
      </c>
      <c r="C395" s="330"/>
      <c r="D395" s="330" t="str">
        <f>IF(C395&gt;0,VLOOKUP(C395,女子登録情報!$A$2:$H$2000,2,0),"")</f>
        <v/>
      </c>
      <c r="E395" s="331" t="str">
        <f>IF(C395&gt;0,VLOOKUP(C395,女子登録情報!$A$2:$H$2000,3,0),"")</f>
        <v/>
      </c>
      <c r="F395" s="332"/>
      <c r="G395" s="330" t="str">
        <f>IF(C395&gt;0,VLOOKUP(C395,女子登録情報!$A$2:$H$2000,4,0),"")</f>
        <v/>
      </c>
      <c r="H395" s="330" t="str">
        <f>IF(C395&gt;0,VLOOKUP(C395,女子登録情報!$A$2:$H$2000,8,0),"")</f>
        <v/>
      </c>
      <c r="I395" s="333" t="str">
        <f>IF(C395&gt;0,VLOOKUP(C395,女子登録情報!$A$2:$H$2000,5,0),"")</f>
        <v/>
      </c>
      <c r="J395" s="60"/>
      <c r="L395" s="62"/>
    </row>
    <row r="396" spans="1:12" s="21" customFormat="1" ht="18.75">
      <c r="A396" s="4"/>
      <c r="B396" s="329"/>
      <c r="C396" s="195"/>
      <c r="D396" s="195"/>
      <c r="E396" s="321"/>
      <c r="F396" s="322"/>
      <c r="G396" s="195"/>
      <c r="H396" s="195"/>
      <c r="I396" s="320"/>
      <c r="J396" s="60"/>
      <c r="L396" s="62"/>
    </row>
    <row r="397" spans="1:12" s="21" customFormat="1" ht="18.75">
      <c r="A397" s="4"/>
      <c r="B397" s="312">
        <v>2</v>
      </c>
      <c r="C397" s="314"/>
      <c r="D397" s="314" t="str">
        <f>IF(C397,VLOOKUP(C397,女子登録情報!$A$2:$H$2000,2,0),"")</f>
        <v/>
      </c>
      <c r="E397" s="316" t="str">
        <f>IF(C397&gt;0,VLOOKUP(C397,女子登録情報!$A$2:$H$2000,3,0),"")</f>
        <v/>
      </c>
      <c r="F397" s="317"/>
      <c r="G397" s="314" t="str">
        <f>IF(C397&gt;0,VLOOKUP(C397,女子登録情報!$A$2:$H$2000,4,0),"")</f>
        <v/>
      </c>
      <c r="H397" s="314" t="str">
        <f>IF(C397&gt;0,VLOOKUP(C397,女子登録情報!$A$2:$H$2000,8,0),"")</f>
        <v/>
      </c>
      <c r="I397" s="280" t="str">
        <f>IF(C397&gt;0,VLOOKUP(C397,女子登録情報!$A$2:$H$2000,5,0),"")</f>
        <v/>
      </c>
      <c r="J397" s="60"/>
      <c r="L397" s="62"/>
    </row>
    <row r="398" spans="1:12" s="21" customFormat="1" ht="18.75">
      <c r="A398" s="4"/>
      <c r="B398" s="329"/>
      <c r="C398" s="195"/>
      <c r="D398" s="195"/>
      <c r="E398" s="321"/>
      <c r="F398" s="322"/>
      <c r="G398" s="195"/>
      <c r="H398" s="195"/>
      <c r="I398" s="320"/>
      <c r="J398" s="60"/>
      <c r="L398" s="62"/>
    </row>
    <row r="399" spans="1:12" s="21" customFormat="1" ht="18.75">
      <c r="A399" s="4"/>
      <c r="B399" s="312">
        <v>3</v>
      </c>
      <c r="C399" s="314"/>
      <c r="D399" s="314" t="str">
        <f>IF(C399,VLOOKUP(C399,女子登録情報!$A$2:$H$2000,2,0),"")</f>
        <v/>
      </c>
      <c r="E399" s="316" t="str">
        <f>IF(C399&gt;0,VLOOKUP(C399,女子登録情報!$A$2:$H$2000,3,0),"")</f>
        <v/>
      </c>
      <c r="F399" s="317"/>
      <c r="G399" s="314" t="str">
        <f>IF(C399&gt;0,VLOOKUP(C399,女子登録情報!$A$2:$H$2000,4,0),"")</f>
        <v/>
      </c>
      <c r="H399" s="314" t="str">
        <f>IF(C399&gt;0,VLOOKUP(C399,女子登録情報!$A$2:$H$2000,8,0),"")</f>
        <v/>
      </c>
      <c r="I399" s="280" t="str">
        <f>IF(C399&gt;0,VLOOKUP(C399,女子登録情報!$A$2:$H$2000,5,0),"")</f>
        <v/>
      </c>
      <c r="J399" s="60"/>
      <c r="L399" s="62"/>
    </row>
    <row r="400" spans="1:12" s="21" customFormat="1" ht="18.75">
      <c r="A400" s="4"/>
      <c r="B400" s="329"/>
      <c r="C400" s="195"/>
      <c r="D400" s="195"/>
      <c r="E400" s="321"/>
      <c r="F400" s="322"/>
      <c r="G400" s="195"/>
      <c r="H400" s="195"/>
      <c r="I400" s="320"/>
      <c r="J400" s="60"/>
      <c r="L400" s="62"/>
    </row>
    <row r="401" spans="1:12" s="21" customFormat="1" ht="18.75">
      <c r="A401" s="4"/>
      <c r="B401" s="312">
        <v>4</v>
      </c>
      <c r="C401" s="314"/>
      <c r="D401" s="314" t="str">
        <f>IF(C401,VLOOKUP(C401,女子登録情報!$A$2:$H$2000,2,0),"")</f>
        <v/>
      </c>
      <c r="E401" s="316" t="str">
        <f>IF(C401&gt;0,VLOOKUP(C401,女子登録情報!$A$2:$H$2000,3,0),"")</f>
        <v/>
      </c>
      <c r="F401" s="317"/>
      <c r="G401" s="314" t="str">
        <f>IF(C401&gt;0,VLOOKUP(C401,女子登録情報!$A$2:$H$2000,4,0),"")</f>
        <v/>
      </c>
      <c r="H401" s="314" t="str">
        <f>IF(C401&gt;0,VLOOKUP(C401,女子登録情報!$A$2:$H$2000,8,0),"")</f>
        <v/>
      </c>
      <c r="I401" s="280" t="str">
        <f>IF(C401&gt;0,VLOOKUP(C401,女子登録情報!$A$2:$H$2000,5,0),"")</f>
        <v/>
      </c>
      <c r="J401" s="60"/>
      <c r="L401" s="62"/>
    </row>
    <row r="402" spans="1:12" s="21" customFormat="1" ht="18.75">
      <c r="A402" s="4"/>
      <c r="B402" s="329"/>
      <c r="C402" s="195"/>
      <c r="D402" s="195"/>
      <c r="E402" s="321"/>
      <c r="F402" s="322"/>
      <c r="G402" s="195"/>
      <c r="H402" s="195"/>
      <c r="I402" s="320"/>
      <c r="J402" s="60"/>
      <c r="L402" s="62"/>
    </row>
    <row r="403" spans="1:12" s="21" customFormat="1" ht="18.75">
      <c r="A403" s="4"/>
      <c r="B403" s="312">
        <v>5</v>
      </c>
      <c r="C403" s="314"/>
      <c r="D403" s="314" t="str">
        <f>IF(C403,VLOOKUP(C403,女子登録情報!$A$2:$H$2000,2,0),"")</f>
        <v/>
      </c>
      <c r="E403" s="316" t="str">
        <f>IF(C403&gt;0,VLOOKUP(C403,女子登録情報!$A$2:$H$2000,3,0),"")</f>
        <v/>
      </c>
      <c r="F403" s="317"/>
      <c r="G403" s="314" t="str">
        <f>IF(C403&gt;0,VLOOKUP(C403,女子登録情報!$A$2:$H$2000,4,0),"")</f>
        <v/>
      </c>
      <c r="H403" s="314" t="str">
        <f>IF(C403&gt;0,VLOOKUP(C403,女子登録情報!$A$2:$H$2000,8,0),"")</f>
        <v/>
      </c>
      <c r="I403" s="280" t="str">
        <f>IF(C403&gt;0,VLOOKUP(C403,女子登録情報!$A$2:$H$2000,5,0),"")</f>
        <v/>
      </c>
      <c r="J403" s="60"/>
      <c r="L403" s="62"/>
    </row>
    <row r="404" spans="1:12" s="21" customFormat="1" ht="18.75">
      <c r="A404" s="4"/>
      <c r="B404" s="329"/>
      <c r="C404" s="195"/>
      <c r="D404" s="195"/>
      <c r="E404" s="321"/>
      <c r="F404" s="322"/>
      <c r="G404" s="195"/>
      <c r="H404" s="195"/>
      <c r="I404" s="320"/>
      <c r="J404" s="60"/>
      <c r="L404" s="62"/>
    </row>
    <row r="405" spans="1:12" s="21" customFormat="1" ht="18.75">
      <c r="A405" s="4"/>
      <c r="B405" s="312">
        <v>6</v>
      </c>
      <c r="C405" s="314"/>
      <c r="D405" s="314" t="str">
        <f>IF(C405,VLOOKUP(C405,女子登録情報!$A$2:$H$2000,2,0),"")</f>
        <v/>
      </c>
      <c r="E405" s="316" t="str">
        <f>IF(C405&gt;0,VLOOKUP(C405,女子登録情報!$A$2:$H$2000,3,0),"")</f>
        <v/>
      </c>
      <c r="F405" s="317"/>
      <c r="G405" s="314" t="str">
        <f>IF(C405&gt;0,VLOOKUP(C405,女子登録情報!$A$2:$H$2000,4,0),"")</f>
        <v/>
      </c>
      <c r="H405" s="314" t="str">
        <f>IF(C405&gt;0,VLOOKUP(C405,女子登録情報!$A$2:$H$2000,8,0),"")</f>
        <v/>
      </c>
      <c r="I405" s="280" t="str">
        <f>IF(C405&gt;0,VLOOKUP(C405,女子登録情報!$A$2:$H$2000,5,0),"")</f>
        <v/>
      </c>
      <c r="J405" s="60"/>
      <c r="L405" s="62"/>
    </row>
    <row r="406" spans="1:12" s="21" customFormat="1" ht="19.5" thickBot="1">
      <c r="A406" s="4"/>
      <c r="B406" s="313"/>
      <c r="C406" s="315"/>
      <c r="D406" s="315"/>
      <c r="E406" s="318"/>
      <c r="F406" s="319"/>
      <c r="G406" s="315"/>
      <c r="H406" s="315"/>
      <c r="I406" s="281"/>
      <c r="J406" s="60"/>
      <c r="L406" s="62"/>
    </row>
    <row r="407" spans="1:12" s="21" customFormat="1" ht="18.75">
      <c r="A407" s="4"/>
      <c r="B407" s="282" t="s">
        <v>1322</v>
      </c>
      <c r="C407" s="283"/>
      <c r="D407" s="283"/>
      <c r="E407" s="283"/>
      <c r="F407" s="283"/>
      <c r="G407" s="283"/>
      <c r="H407" s="283"/>
      <c r="I407" s="284"/>
      <c r="J407" s="60"/>
      <c r="L407" s="62"/>
    </row>
    <row r="408" spans="1:12" s="21" customFormat="1" ht="18.75">
      <c r="A408" s="4"/>
      <c r="B408" s="285"/>
      <c r="C408" s="286"/>
      <c r="D408" s="286"/>
      <c r="E408" s="286"/>
      <c r="F408" s="286"/>
      <c r="G408" s="286"/>
      <c r="H408" s="286"/>
      <c r="I408" s="287"/>
      <c r="J408" s="60"/>
      <c r="L408" s="62"/>
    </row>
    <row r="409" spans="1:12" s="21" customFormat="1" ht="19.5" thickBot="1">
      <c r="A409" s="4"/>
      <c r="B409" s="288"/>
      <c r="C409" s="289"/>
      <c r="D409" s="289"/>
      <c r="E409" s="289"/>
      <c r="F409" s="289"/>
      <c r="G409" s="289"/>
      <c r="H409" s="289"/>
      <c r="I409" s="290"/>
      <c r="J409" s="60"/>
      <c r="L409" s="62"/>
    </row>
    <row r="410" spans="1:12" s="21" customFormat="1" ht="18.75">
      <c r="A410" s="61"/>
      <c r="B410" s="61"/>
      <c r="C410" s="61"/>
      <c r="D410" s="61"/>
      <c r="E410" s="61"/>
      <c r="F410" s="61"/>
      <c r="G410" s="61"/>
      <c r="H410" s="61"/>
      <c r="I410" s="61"/>
      <c r="J410" s="66"/>
      <c r="L410" s="62"/>
    </row>
    <row r="411" spans="1:12" s="21" customFormat="1" ht="19.5" thickBot="1">
      <c r="A411" s="4"/>
      <c r="B411" s="4"/>
      <c r="C411" s="4"/>
      <c r="D411" s="4"/>
      <c r="E411" s="4"/>
      <c r="F411" s="4"/>
      <c r="G411" s="4"/>
      <c r="H411" s="4"/>
      <c r="I411" s="4"/>
      <c r="J411" s="64" t="s">
        <v>1351</v>
      </c>
      <c r="L411" s="62"/>
    </row>
    <row r="412" spans="1:12" s="21" customFormat="1" ht="18.75">
      <c r="A412" s="4"/>
      <c r="B412" s="385" t="str">
        <f>CONCATENATE('加盟校情報&amp;大会設定'!$G$5,'加盟校情報&amp;大会設定'!$H$5,'加盟校情報&amp;大会設定'!$I$5,'加盟校情報&amp;大会設定'!$J$5,)&amp;"　女子4×100mR"</f>
        <v>第35回全日本大学女子駅伝東海地区選考会　女子4×100mR</v>
      </c>
      <c r="C412" s="386"/>
      <c r="D412" s="386"/>
      <c r="E412" s="386"/>
      <c r="F412" s="386"/>
      <c r="G412" s="386"/>
      <c r="H412" s="386"/>
      <c r="I412" s="387"/>
      <c r="J412" s="60"/>
      <c r="L412" s="62"/>
    </row>
    <row r="413" spans="1:12" s="21" customFormat="1" ht="19.5" thickBot="1">
      <c r="A413" s="4"/>
      <c r="B413" s="388"/>
      <c r="C413" s="389"/>
      <c r="D413" s="389"/>
      <c r="E413" s="389"/>
      <c r="F413" s="389"/>
      <c r="G413" s="389"/>
      <c r="H413" s="389"/>
      <c r="I413" s="390"/>
      <c r="J413" s="60"/>
      <c r="L413" s="62"/>
    </row>
    <row r="414" spans="1:12" s="21" customFormat="1" ht="18.75">
      <c r="A414" s="4"/>
      <c r="B414" s="297" t="s">
        <v>1326</v>
      </c>
      <c r="C414" s="298"/>
      <c r="D414" s="303" t="str">
        <f>IF(基本情報登録!$D$6&gt;0,基本情報登録!$D$6,"")</f>
        <v/>
      </c>
      <c r="E414" s="304"/>
      <c r="F414" s="304"/>
      <c r="G414" s="304"/>
      <c r="H414" s="305"/>
      <c r="I414" s="65" t="s">
        <v>1360</v>
      </c>
      <c r="J414" s="60"/>
      <c r="L414" s="62"/>
    </row>
    <row r="415" spans="1:12" s="21" customFormat="1" ht="18.75">
      <c r="A415" s="4"/>
      <c r="B415" s="299" t="s">
        <v>1</v>
      </c>
      <c r="C415" s="300"/>
      <c r="D415" s="306" t="str">
        <f>IF(基本情報登録!$D$8&gt;0,基本情報登録!$D$8,"")</f>
        <v/>
      </c>
      <c r="E415" s="307"/>
      <c r="F415" s="307"/>
      <c r="G415" s="307"/>
      <c r="H415" s="308"/>
      <c r="I415" s="280"/>
      <c r="J415" s="60"/>
      <c r="L415" s="62"/>
    </row>
    <row r="416" spans="1:12" s="21" customFormat="1" ht="19.5" thickBot="1">
      <c r="A416" s="4"/>
      <c r="B416" s="301"/>
      <c r="C416" s="302"/>
      <c r="D416" s="309"/>
      <c r="E416" s="310"/>
      <c r="F416" s="310"/>
      <c r="G416" s="310"/>
      <c r="H416" s="311"/>
      <c r="I416" s="281"/>
      <c r="J416" s="60"/>
      <c r="L416" s="62"/>
    </row>
    <row r="417" spans="1:12" s="21" customFormat="1" ht="18.75">
      <c r="A417" s="4"/>
      <c r="B417" s="297" t="s">
        <v>26</v>
      </c>
      <c r="C417" s="298"/>
      <c r="D417" s="334"/>
      <c r="E417" s="335"/>
      <c r="F417" s="335"/>
      <c r="G417" s="335"/>
      <c r="H417" s="335"/>
      <c r="I417" s="336"/>
      <c r="J417" s="60"/>
      <c r="L417" s="62"/>
    </row>
    <row r="418" spans="1:12" s="21" customFormat="1" ht="18.75" hidden="1">
      <c r="A418" s="4"/>
      <c r="B418" s="50"/>
      <c r="C418" s="51"/>
      <c r="D418" s="52"/>
      <c r="E418" s="337" t="str">
        <f>TEXT(D417,"00000")</f>
        <v>00000</v>
      </c>
      <c r="F418" s="337"/>
      <c r="G418" s="337"/>
      <c r="H418" s="337"/>
      <c r="I418" s="338"/>
      <c r="J418" s="60"/>
      <c r="L418" s="62"/>
    </row>
    <row r="419" spans="1:12" s="21" customFormat="1" ht="18.75">
      <c r="A419" s="4"/>
      <c r="B419" s="299" t="s">
        <v>29</v>
      </c>
      <c r="C419" s="300"/>
      <c r="D419" s="316"/>
      <c r="E419" s="341"/>
      <c r="F419" s="341"/>
      <c r="G419" s="341"/>
      <c r="H419" s="341"/>
      <c r="I419" s="342"/>
      <c r="J419" s="60"/>
      <c r="L419" s="62"/>
    </row>
    <row r="420" spans="1:12" s="21" customFormat="1" ht="18.75">
      <c r="A420" s="4"/>
      <c r="B420" s="339"/>
      <c r="C420" s="340"/>
      <c r="D420" s="321"/>
      <c r="E420" s="343"/>
      <c r="F420" s="343"/>
      <c r="G420" s="343"/>
      <c r="H420" s="343"/>
      <c r="I420" s="344"/>
      <c r="J420" s="60"/>
      <c r="L420" s="62"/>
    </row>
    <row r="421" spans="1:12" s="21" customFormat="1" ht="19.5" thickBot="1">
      <c r="A421" s="4"/>
      <c r="B421" s="345" t="s">
        <v>1318</v>
      </c>
      <c r="C421" s="346"/>
      <c r="D421" s="347"/>
      <c r="E421" s="348"/>
      <c r="F421" s="348"/>
      <c r="G421" s="348"/>
      <c r="H421" s="348"/>
      <c r="I421" s="349"/>
      <c r="J421" s="60"/>
      <c r="L421" s="62"/>
    </row>
    <row r="422" spans="1:12" s="21" customFormat="1" ht="18.75">
      <c r="A422" s="4"/>
      <c r="B422" s="323" t="s">
        <v>1319</v>
      </c>
      <c r="C422" s="324"/>
      <c r="D422" s="324"/>
      <c r="E422" s="324"/>
      <c r="F422" s="324"/>
      <c r="G422" s="324"/>
      <c r="H422" s="324"/>
      <c r="I422" s="325"/>
      <c r="J422" s="60"/>
      <c r="L422" s="62"/>
    </row>
    <row r="423" spans="1:12" s="21" customFormat="1" ht="19.5" thickBot="1">
      <c r="A423" s="4"/>
      <c r="B423" s="53" t="s">
        <v>1323</v>
      </c>
      <c r="C423" s="54" t="s">
        <v>18</v>
      </c>
      <c r="D423" s="54" t="s">
        <v>1324</v>
      </c>
      <c r="E423" s="326" t="s">
        <v>1320</v>
      </c>
      <c r="F423" s="327"/>
      <c r="G423" s="54" t="s">
        <v>1325</v>
      </c>
      <c r="H423" s="54" t="s">
        <v>48</v>
      </c>
      <c r="I423" s="55" t="s">
        <v>1321</v>
      </c>
      <c r="J423" s="60"/>
      <c r="L423" s="62"/>
    </row>
    <row r="424" spans="1:12" s="21" customFormat="1" ht="19.5" thickTop="1">
      <c r="A424" s="4"/>
      <c r="B424" s="328">
        <v>1</v>
      </c>
      <c r="C424" s="330"/>
      <c r="D424" s="330" t="str">
        <f>IF(C424&gt;0,VLOOKUP(C424,女子登録情報!$A$2:$H$2000,2,0),"")</f>
        <v/>
      </c>
      <c r="E424" s="331" t="str">
        <f>IF(C424&gt;0,VLOOKUP(C424,女子登録情報!$A$2:$H$2000,3,0),"")</f>
        <v/>
      </c>
      <c r="F424" s="332"/>
      <c r="G424" s="330" t="str">
        <f>IF(C424&gt;0,VLOOKUP(C424,女子登録情報!$A$2:$H$2000,4,0),"")</f>
        <v/>
      </c>
      <c r="H424" s="330" t="str">
        <f>IF(C424&gt;0,VLOOKUP(C424,女子登録情報!$A$2:$H$2000,8,0),"")</f>
        <v/>
      </c>
      <c r="I424" s="333" t="str">
        <f>IF(C424&gt;0,VLOOKUP(C424,女子登録情報!$A$2:$H$2000,5,0),"")</f>
        <v/>
      </c>
      <c r="J424" s="60"/>
      <c r="L424" s="62"/>
    </row>
    <row r="425" spans="1:12" s="21" customFormat="1" ht="18.75">
      <c r="A425" s="4"/>
      <c r="B425" s="329"/>
      <c r="C425" s="195"/>
      <c r="D425" s="195"/>
      <c r="E425" s="321"/>
      <c r="F425" s="322"/>
      <c r="G425" s="195"/>
      <c r="H425" s="195"/>
      <c r="I425" s="320"/>
      <c r="J425" s="60"/>
      <c r="L425" s="62"/>
    </row>
    <row r="426" spans="1:12" s="21" customFormat="1" ht="18.75">
      <c r="A426" s="4"/>
      <c r="B426" s="312">
        <v>2</v>
      </c>
      <c r="C426" s="314"/>
      <c r="D426" s="314" t="str">
        <f>IF(C426,VLOOKUP(C426,女子登録情報!$A$2:$H$2000,2,0),"")</f>
        <v/>
      </c>
      <c r="E426" s="316" t="str">
        <f>IF(C426&gt;0,VLOOKUP(C426,女子登録情報!$A$2:$H$2000,3,0),"")</f>
        <v/>
      </c>
      <c r="F426" s="317"/>
      <c r="G426" s="314" t="str">
        <f>IF(C426&gt;0,VLOOKUP(C426,女子登録情報!$A$2:$H$2000,4,0),"")</f>
        <v/>
      </c>
      <c r="H426" s="314" t="str">
        <f>IF(C426&gt;0,VLOOKUP(C426,女子登録情報!$A$2:$H$2000,8,0),"")</f>
        <v/>
      </c>
      <c r="I426" s="280" t="str">
        <f>IF(C426&gt;0,VLOOKUP(C426,女子登録情報!$A$2:$H$2000,5,0),"")</f>
        <v/>
      </c>
      <c r="J426" s="60"/>
      <c r="L426" s="62"/>
    </row>
    <row r="427" spans="1:12" s="21" customFormat="1" ht="18.75">
      <c r="A427" s="4"/>
      <c r="B427" s="329"/>
      <c r="C427" s="195"/>
      <c r="D427" s="195"/>
      <c r="E427" s="321"/>
      <c r="F427" s="322"/>
      <c r="G427" s="195"/>
      <c r="H427" s="195"/>
      <c r="I427" s="320"/>
      <c r="J427" s="60"/>
      <c r="L427" s="62"/>
    </row>
    <row r="428" spans="1:12" s="21" customFormat="1" ht="18.75">
      <c r="A428" s="4"/>
      <c r="B428" s="312">
        <v>3</v>
      </c>
      <c r="C428" s="314"/>
      <c r="D428" s="314" t="str">
        <f>IF(C428,VLOOKUP(C428,女子登録情報!$A$2:$H$2000,2,0),"")</f>
        <v/>
      </c>
      <c r="E428" s="316" t="str">
        <f>IF(C428&gt;0,VLOOKUP(C428,女子登録情報!$A$2:$H$2000,3,0),"")</f>
        <v/>
      </c>
      <c r="F428" s="317"/>
      <c r="G428" s="314" t="str">
        <f>IF(C428&gt;0,VLOOKUP(C428,女子登録情報!$A$2:$H$2000,4,0),"")</f>
        <v/>
      </c>
      <c r="H428" s="314" t="str">
        <f>IF(C428&gt;0,VLOOKUP(C428,女子登録情報!$A$2:$H$2000,8,0),"")</f>
        <v/>
      </c>
      <c r="I428" s="280" t="str">
        <f>IF(C428&gt;0,VLOOKUP(C428,女子登録情報!$A$2:$H$2000,5,0),"")</f>
        <v/>
      </c>
      <c r="J428" s="60"/>
      <c r="L428" s="62"/>
    </row>
    <row r="429" spans="1:12" s="21" customFormat="1" ht="18.75">
      <c r="A429" s="4"/>
      <c r="B429" s="329"/>
      <c r="C429" s="195"/>
      <c r="D429" s="195"/>
      <c r="E429" s="321"/>
      <c r="F429" s="322"/>
      <c r="G429" s="195"/>
      <c r="H429" s="195"/>
      <c r="I429" s="320"/>
      <c r="J429" s="60"/>
      <c r="L429" s="62"/>
    </row>
    <row r="430" spans="1:12" s="21" customFormat="1" ht="18.75">
      <c r="A430" s="4"/>
      <c r="B430" s="312">
        <v>4</v>
      </c>
      <c r="C430" s="314"/>
      <c r="D430" s="314" t="str">
        <f>IF(C430,VLOOKUP(C430,女子登録情報!$A$2:$H$2000,2,0),"")</f>
        <v/>
      </c>
      <c r="E430" s="316" t="str">
        <f>IF(C430&gt;0,VLOOKUP(C430,女子登録情報!$A$2:$H$2000,3,0),"")</f>
        <v/>
      </c>
      <c r="F430" s="317"/>
      <c r="G430" s="314" t="str">
        <f>IF(C430&gt;0,VLOOKUP(C430,女子登録情報!$A$2:$H$2000,4,0),"")</f>
        <v/>
      </c>
      <c r="H430" s="314" t="str">
        <f>IF(C430&gt;0,VLOOKUP(C430,女子登録情報!$A$2:$H$2000,8,0),"")</f>
        <v/>
      </c>
      <c r="I430" s="280" t="str">
        <f>IF(C430&gt;0,VLOOKUP(C430,女子登録情報!$A$2:$H$2000,5,0),"")</f>
        <v/>
      </c>
      <c r="J430" s="60"/>
      <c r="L430" s="62"/>
    </row>
    <row r="431" spans="1:12" s="21" customFormat="1" ht="18.75">
      <c r="A431" s="4"/>
      <c r="B431" s="329"/>
      <c r="C431" s="195"/>
      <c r="D431" s="195"/>
      <c r="E431" s="321"/>
      <c r="F431" s="322"/>
      <c r="G431" s="195"/>
      <c r="H431" s="195"/>
      <c r="I431" s="320"/>
      <c r="J431" s="60"/>
      <c r="L431" s="62"/>
    </row>
    <row r="432" spans="1:12" s="21" customFormat="1" ht="18.75">
      <c r="A432" s="4"/>
      <c r="B432" s="312">
        <v>5</v>
      </c>
      <c r="C432" s="314"/>
      <c r="D432" s="314" t="str">
        <f>IF(C432,VLOOKUP(C432,女子登録情報!$A$2:$H$2000,2,0),"")</f>
        <v/>
      </c>
      <c r="E432" s="316" t="str">
        <f>IF(C432&gt;0,VLOOKUP(C432,女子登録情報!$A$2:$H$2000,3,0),"")</f>
        <v/>
      </c>
      <c r="F432" s="317"/>
      <c r="G432" s="314" t="str">
        <f>IF(C432&gt;0,VLOOKUP(C432,女子登録情報!$A$2:$H$2000,4,0),"")</f>
        <v/>
      </c>
      <c r="H432" s="314" t="str">
        <f>IF(C432&gt;0,VLOOKUP(C432,女子登録情報!$A$2:$H$2000,8,0),"")</f>
        <v/>
      </c>
      <c r="I432" s="280" t="str">
        <f>IF(C432&gt;0,VLOOKUP(C432,女子登録情報!$A$2:$H$2000,5,0),"")</f>
        <v/>
      </c>
      <c r="J432" s="60"/>
      <c r="L432" s="62"/>
    </row>
    <row r="433" spans="1:12" s="21" customFormat="1" ht="18.75">
      <c r="A433" s="4"/>
      <c r="B433" s="329"/>
      <c r="C433" s="195"/>
      <c r="D433" s="195"/>
      <c r="E433" s="321"/>
      <c r="F433" s="322"/>
      <c r="G433" s="195"/>
      <c r="H433" s="195"/>
      <c r="I433" s="320"/>
      <c r="J433" s="60"/>
      <c r="L433" s="62"/>
    </row>
    <row r="434" spans="1:12" s="21" customFormat="1" ht="18.75">
      <c r="A434" s="4"/>
      <c r="B434" s="312">
        <v>6</v>
      </c>
      <c r="C434" s="314"/>
      <c r="D434" s="314" t="str">
        <f>IF(C434,VLOOKUP(C434,女子登録情報!$A$2:$H$2000,2,0),"")</f>
        <v/>
      </c>
      <c r="E434" s="316" t="str">
        <f>IF(C434&gt;0,VLOOKUP(C434,女子登録情報!$A$2:$H$2000,3,0),"")</f>
        <v/>
      </c>
      <c r="F434" s="317"/>
      <c r="G434" s="314" t="str">
        <f>IF(C434&gt;0,VLOOKUP(C434,女子登録情報!$A$2:$H$2000,4,0),"")</f>
        <v/>
      </c>
      <c r="H434" s="314" t="str">
        <f>IF(C434&gt;0,VLOOKUP(C434,女子登録情報!$A$2:$H$2000,8,0),"")</f>
        <v/>
      </c>
      <c r="I434" s="280" t="str">
        <f>IF(C434&gt;0,VLOOKUP(C434,女子登録情報!$A$2:$H$2000,5,0),"")</f>
        <v/>
      </c>
      <c r="J434" s="60"/>
      <c r="L434" s="62"/>
    </row>
    <row r="435" spans="1:12" s="21" customFormat="1" ht="19.5" thickBot="1">
      <c r="A435" s="4"/>
      <c r="B435" s="313"/>
      <c r="C435" s="315"/>
      <c r="D435" s="315"/>
      <c r="E435" s="318"/>
      <c r="F435" s="319"/>
      <c r="G435" s="315"/>
      <c r="H435" s="315"/>
      <c r="I435" s="281"/>
      <c r="J435" s="60"/>
      <c r="L435" s="62"/>
    </row>
    <row r="436" spans="1:12" s="21" customFormat="1" ht="18.75">
      <c r="A436" s="4"/>
      <c r="B436" s="282" t="s">
        <v>1322</v>
      </c>
      <c r="C436" s="283"/>
      <c r="D436" s="283"/>
      <c r="E436" s="283"/>
      <c r="F436" s="283"/>
      <c r="G436" s="283"/>
      <c r="H436" s="283"/>
      <c r="I436" s="284"/>
      <c r="J436" s="60"/>
      <c r="L436" s="62"/>
    </row>
    <row r="437" spans="1:12" s="21" customFormat="1" ht="18.75">
      <c r="A437" s="4"/>
      <c r="B437" s="285"/>
      <c r="C437" s="286"/>
      <c r="D437" s="286"/>
      <c r="E437" s="286"/>
      <c r="F437" s="286"/>
      <c r="G437" s="286"/>
      <c r="H437" s="286"/>
      <c r="I437" s="287"/>
      <c r="J437" s="60"/>
      <c r="L437" s="62"/>
    </row>
    <row r="438" spans="1:12" s="21" customFormat="1" ht="19.5" thickBot="1">
      <c r="A438" s="4"/>
      <c r="B438" s="288"/>
      <c r="C438" s="289"/>
      <c r="D438" s="289"/>
      <c r="E438" s="289"/>
      <c r="F438" s="289"/>
      <c r="G438" s="289"/>
      <c r="H438" s="289"/>
      <c r="I438" s="290"/>
      <c r="J438" s="60"/>
      <c r="L438" s="62"/>
    </row>
    <row r="439" spans="1:12" s="21" customFormat="1" ht="18.75">
      <c r="A439" s="61"/>
      <c r="B439" s="61"/>
      <c r="C439" s="61"/>
      <c r="D439" s="61"/>
      <c r="E439" s="61"/>
      <c r="F439" s="61"/>
      <c r="G439" s="61"/>
      <c r="H439" s="61"/>
      <c r="I439" s="61"/>
      <c r="J439" s="66"/>
      <c r="L439" s="62"/>
    </row>
    <row r="440" spans="1:12" s="21" customFormat="1" ht="19.5" thickBot="1">
      <c r="A440" s="4"/>
      <c r="B440" s="4"/>
      <c r="C440" s="4"/>
      <c r="D440" s="4"/>
      <c r="E440" s="4"/>
      <c r="F440" s="4"/>
      <c r="G440" s="4"/>
      <c r="H440" s="4"/>
      <c r="I440" s="4"/>
      <c r="J440" s="64" t="s">
        <v>1352</v>
      </c>
      <c r="L440" s="62"/>
    </row>
    <row r="441" spans="1:12" s="21" customFormat="1" ht="18.75">
      <c r="A441" s="4"/>
      <c r="B441" s="385" t="str">
        <f>CONCATENATE('加盟校情報&amp;大会設定'!$G$5,'加盟校情報&amp;大会設定'!$H$5,'加盟校情報&amp;大会設定'!$I$5,'加盟校情報&amp;大会設定'!$J$5,)&amp;"　女子4×100mR"</f>
        <v>第35回全日本大学女子駅伝東海地区選考会　女子4×100mR</v>
      </c>
      <c r="C441" s="386"/>
      <c r="D441" s="386"/>
      <c r="E441" s="386"/>
      <c r="F441" s="386"/>
      <c r="G441" s="386"/>
      <c r="H441" s="386"/>
      <c r="I441" s="387"/>
      <c r="J441" s="60"/>
      <c r="L441" s="62"/>
    </row>
    <row r="442" spans="1:12" s="21" customFormat="1" ht="19.5" thickBot="1">
      <c r="A442" s="4"/>
      <c r="B442" s="388"/>
      <c r="C442" s="389"/>
      <c r="D442" s="389"/>
      <c r="E442" s="389"/>
      <c r="F442" s="389"/>
      <c r="G442" s="389"/>
      <c r="H442" s="389"/>
      <c r="I442" s="390"/>
      <c r="J442" s="60"/>
      <c r="L442" s="62"/>
    </row>
    <row r="443" spans="1:12" s="21" customFormat="1" ht="18.75">
      <c r="A443" s="4"/>
      <c r="B443" s="297" t="s">
        <v>1326</v>
      </c>
      <c r="C443" s="298"/>
      <c r="D443" s="303" t="str">
        <f>IF(基本情報登録!$D$6&gt;0,基本情報登録!$D$6,"")</f>
        <v/>
      </c>
      <c r="E443" s="304"/>
      <c r="F443" s="304"/>
      <c r="G443" s="304"/>
      <c r="H443" s="305"/>
      <c r="I443" s="65" t="s">
        <v>1360</v>
      </c>
      <c r="J443" s="60"/>
      <c r="L443" s="62"/>
    </row>
    <row r="444" spans="1:12" s="21" customFormat="1" ht="18.75">
      <c r="A444" s="4"/>
      <c r="B444" s="299" t="s">
        <v>1</v>
      </c>
      <c r="C444" s="300"/>
      <c r="D444" s="306" t="str">
        <f>IF(基本情報登録!$D$8&gt;0,基本情報登録!$D$8,"")</f>
        <v/>
      </c>
      <c r="E444" s="307"/>
      <c r="F444" s="307"/>
      <c r="G444" s="307"/>
      <c r="H444" s="308"/>
      <c r="I444" s="280"/>
      <c r="J444" s="60"/>
      <c r="L444" s="62"/>
    </row>
    <row r="445" spans="1:12" s="21" customFormat="1" ht="19.5" thickBot="1">
      <c r="A445" s="4"/>
      <c r="B445" s="301"/>
      <c r="C445" s="302"/>
      <c r="D445" s="309"/>
      <c r="E445" s="310"/>
      <c r="F445" s="310"/>
      <c r="G445" s="310"/>
      <c r="H445" s="311"/>
      <c r="I445" s="281"/>
      <c r="J445" s="60"/>
      <c r="L445" s="62"/>
    </row>
    <row r="446" spans="1:12" s="21" customFormat="1" ht="18.75">
      <c r="A446" s="4"/>
      <c r="B446" s="297" t="s">
        <v>26</v>
      </c>
      <c r="C446" s="298"/>
      <c r="D446" s="334"/>
      <c r="E446" s="335"/>
      <c r="F446" s="335"/>
      <c r="G446" s="335"/>
      <c r="H446" s="335"/>
      <c r="I446" s="336"/>
      <c r="J446" s="60"/>
      <c r="L446" s="62"/>
    </row>
    <row r="447" spans="1:12" s="21" customFormat="1" ht="18.75" hidden="1">
      <c r="A447" s="4"/>
      <c r="B447" s="50"/>
      <c r="C447" s="51"/>
      <c r="D447" s="52"/>
      <c r="E447" s="337" t="str">
        <f>TEXT(D446,"00000")</f>
        <v>00000</v>
      </c>
      <c r="F447" s="337"/>
      <c r="G447" s="337"/>
      <c r="H447" s="337"/>
      <c r="I447" s="338"/>
      <c r="J447" s="60"/>
      <c r="L447" s="62"/>
    </row>
    <row r="448" spans="1:12" s="21" customFormat="1" ht="18.75">
      <c r="A448" s="4"/>
      <c r="B448" s="299" t="s">
        <v>29</v>
      </c>
      <c r="C448" s="300"/>
      <c r="D448" s="316"/>
      <c r="E448" s="341"/>
      <c r="F448" s="341"/>
      <c r="G448" s="341"/>
      <c r="H448" s="341"/>
      <c r="I448" s="342"/>
      <c r="J448" s="60"/>
      <c r="L448" s="62"/>
    </row>
    <row r="449" spans="1:12" s="21" customFormat="1" ht="18.75">
      <c r="A449" s="4"/>
      <c r="B449" s="339"/>
      <c r="C449" s="340"/>
      <c r="D449" s="321"/>
      <c r="E449" s="343"/>
      <c r="F449" s="343"/>
      <c r="G449" s="343"/>
      <c r="H449" s="343"/>
      <c r="I449" s="344"/>
      <c r="J449" s="60"/>
      <c r="L449" s="62"/>
    </row>
    <row r="450" spans="1:12" s="21" customFormat="1" ht="19.5" thickBot="1">
      <c r="A450" s="4"/>
      <c r="B450" s="345" t="s">
        <v>1318</v>
      </c>
      <c r="C450" s="346"/>
      <c r="D450" s="347"/>
      <c r="E450" s="348"/>
      <c r="F450" s="348"/>
      <c r="G450" s="348"/>
      <c r="H450" s="348"/>
      <c r="I450" s="349"/>
      <c r="J450" s="60"/>
      <c r="L450" s="62"/>
    </row>
    <row r="451" spans="1:12" s="21" customFormat="1" ht="18.75">
      <c r="A451" s="4"/>
      <c r="B451" s="323" t="s">
        <v>1319</v>
      </c>
      <c r="C451" s="324"/>
      <c r="D451" s="324"/>
      <c r="E451" s="324"/>
      <c r="F451" s="324"/>
      <c r="G451" s="324"/>
      <c r="H451" s="324"/>
      <c r="I451" s="325"/>
      <c r="J451" s="60"/>
      <c r="L451" s="62"/>
    </row>
    <row r="452" spans="1:12" s="21" customFormat="1" ht="19.5" thickBot="1">
      <c r="A452" s="4"/>
      <c r="B452" s="53" t="s">
        <v>1323</v>
      </c>
      <c r="C452" s="54" t="s">
        <v>18</v>
      </c>
      <c r="D452" s="54" t="s">
        <v>1324</v>
      </c>
      <c r="E452" s="326" t="s">
        <v>1320</v>
      </c>
      <c r="F452" s="327"/>
      <c r="G452" s="54" t="s">
        <v>1325</v>
      </c>
      <c r="H452" s="54" t="s">
        <v>48</v>
      </c>
      <c r="I452" s="55" t="s">
        <v>1321</v>
      </c>
      <c r="J452" s="60"/>
      <c r="L452" s="62"/>
    </row>
    <row r="453" spans="1:12" s="21" customFormat="1" ht="19.5" thickTop="1">
      <c r="A453" s="4"/>
      <c r="B453" s="328">
        <v>1</v>
      </c>
      <c r="C453" s="330"/>
      <c r="D453" s="330" t="str">
        <f>IF(C453&gt;0,VLOOKUP(C453,女子登録情報!$A$2:$H$2000,2,0),"")</f>
        <v/>
      </c>
      <c r="E453" s="331" t="str">
        <f>IF(C453&gt;0,VLOOKUP(C453,女子登録情報!$A$2:$H$2000,3,0),"")</f>
        <v/>
      </c>
      <c r="F453" s="332"/>
      <c r="G453" s="330" t="str">
        <f>IF(C453&gt;0,VLOOKUP(C453,女子登録情報!$A$2:$H$2000,4,0),"")</f>
        <v/>
      </c>
      <c r="H453" s="330" t="str">
        <f>IF(C453&gt;0,VLOOKUP(C453,女子登録情報!$A$2:$H$2000,8,0),"")</f>
        <v/>
      </c>
      <c r="I453" s="333" t="str">
        <f>IF(C453&gt;0,VLOOKUP(C453,女子登録情報!$A$2:$H$2000,5,0),"")</f>
        <v/>
      </c>
      <c r="J453" s="60"/>
      <c r="L453" s="62"/>
    </row>
    <row r="454" spans="1:12" s="21" customFormat="1" ht="18.75">
      <c r="A454" s="4"/>
      <c r="B454" s="329"/>
      <c r="C454" s="195"/>
      <c r="D454" s="195"/>
      <c r="E454" s="321"/>
      <c r="F454" s="322"/>
      <c r="G454" s="195"/>
      <c r="H454" s="195"/>
      <c r="I454" s="320"/>
      <c r="J454" s="60"/>
      <c r="L454" s="62"/>
    </row>
    <row r="455" spans="1:12" s="21" customFormat="1" ht="18.75">
      <c r="A455" s="4"/>
      <c r="B455" s="312">
        <v>2</v>
      </c>
      <c r="C455" s="314"/>
      <c r="D455" s="314" t="str">
        <f>IF(C455,VLOOKUP(C455,女子登録情報!$A$2:$H$2000,2,0),"")</f>
        <v/>
      </c>
      <c r="E455" s="316" t="str">
        <f>IF(C455&gt;0,VLOOKUP(C455,女子登録情報!$A$2:$H$2000,3,0),"")</f>
        <v/>
      </c>
      <c r="F455" s="317"/>
      <c r="G455" s="314" t="str">
        <f>IF(C455&gt;0,VLOOKUP(C455,女子登録情報!$A$2:$H$2000,4,0),"")</f>
        <v/>
      </c>
      <c r="H455" s="314" t="str">
        <f>IF(C455&gt;0,VLOOKUP(C455,女子登録情報!$A$2:$H$2000,8,0),"")</f>
        <v/>
      </c>
      <c r="I455" s="280" t="str">
        <f>IF(C455&gt;0,VLOOKUP(C455,女子登録情報!$A$2:$H$2000,5,0),"")</f>
        <v/>
      </c>
      <c r="J455" s="60"/>
      <c r="L455" s="62"/>
    </row>
    <row r="456" spans="1:12" s="21" customFormat="1" ht="18.75">
      <c r="A456" s="4"/>
      <c r="B456" s="329"/>
      <c r="C456" s="195"/>
      <c r="D456" s="195"/>
      <c r="E456" s="321"/>
      <c r="F456" s="322"/>
      <c r="G456" s="195"/>
      <c r="H456" s="195"/>
      <c r="I456" s="320"/>
      <c r="J456" s="60"/>
      <c r="L456" s="62"/>
    </row>
    <row r="457" spans="1:12" s="21" customFormat="1" ht="18.75">
      <c r="A457" s="4"/>
      <c r="B457" s="312">
        <v>3</v>
      </c>
      <c r="C457" s="314"/>
      <c r="D457" s="314" t="str">
        <f>IF(C457,VLOOKUP(C457,女子登録情報!$A$2:$H$2000,2,0),"")</f>
        <v/>
      </c>
      <c r="E457" s="316" t="str">
        <f>IF(C457&gt;0,VLOOKUP(C457,女子登録情報!$A$2:$H$2000,3,0),"")</f>
        <v/>
      </c>
      <c r="F457" s="317"/>
      <c r="G457" s="314" t="str">
        <f>IF(C457&gt;0,VLOOKUP(C457,女子登録情報!$A$2:$H$2000,4,0),"")</f>
        <v/>
      </c>
      <c r="H457" s="314" t="str">
        <f>IF(C457&gt;0,VLOOKUP(C457,女子登録情報!$A$2:$H$2000,8,0),"")</f>
        <v/>
      </c>
      <c r="I457" s="280" t="str">
        <f>IF(C457&gt;0,VLOOKUP(C457,女子登録情報!$A$2:$H$2000,5,0),"")</f>
        <v/>
      </c>
      <c r="J457" s="60"/>
      <c r="L457" s="62"/>
    </row>
    <row r="458" spans="1:12" s="21" customFormat="1" ht="18.75">
      <c r="A458" s="4"/>
      <c r="B458" s="329"/>
      <c r="C458" s="195"/>
      <c r="D458" s="195"/>
      <c r="E458" s="321"/>
      <c r="F458" s="322"/>
      <c r="G458" s="195"/>
      <c r="H458" s="195"/>
      <c r="I458" s="320"/>
      <c r="J458" s="60"/>
      <c r="L458" s="62"/>
    </row>
    <row r="459" spans="1:12" s="21" customFormat="1" ht="18.75">
      <c r="A459" s="4"/>
      <c r="B459" s="312">
        <v>4</v>
      </c>
      <c r="C459" s="314"/>
      <c r="D459" s="314" t="str">
        <f>IF(C459,VLOOKUP(C459,女子登録情報!$A$2:$H$2000,2,0),"")</f>
        <v/>
      </c>
      <c r="E459" s="316" t="str">
        <f>IF(C459&gt;0,VLOOKUP(C459,女子登録情報!$A$2:$H$2000,3,0),"")</f>
        <v/>
      </c>
      <c r="F459" s="317"/>
      <c r="G459" s="314" t="str">
        <f>IF(C459&gt;0,VLOOKUP(C459,女子登録情報!$A$2:$H$2000,4,0),"")</f>
        <v/>
      </c>
      <c r="H459" s="314" t="str">
        <f>IF(C459&gt;0,VLOOKUP(C459,女子登録情報!$A$2:$H$2000,8,0),"")</f>
        <v/>
      </c>
      <c r="I459" s="280" t="str">
        <f>IF(C459&gt;0,VLOOKUP(C459,女子登録情報!$A$2:$H$2000,5,0),"")</f>
        <v/>
      </c>
      <c r="J459" s="60"/>
      <c r="L459" s="62"/>
    </row>
    <row r="460" spans="1:12" s="21" customFormat="1" ht="18.75">
      <c r="A460" s="4"/>
      <c r="B460" s="329"/>
      <c r="C460" s="195"/>
      <c r="D460" s="195"/>
      <c r="E460" s="321"/>
      <c r="F460" s="322"/>
      <c r="G460" s="195"/>
      <c r="H460" s="195"/>
      <c r="I460" s="320"/>
      <c r="J460" s="60"/>
      <c r="L460" s="62"/>
    </row>
    <row r="461" spans="1:12" s="21" customFormat="1" ht="18.75">
      <c r="A461" s="4"/>
      <c r="B461" s="312">
        <v>5</v>
      </c>
      <c r="C461" s="314"/>
      <c r="D461" s="314" t="str">
        <f>IF(C461,VLOOKUP(C461,女子登録情報!$A$2:$H$2000,2,0),"")</f>
        <v/>
      </c>
      <c r="E461" s="316" t="str">
        <f>IF(C461&gt;0,VLOOKUP(C461,女子登録情報!$A$2:$H$2000,3,0),"")</f>
        <v/>
      </c>
      <c r="F461" s="317"/>
      <c r="G461" s="314" t="str">
        <f>IF(C461&gt;0,VLOOKUP(C461,女子登録情報!$A$2:$H$2000,4,0),"")</f>
        <v/>
      </c>
      <c r="H461" s="314" t="str">
        <f>IF(C461&gt;0,VLOOKUP(C461,女子登録情報!$A$2:$H$2000,8,0),"")</f>
        <v/>
      </c>
      <c r="I461" s="280" t="str">
        <f>IF(C461&gt;0,VLOOKUP(C461,女子登録情報!$A$2:$H$2000,5,0),"")</f>
        <v/>
      </c>
      <c r="J461" s="60"/>
      <c r="L461" s="62"/>
    </row>
    <row r="462" spans="1:12" s="21" customFormat="1" ht="18.75">
      <c r="A462" s="4"/>
      <c r="B462" s="329"/>
      <c r="C462" s="195"/>
      <c r="D462" s="195"/>
      <c r="E462" s="321"/>
      <c r="F462" s="322"/>
      <c r="G462" s="195"/>
      <c r="H462" s="195"/>
      <c r="I462" s="320"/>
      <c r="J462" s="60"/>
      <c r="L462" s="62"/>
    </row>
    <row r="463" spans="1:12" s="21" customFormat="1" ht="18.75">
      <c r="A463" s="4"/>
      <c r="B463" s="312">
        <v>6</v>
      </c>
      <c r="C463" s="314"/>
      <c r="D463" s="314" t="str">
        <f>IF(C463,VLOOKUP(C463,女子登録情報!$A$2:$H$2000,2,0),"")</f>
        <v/>
      </c>
      <c r="E463" s="316" t="str">
        <f>IF(C463&gt;0,VLOOKUP(C463,女子登録情報!$A$2:$H$2000,3,0),"")</f>
        <v/>
      </c>
      <c r="F463" s="317"/>
      <c r="G463" s="314" t="str">
        <f>IF(C463&gt;0,VLOOKUP(C463,女子登録情報!$A$2:$H$2000,4,0),"")</f>
        <v/>
      </c>
      <c r="H463" s="314" t="str">
        <f>IF(C463&gt;0,VLOOKUP(C463,女子登録情報!$A$2:$H$2000,8,0),"")</f>
        <v/>
      </c>
      <c r="I463" s="280" t="str">
        <f>IF(C463&gt;0,VLOOKUP(C463,女子登録情報!$A$2:$H$2000,5,0),"")</f>
        <v/>
      </c>
      <c r="J463" s="60"/>
      <c r="L463" s="62"/>
    </row>
    <row r="464" spans="1:12" s="21" customFormat="1" ht="19.5" thickBot="1">
      <c r="A464" s="4"/>
      <c r="B464" s="313"/>
      <c r="C464" s="315"/>
      <c r="D464" s="315"/>
      <c r="E464" s="318"/>
      <c r="F464" s="319"/>
      <c r="G464" s="315"/>
      <c r="H464" s="315"/>
      <c r="I464" s="281"/>
      <c r="J464" s="60"/>
      <c r="L464" s="62"/>
    </row>
    <row r="465" spans="1:12" s="21" customFormat="1" ht="18.75">
      <c r="A465" s="4"/>
      <c r="B465" s="282" t="s">
        <v>1322</v>
      </c>
      <c r="C465" s="283"/>
      <c r="D465" s="283"/>
      <c r="E465" s="283"/>
      <c r="F465" s="283"/>
      <c r="G465" s="283"/>
      <c r="H465" s="283"/>
      <c r="I465" s="284"/>
      <c r="J465" s="60"/>
      <c r="L465" s="62"/>
    </row>
    <row r="466" spans="1:12" s="21" customFormat="1" ht="18.75">
      <c r="A466" s="4"/>
      <c r="B466" s="285"/>
      <c r="C466" s="286"/>
      <c r="D466" s="286"/>
      <c r="E466" s="286"/>
      <c r="F466" s="286"/>
      <c r="G466" s="286"/>
      <c r="H466" s="286"/>
      <c r="I466" s="287"/>
      <c r="J466" s="60"/>
      <c r="L466" s="62"/>
    </row>
    <row r="467" spans="1:12" s="21" customFormat="1" ht="19.5" thickBot="1">
      <c r="A467" s="4"/>
      <c r="B467" s="288"/>
      <c r="C467" s="289"/>
      <c r="D467" s="289"/>
      <c r="E467" s="289"/>
      <c r="F467" s="289"/>
      <c r="G467" s="289"/>
      <c r="H467" s="289"/>
      <c r="I467" s="290"/>
      <c r="J467" s="60"/>
      <c r="L467" s="62"/>
    </row>
    <row r="468" spans="1:12" s="21" customFormat="1" ht="18.75">
      <c r="A468" s="61"/>
      <c r="B468" s="61"/>
      <c r="C468" s="61"/>
      <c r="D468" s="61"/>
      <c r="E468" s="61"/>
      <c r="F468" s="61"/>
      <c r="G468" s="61"/>
      <c r="H468" s="61"/>
      <c r="I468" s="61"/>
      <c r="J468" s="66"/>
      <c r="L468" s="62"/>
    </row>
    <row r="469" spans="1:12" s="21" customFormat="1" ht="19.5" thickBot="1">
      <c r="A469" s="4"/>
      <c r="B469" s="4"/>
      <c r="C469" s="4"/>
      <c r="D469" s="4"/>
      <c r="E469" s="4"/>
      <c r="F469" s="4"/>
      <c r="G469" s="4"/>
      <c r="H469" s="4"/>
      <c r="I469" s="4"/>
      <c r="J469" s="64" t="s">
        <v>1353</v>
      </c>
      <c r="L469" s="62"/>
    </row>
    <row r="470" spans="1:12" s="21" customFormat="1" ht="18.75">
      <c r="A470" s="4"/>
      <c r="B470" s="385" t="str">
        <f>CONCATENATE('加盟校情報&amp;大会設定'!$G$5,'加盟校情報&amp;大会設定'!$H$5,'加盟校情報&amp;大会設定'!$I$5,'加盟校情報&amp;大会設定'!$J$5,)&amp;"　女子4×100mR"</f>
        <v>第35回全日本大学女子駅伝東海地区選考会　女子4×100mR</v>
      </c>
      <c r="C470" s="386"/>
      <c r="D470" s="386"/>
      <c r="E470" s="386"/>
      <c r="F470" s="386"/>
      <c r="G470" s="386"/>
      <c r="H470" s="386"/>
      <c r="I470" s="387"/>
      <c r="J470" s="60"/>
      <c r="L470" s="62"/>
    </row>
    <row r="471" spans="1:12" s="21" customFormat="1" ht="19.5" thickBot="1">
      <c r="A471" s="4"/>
      <c r="B471" s="388"/>
      <c r="C471" s="389"/>
      <c r="D471" s="389"/>
      <c r="E471" s="389"/>
      <c r="F471" s="389"/>
      <c r="G471" s="389"/>
      <c r="H471" s="389"/>
      <c r="I471" s="390"/>
      <c r="J471" s="60"/>
      <c r="L471" s="62"/>
    </row>
    <row r="472" spans="1:12" s="21" customFormat="1" ht="18.75">
      <c r="A472" s="4"/>
      <c r="B472" s="297" t="s">
        <v>1326</v>
      </c>
      <c r="C472" s="298"/>
      <c r="D472" s="303" t="str">
        <f>IF(基本情報登録!$D$6&gt;0,基本情報登録!$D$6,"")</f>
        <v/>
      </c>
      <c r="E472" s="304"/>
      <c r="F472" s="304"/>
      <c r="G472" s="304"/>
      <c r="H472" s="305"/>
      <c r="I472" s="65" t="s">
        <v>1360</v>
      </c>
      <c r="J472" s="60"/>
      <c r="L472" s="62"/>
    </row>
    <row r="473" spans="1:12" s="21" customFormat="1" ht="18.75">
      <c r="A473" s="4"/>
      <c r="B473" s="299" t="s">
        <v>1</v>
      </c>
      <c r="C473" s="300"/>
      <c r="D473" s="306" t="str">
        <f>IF(基本情報登録!$D$8&gt;0,基本情報登録!$D$8,"")</f>
        <v/>
      </c>
      <c r="E473" s="307"/>
      <c r="F473" s="307"/>
      <c r="G473" s="307"/>
      <c r="H473" s="308"/>
      <c r="I473" s="280"/>
      <c r="J473" s="60"/>
      <c r="L473" s="62"/>
    </row>
    <row r="474" spans="1:12" s="21" customFormat="1" ht="19.5" thickBot="1">
      <c r="A474" s="4"/>
      <c r="B474" s="301"/>
      <c r="C474" s="302"/>
      <c r="D474" s="309"/>
      <c r="E474" s="310"/>
      <c r="F474" s="310"/>
      <c r="G474" s="310"/>
      <c r="H474" s="311"/>
      <c r="I474" s="281"/>
      <c r="J474" s="60"/>
      <c r="L474" s="62"/>
    </row>
    <row r="475" spans="1:12" s="21" customFormat="1" ht="18.75">
      <c r="A475" s="4"/>
      <c r="B475" s="297" t="s">
        <v>26</v>
      </c>
      <c r="C475" s="298"/>
      <c r="D475" s="334"/>
      <c r="E475" s="335"/>
      <c r="F475" s="335"/>
      <c r="G475" s="335"/>
      <c r="H475" s="335"/>
      <c r="I475" s="336"/>
      <c r="J475" s="60"/>
      <c r="L475" s="62"/>
    </row>
    <row r="476" spans="1:12" s="21" customFormat="1" ht="18.75" hidden="1">
      <c r="A476" s="4"/>
      <c r="B476" s="50"/>
      <c r="C476" s="51"/>
      <c r="D476" s="52"/>
      <c r="E476" s="337" t="str">
        <f>TEXT(D475,"00000")</f>
        <v>00000</v>
      </c>
      <c r="F476" s="337"/>
      <c r="G476" s="337"/>
      <c r="H476" s="337"/>
      <c r="I476" s="338"/>
      <c r="J476" s="60"/>
      <c r="L476" s="62"/>
    </row>
    <row r="477" spans="1:12" s="21" customFormat="1" ht="18.75">
      <c r="A477" s="4"/>
      <c r="B477" s="299" t="s">
        <v>29</v>
      </c>
      <c r="C477" s="300"/>
      <c r="D477" s="316"/>
      <c r="E477" s="341"/>
      <c r="F477" s="341"/>
      <c r="G477" s="341"/>
      <c r="H477" s="341"/>
      <c r="I477" s="342"/>
      <c r="J477" s="60"/>
      <c r="L477" s="62"/>
    </row>
    <row r="478" spans="1:12" s="21" customFormat="1" ht="18.75">
      <c r="A478" s="4"/>
      <c r="B478" s="339"/>
      <c r="C478" s="340"/>
      <c r="D478" s="321"/>
      <c r="E478" s="343"/>
      <c r="F478" s="343"/>
      <c r="G478" s="343"/>
      <c r="H478" s="343"/>
      <c r="I478" s="344"/>
      <c r="J478" s="60"/>
      <c r="L478" s="62"/>
    </row>
    <row r="479" spans="1:12" s="21" customFormat="1" ht="19.5" thickBot="1">
      <c r="A479" s="4"/>
      <c r="B479" s="345" t="s">
        <v>1318</v>
      </c>
      <c r="C479" s="346"/>
      <c r="D479" s="347"/>
      <c r="E479" s="348"/>
      <c r="F479" s="348"/>
      <c r="G479" s="348"/>
      <c r="H479" s="348"/>
      <c r="I479" s="349"/>
      <c r="J479" s="60"/>
      <c r="L479" s="62"/>
    </row>
    <row r="480" spans="1:12" s="21" customFormat="1" ht="18.75">
      <c r="A480" s="4"/>
      <c r="B480" s="323" t="s">
        <v>1319</v>
      </c>
      <c r="C480" s="324"/>
      <c r="D480" s="324"/>
      <c r="E480" s="324"/>
      <c r="F480" s="324"/>
      <c r="G480" s="324"/>
      <c r="H480" s="324"/>
      <c r="I480" s="325"/>
      <c r="J480" s="60"/>
      <c r="L480" s="62"/>
    </row>
    <row r="481" spans="1:12" s="21" customFormat="1" ht="19.5" thickBot="1">
      <c r="A481" s="4"/>
      <c r="B481" s="53" t="s">
        <v>1323</v>
      </c>
      <c r="C481" s="54" t="s">
        <v>18</v>
      </c>
      <c r="D481" s="54" t="s">
        <v>1324</v>
      </c>
      <c r="E481" s="326" t="s">
        <v>1320</v>
      </c>
      <c r="F481" s="327"/>
      <c r="G481" s="54" t="s">
        <v>1325</v>
      </c>
      <c r="H481" s="54" t="s">
        <v>48</v>
      </c>
      <c r="I481" s="55" t="s">
        <v>1321</v>
      </c>
      <c r="J481" s="60"/>
      <c r="L481" s="62"/>
    </row>
    <row r="482" spans="1:12" s="21" customFormat="1" ht="19.5" thickTop="1">
      <c r="A482" s="4"/>
      <c r="B482" s="328">
        <v>1</v>
      </c>
      <c r="C482" s="330"/>
      <c r="D482" s="330" t="str">
        <f>IF(C482&gt;0,VLOOKUP(C482,女子登録情報!$A$2:$H$2000,2,0),"")</f>
        <v/>
      </c>
      <c r="E482" s="331" t="str">
        <f>IF(C482&gt;0,VLOOKUP(C482,女子登録情報!$A$2:$H$2000,3,0),"")</f>
        <v/>
      </c>
      <c r="F482" s="332"/>
      <c r="G482" s="330" t="str">
        <f>IF(C482&gt;0,VLOOKUP(C482,女子登録情報!$A$2:$H$2000,4,0),"")</f>
        <v/>
      </c>
      <c r="H482" s="330" t="str">
        <f>IF(C482&gt;0,VLOOKUP(C482,女子登録情報!$A$2:$H$2000,8,0),"")</f>
        <v/>
      </c>
      <c r="I482" s="333" t="str">
        <f>IF(C482&gt;0,VLOOKUP(C482,女子登録情報!$A$2:$H$2000,5,0),"")</f>
        <v/>
      </c>
      <c r="J482" s="60"/>
      <c r="L482" s="62"/>
    </row>
    <row r="483" spans="1:12" s="21" customFormat="1" ht="18.75">
      <c r="A483" s="4"/>
      <c r="B483" s="329"/>
      <c r="C483" s="195"/>
      <c r="D483" s="195"/>
      <c r="E483" s="321"/>
      <c r="F483" s="322"/>
      <c r="G483" s="195"/>
      <c r="H483" s="195"/>
      <c r="I483" s="320"/>
      <c r="J483" s="60"/>
      <c r="L483" s="62"/>
    </row>
    <row r="484" spans="1:12" s="21" customFormat="1" ht="18.75">
      <c r="A484" s="4"/>
      <c r="B484" s="312">
        <v>2</v>
      </c>
      <c r="C484" s="314"/>
      <c r="D484" s="314" t="str">
        <f>IF(C484,VLOOKUP(C484,女子登録情報!$A$2:$H$2000,2,0),"")</f>
        <v/>
      </c>
      <c r="E484" s="316" t="str">
        <f>IF(C484&gt;0,VLOOKUP(C484,女子登録情報!$A$2:$H$2000,3,0),"")</f>
        <v/>
      </c>
      <c r="F484" s="317"/>
      <c r="G484" s="314" t="str">
        <f>IF(C484&gt;0,VLOOKUP(C484,女子登録情報!$A$2:$H$2000,4,0),"")</f>
        <v/>
      </c>
      <c r="H484" s="314" t="str">
        <f>IF(C484&gt;0,VLOOKUP(C484,女子登録情報!$A$2:$H$2000,8,0),"")</f>
        <v/>
      </c>
      <c r="I484" s="280" t="str">
        <f>IF(C484&gt;0,VLOOKUP(C484,女子登録情報!$A$2:$H$2000,5,0),"")</f>
        <v/>
      </c>
      <c r="J484" s="60"/>
      <c r="L484" s="62"/>
    </row>
    <row r="485" spans="1:12" s="21" customFormat="1" ht="18.75">
      <c r="A485" s="4"/>
      <c r="B485" s="329"/>
      <c r="C485" s="195"/>
      <c r="D485" s="195"/>
      <c r="E485" s="321"/>
      <c r="F485" s="322"/>
      <c r="G485" s="195"/>
      <c r="H485" s="195"/>
      <c r="I485" s="320"/>
      <c r="J485" s="60"/>
      <c r="L485" s="62"/>
    </row>
    <row r="486" spans="1:12" s="21" customFormat="1" ht="18.75">
      <c r="A486" s="4"/>
      <c r="B486" s="312">
        <v>3</v>
      </c>
      <c r="C486" s="314"/>
      <c r="D486" s="314" t="str">
        <f>IF(C486,VLOOKUP(C486,女子登録情報!$A$2:$H$2000,2,0),"")</f>
        <v/>
      </c>
      <c r="E486" s="316" t="str">
        <f>IF(C486&gt;0,VLOOKUP(C486,女子登録情報!$A$2:$H$2000,3,0),"")</f>
        <v/>
      </c>
      <c r="F486" s="317"/>
      <c r="G486" s="314" t="str">
        <f>IF(C486&gt;0,VLOOKUP(C486,女子登録情報!$A$2:$H$2000,4,0),"")</f>
        <v/>
      </c>
      <c r="H486" s="314" t="str">
        <f>IF(C486&gt;0,VLOOKUP(C486,女子登録情報!$A$2:$H$2000,8,0),"")</f>
        <v/>
      </c>
      <c r="I486" s="280" t="str">
        <f>IF(C486&gt;0,VLOOKUP(C486,女子登録情報!$A$2:$H$2000,5,0),"")</f>
        <v/>
      </c>
      <c r="J486" s="60"/>
      <c r="L486" s="62"/>
    </row>
    <row r="487" spans="1:12" s="21" customFormat="1" ht="18.75">
      <c r="A487" s="4"/>
      <c r="B487" s="329"/>
      <c r="C487" s="195"/>
      <c r="D487" s="195"/>
      <c r="E487" s="321"/>
      <c r="F487" s="322"/>
      <c r="G487" s="195"/>
      <c r="H487" s="195"/>
      <c r="I487" s="320"/>
      <c r="J487" s="60"/>
      <c r="L487" s="62"/>
    </row>
    <row r="488" spans="1:12" s="21" customFormat="1" ht="18.75">
      <c r="A488" s="4"/>
      <c r="B488" s="312">
        <v>4</v>
      </c>
      <c r="C488" s="314"/>
      <c r="D488" s="314" t="str">
        <f>IF(C488,VLOOKUP(C488,女子登録情報!$A$2:$H$2000,2,0),"")</f>
        <v/>
      </c>
      <c r="E488" s="316" t="str">
        <f>IF(C488&gt;0,VLOOKUP(C488,女子登録情報!$A$2:$H$2000,3,0),"")</f>
        <v/>
      </c>
      <c r="F488" s="317"/>
      <c r="G488" s="314" t="str">
        <f>IF(C488&gt;0,VLOOKUP(C488,女子登録情報!$A$2:$H$2000,4,0),"")</f>
        <v/>
      </c>
      <c r="H488" s="314" t="str">
        <f>IF(C488&gt;0,VLOOKUP(C488,女子登録情報!$A$2:$H$2000,8,0),"")</f>
        <v/>
      </c>
      <c r="I488" s="280" t="str">
        <f>IF(C488&gt;0,VLOOKUP(C488,女子登録情報!$A$2:$H$2000,5,0),"")</f>
        <v/>
      </c>
      <c r="J488" s="60"/>
      <c r="L488" s="62"/>
    </row>
    <row r="489" spans="1:12" s="21" customFormat="1" ht="18.75">
      <c r="A489" s="4"/>
      <c r="B489" s="329"/>
      <c r="C489" s="195"/>
      <c r="D489" s="195"/>
      <c r="E489" s="321"/>
      <c r="F489" s="322"/>
      <c r="G489" s="195"/>
      <c r="H489" s="195"/>
      <c r="I489" s="320"/>
      <c r="J489" s="60"/>
      <c r="L489" s="62"/>
    </row>
    <row r="490" spans="1:12" s="21" customFormat="1" ht="18.75">
      <c r="A490" s="4"/>
      <c r="B490" s="312">
        <v>5</v>
      </c>
      <c r="C490" s="314"/>
      <c r="D490" s="314" t="str">
        <f>IF(C490,VLOOKUP(C490,女子登録情報!$A$2:$H$2000,2,0),"")</f>
        <v/>
      </c>
      <c r="E490" s="316" t="str">
        <f>IF(C490&gt;0,VLOOKUP(C490,女子登録情報!$A$2:$H$2000,3,0),"")</f>
        <v/>
      </c>
      <c r="F490" s="317"/>
      <c r="G490" s="314" t="str">
        <f>IF(C490&gt;0,VLOOKUP(C490,女子登録情報!$A$2:$H$2000,4,0),"")</f>
        <v/>
      </c>
      <c r="H490" s="314" t="str">
        <f>IF(C490&gt;0,VLOOKUP(C490,女子登録情報!$A$2:$H$2000,8,0),"")</f>
        <v/>
      </c>
      <c r="I490" s="280" t="str">
        <f>IF(C490&gt;0,VLOOKUP(C490,女子登録情報!$A$2:$H$2000,5,0),"")</f>
        <v/>
      </c>
      <c r="J490" s="60"/>
      <c r="L490" s="62"/>
    </row>
    <row r="491" spans="1:12" s="21" customFormat="1" ht="18.75">
      <c r="A491" s="4"/>
      <c r="B491" s="329"/>
      <c r="C491" s="195"/>
      <c r="D491" s="195"/>
      <c r="E491" s="321"/>
      <c r="F491" s="322"/>
      <c r="G491" s="195"/>
      <c r="H491" s="195"/>
      <c r="I491" s="320"/>
      <c r="J491" s="60"/>
      <c r="L491" s="62"/>
    </row>
    <row r="492" spans="1:12" s="21" customFormat="1" ht="18.75">
      <c r="A492" s="4"/>
      <c r="B492" s="312">
        <v>6</v>
      </c>
      <c r="C492" s="314"/>
      <c r="D492" s="314" t="str">
        <f>IF(C492,VLOOKUP(C492,女子登録情報!$A$2:$H$2000,2,0),"")</f>
        <v/>
      </c>
      <c r="E492" s="316" t="str">
        <f>IF(C492&gt;0,VLOOKUP(C492,女子登録情報!$A$2:$H$2000,3,0),"")</f>
        <v/>
      </c>
      <c r="F492" s="317"/>
      <c r="G492" s="314" t="str">
        <f>IF(C492&gt;0,VLOOKUP(C492,女子登録情報!$A$2:$H$2000,4,0),"")</f>
        <v/>
      </c>
      <c r="H492" s="314" t="str">
        <f>IF(C492&gt;0,VLOOKUP(C492,女子登録情報!$A$2:$H$2000,8,0),"")</f>
        <v/>
      </c>
      <c r="I492" s="280" t="str">
        <f>IF(C492&gt;0,VLOOKUP(C492,女子登録情報!$A$2:$H$2000,5,0),"")</f>
        <v/>
      </c>
      <c r="J492" s="60"/>
      <c r="L492" s="62"/>
    </row>
    <row r="493" spans="1:12" s="21" customFormat="1" ht="19.5" thickBot="1">
      <c r="A493" s="4"/>
      <c r="B493" s="313"/>
      <c r="C493" s="315"/>
      <c r="D493" s="315"/>
      <c r="E493" s="318"/>
      <c r="F493" s="319"/>
      <c r="G493" s="315"/>
      <c r="H493" s="315"/>
      <c r="I493" s="281"/>
      <c r="J493" s="60"/>
      <c r="L493" s="62"/>
    </row>
    <row r="494" spans="1:12" s="21" customFormat="1" ht="18.75">
      <c r="A494" s="4"/>
      <c r="B494" s="282" t="s">
        <v>1322</v>
      </c>
      <c r="C494" s="283"/>
      <c r="D494" s="283"/>
      <c r="E494" s="283"/>
      <c r="F494" s="283"/>
      <c r="G494" s="283"/>
      <c r="H494" s="283"/>
      <c r="I494" s="284"/>
      <c r="J494" s="60"/>
      <c r="L494" s="62"/>
    </row>
    <row r="495" spans="1:12" s="21" customFormat="1" ht="18.75">
      <c r="A495" s="4"/>
      <c r="B495" s="285"/>
      <c r="C495" s="286"/>
      <c r="D495" s="286"/>
      <c r="E495" s="286"/>
      <c r="F495" s="286"/>
      <c r="G495" s="286"/>
      <c r="H495" s="286"/>
      <c r="I495" s="287"/>
      <c r="J495" s="60"/>
      <c r="L495" s="62"/>
    </row>
    <row r="496" spans="1:12" s="21" customFormat="1" ht="19.5" thickBot="1">
      <c r="A496" s="4"/>
      <c r="B496" s="288"/>
      <c r="C496" s="289"/>
      <c r="D496" s="289"/>
      <c r="E496" s="289"/>
      <c r="F496" s="289"/>
      <c r="G496" s="289"/>
      <c r="H496" s="289"/>
      <c r="I496" s="290"/>
      <c r="J496" s="60"/>
      <c r="L496" s="62"/>
    </row>
    <row r="497" spans="1:12" s="21" customFormat="1" ht="18.75">
      <c r="A497" s="61"/>
      <c r="B497" s="61"/>
      <c r="C497" s="61"/>
      <c r="D497" s="61"/>
      <c r="E497" s="61"/>
      <c r="F497" s="61"/>
      <c r="G497" s="61"/>
      <c r="H497" s="61"/>
      <c r="I497" s="61"/>
      <c r="J497" s="66"/>
      <c r="L497" s="62"/>
    </row>
    <row r="498" spans="1:12" s="21" customFormat="1" ht="19.5" thickBot="1">
      <c r="A498" s="4"/>
      <c r="B498" s="4"/>
      <c r="C498" s="4"/>
      <c r="D498" s="4"/>
      <c r="E498" s="4"/>
      <c r="F498" s="4"/>
      <c r="G498" s="4"/>
      <c r="H498" s="4"/>
      <c r="I498" s="4"/>
      <c r="J498" s="64" t="s">
        <v>1354</v>
      </c>
      <c r="L498" s="62"/>
    </row>
    <row r="499" spans="1:12" s="21" customFormat="1" ht="18.75">
      <c r="A499" s="4"/>
      <c r="B499" s="385" t="str">
        <f>CONCATENATE('加盟校情報&amp;大会設定'!$G$5,'加盟校情報&amp;大会設定'!$H$5,'加盟校情報&amp;大会設定'!$I$5,'加盟校情報&amp;大会設定'!$J$5,)&amp;"　女子4×100mR"</f>
        <v>第35回全日本大学女子駅伝東海地区選考会　女子4×100mR</v>
      </c>
      <c r="C499" s="386"/>
      <c r="D499" s="386"/>
      <c r="E499" s="386"/>
      <c r="F499" s="386"/>
      <c r="G499" s="386"/>
      <c r="H499" s="386"/>
      <c r="I499" s="387"/>
      <c r="J499" s="60"/>
      <c r="L499" s="62"/>
    </row>
    <row r="500" spans="1:12" s="21" customFormat="1" ht="19.5" thickBot="1">
      <c r="A500" s="4"/>
      <c r="B500" s="388"/>
      <c r="C500" s="389"/>
      <c r="D500" s="389"/>
      <c r="E500" s="389"/>
      <c r="F500" s="389"/>
      <c r="G500" s="389"/>
      <c r="H500" s="389"/>
      <c r="I500" s="390"/>
      <c r="J500" s="60"/>
      <c r="L500" s="62"/>
    </row>
    <row r="501" spans="1:12" s="21" customFormat="1" ht="18.75">
      <c r="A501" s="4"/>
      <c r="B501" s="297" t="s">
        <v>1326</v>
      </c>
      <c r="C501" s="298"/>
      <c r="D501" s="303" t="str">
        <f>IF(基本情報登録!$D$6&gt;0,基本情報登録!$D$6,"")</f>
        <v/>
      </c>
      <c r="E501" s="304"/>
      <c r="F501" s="304"/>
      <c r="G501" s="304"/>
      <c r="H501" s="305"/>
      <c r="I501" s="65" t="s">
        <v>1360</v>
      </c>
      <c r="J501" s="60"/>
      <c r="L501" s="62"/>
    </row>
    <row r="502" spans="1:12" s="21" customFormat="1" ht="18.75">
      <c r="A502" s="4"/>
      <c r="B502" s="299" t="s">
        <v>1</v>
      </c>
      <c r="C502" s="300"/>
      <c r="D502" s="306" t="str">
        <f>IF(基本情報登録!$D$8&gt;0,基本情報登録!$D$8,"")</f>
        <v/>
      </c>
      <c r="E502" s="307"/>
      <c r="F502" s="307"/>
      <c r="G502" s="307"/>
      <c r="H502" s="308"/>
      <c r="I502" s="280"/>
      <c r="J502" s="60"/>
      <c r="L502" s="62"/>
    </row>
    <row r="503" spans="1:12" s="21" customFormat="1" ht="19.5" thickBot="1">
      <c r="A503" s="4"/>
      <c r="B503" s="301"/>
      <c r="C503" s="302"/>
      <c r="D503" s="309"/>
      <c r="E503" s="310"/>
      <c r="F503" s="310"/>
      <c r="G503" s="310"/>
      <c r="H503" s="311"/>
      <c r="I503" s="281"/>
      <c r="J503" s="60"/>
      <c r="L503" s="62"/>
    </row>
    <row r="504" spans="1:12" s="21" customFormat="1" ht="18.75">
      <c r="A504" s="4"/>
      <c r="B504" s="297" t="s">
        <v>26</v>
      </c>
      <c r="C504" s="298"/>
      <c r="D504" s="334"/>
      <c r="E504" s="335"/>
      <c r="F504" s="335"/>
      <c r="G504" s="335"/>
      <c r="H504" s="335"/>
      <c r="I504" s="336"/>
      <c r="J504" s="60"/>
      <c r="L504" s="62"/>
    </row>
    <row r="505" spans="1:12" s="21" customFormat="1" ht="18.75" hidden="1">
      <c r="A505" s="4"/>
      <c r="B505" s="50"/>
      <c r="C505" s="51"/>
      <c r="D505" s="52"/>
      <c r="E505" s="337" t="str">
        <f>TEXT(D504,"00000")</f>
        <v>00000</v>
      </c>
      <c r="F505" s="337"/>
      <c r="G505" s="337"/>
      <c r="H505" s="337"/>
      <c r="I505" s="338"/>
      <c r="J505" s="60"/>
      <c r="L505" s="62"/>
    </row>
    <row r="506" spans="1:12" s="21" customFormat="1" ht="18.75">
      <c r="A506" s="4"/>
      <c r="B506" s="299" t="s">
        <v>29</v>
      </c>
      <c r="C506" s="300"/>
      <c r="D506" s="316"/>
      <c r="E506" s="341"/>
      <c r="F506" s="341"/>
      <c r="G506" s="341"/>
      <c r="H506" s="341"/>
      <c r="I506" s="342"/>
      <c r="J506" s="60"/>
      <c r="L506" s="62"/>
    </row>
    <row r="507" spans="1:12" s="21" customFormat="1" ht="18.75">
      <c r="A507" s="4"/>
      <c r="B507" s="339"/>
      <c r="C507" s="340"/>
      <c r="D507" s="321"/>
      <c r="E507" s="343"/>
      <c r="F507" s="343"/>
      <c r="G507" s="343"/>
      <c r="H507" s="343"/>
      <c r="I507" s="344"/>
      <c r="J507" s="60"/>
      <c r="L507" s="62"/>
    </row>
    <row r="508" spans="1:12" s="21" customFormat="1" ht="19.5" thickBot="1">
      <c r="A508" s="4"/>
      <c r="B508" s="345" t="s">
        <v>1318</v>
      </c>
      <c r="C508" s="346"/>
      <c r="D508" s="347"/>
      <c r="E508" s="348"/>
      <c r="F508" s="348"/>
      <c r="G508" s="348"/>
      <c r="H508" s="348"/>
      <c r="I508" s="349"/>
      <c r="J508" s="60"/>
      <c r="L508" s="62"/>
    </row>
    <row r="509" spans="1:12" s="21" customFormat="1" ht="18.75">
      <c r="A509" s="4"/>
      <c r="B509" s="323" t="s">
        <v>1319</v>
      </c>
      <c r="C509" s="324"/>
      <c r="D509" s="324"/>
      <c r="E509" s="324"/>
      <c r="F509" s="324"/>
      <c r="G509" s="324"/>
      <c r="H509" s="324"/>
      <c r="I509" s="325"/>
      <c r="J509" s="60"/>
      <c r="L509" s="62"/>
    </row>
    <row r="510" spans="1:12" s="21" customFormat="1" ht="19.5" thickBot="1">
      <c r="A510" s="4"/>
      <c r="B510" s="53" t="s">
        <v>1323</v>
      </c>
      <c r="C510" s="54" t="s">
        <v>18</v>
      </c>
      <c r="D510" s="54" t="s">
        <v>1324</v>
      </c>
      <c r="E510" s="326" t="s">
        <v>1320</v>
      </c>
      <c r="F510" s="327"/>
      <c r="G510" s="54" t="s">
        <v>1325</v>
      </c>
      <c r="H510" s="54" t="s">
        <v>48</v>
      </c>
      <c r="I510" s="55" t="s">
        <v>1321</v>
      </c>
      <c r="J510" s="60"/>
      <c r="L510" s="62"/>
    </row>
    <row r="511" spans="1:12" s="21" customFormat="1" ht="19.5" thickTop="1">
      <c r="A511" s="4"/>
      <c r="B511" s="328">
        <v>1</v>
      </c>
      <c r="C511" s="330"/>
      <c r="D511" s="330" t="str">
        <f>IF(C511&gt;0,VLOOKUP(C511,女子登録情報!$A$2:$H$2000,2,0),"")</f>
        <v/>
      </c>
      <c r="E511" s="331" t="str">
        <f>IF(C511&gt;0,VLOOKUP(C511,女子登録情報!$A$2:$H$2000,3,0),"")</f>
        <v/>
      </c>
      <c r="F511" s="332"/>
      <c r="G511" s="330" t="str">
        <f>IF(C511&gt;0,VLOOKUP(C511,女子登録情報!$A$2:$H$2000,4,0),"")</f>
        <v/>
      </c>
      <c r="H511" s="330" t="str">
        <f>IF(C511&gt;0,VLOOKUP(C511,女子登録情報!$A$2:$H$2000,8,0),"")</f>
        <v/>
      </c>
      <c r="I511" s="333" t="str">
        <f>IF(C511&gt;0,VLOOKUP(C511,女子登録情報!$A$2:$H$2000,5,0),"")</f>
        <v/>
      </c>
      <c r="J511" s="60"/>
      <c r="L511" s="62"/>
    </row>
    <row r="512" spans="1:12" s="21" customFormat="1" ht="18.75">
      <c r="A512" s="4"/>
      <c r="B512" s="329"/>
      <c r="C512" s="195"/>
      <c r="D512" s="195"/>
      <c r="E512" s="321"/>
      <c r="F512" s="322"/>
      <c r="G512" s="195"/>
      <c r="H512" s="195"/>
      <c r="I512" s="320"/>
      <c r="J512" s="60"/>
      <c r="L512" s="62"/>
    </row>
    <row r="513" spans="1:12" s="21" customFormat="1" ht="18.75">
      <c r="A513" s="4"/>
      <c r="B513" s="312">
        <v>2</v>
      </c>
      <c r="C513" s="314"/>
      <c r="D513" s="314" t="str">
        <f>IF(C513,VLOOKUP(C513,女子登録情報!$A$2:$H$2000,2,0),"")</f>
        <v/>
      </c>
      <c r="E513" s="316" t="str">
        <f>IF(C513&gt;0,VLOOKUP(C513,女子登録情報!$A$2:$H$2000,3,0),"")</f>
        <v/>
      </c>
      <c r="F513" s="317"/>
      <c r="G513" s="314" t="str">
        <f>IF(C513&gt;0,VLOOKUP(C513,女子登録情報!$A$2:$H$2000,4,0),"")</f>
        <v/>
      </c>
      <c r="H513" s="314" t="str">
        <f>IF(C513&gt;0,VLOOKUP(C513,女子登録情報!$A$2:$H$2000,8,0),"")</f>
        <v/>
      </c>
      <c r="I513" s="280" t="str">
        <f>IF(C513&gt;0,VLOOKUP(C513,女子登録情報!$A$2:$H$2000,5,0),"")</f>
        <v/>
      </c>
      <c r="J513" s="60"/>
      <c r="L513" s="62"/>
    </row>
    <row r="514" spans="1:12" s="21" customFormat="1" ht="18.75">
      <c r="A514" s="4"/>
      <c r="B514" s="329"/>
      <c r="C514" s="195"/>
      <c r="D514" s="195"/>
      <c r="E514" s="321"/>
      <c r="F514" s="322"/>
      <c r="G514" s="195"/>
      <c r="H514" s="195"/>
      <c r="I514" s="320"/>
      <c r="J514" s="60"/>
      <c r="L514" s="62"/>
    </row>
    <row r="515" spans="1:12" s="21" customFormat="1" ht="18.75">
      <c r="A515" s="4"/>
      <c r="B515" s="312">
        <v>3</v>
      </c>
      <c r="C515" s="314"/>
      <c r="D515" s="314" t="str">
        <f>IF(C515,VLOOKUP(C515,女子登録情報!$A$2:$H$2000,2,0),"")</f>
        <v/>
      </c>
      <c r="E515" s="316" t="str">
        <f>IF(C515&gt;0,VLOOKUP(C515,女子登録情報!$A$2:$H$2000,3,0),"")</f>
        <v/>
      </c>
      <c r="F515" s="317"/>
      <c r="G515" s="314" t="str">
        <f>IF(C515&gt;0,VLOOKUP(C515,女子登録情報!$A$2:$H$2000,4,0),"")</f>
        <v/>
      </c>
      <c r="H515" s="314" t="str">
        <f>IF(C515&gt;0,VLOOKUP(C515,女子登録情報!$A$2:$H$2000,8,0),"")</f>
        <v/>
      </c>
      <c r="I515" s="280" t="str">
        <f>IF(C515&gt;0,VLOOKUP(C515,女子登録情報!$A$2:$H$2000,5,0),"")</f>
        <v/>
      </c>
      <c r="J515" s="60"/>
      <c r="L515" s="62"/>
    </row>
    <row r="516" spans="1:12" s="21" customFormat="1" ht="18.75">
      <c r="A516" s="4"/>
      <c r="B516" s="329"/>
      <c r="C516" s="195"/>
      <c r="D516" s="195"/>
      <c r="E516" s="321"/>
      <c r="F516" s="322"/>
      <c r="G516" s="195"/>
      <c r="H516" s="195"/>
      <c r="I516" s="320"/>
      <c r="J516" s="60"/>
      <c r="L516" s="62"/>
    </row>
    <row r="517" spans="1:12" s="21" customFormat="1" ht="18.75">
      <c r="A517" s="4"/>
      <c r="B517" s="312">
        <v>4</v>
      </c>
      <c r="C517" s="314"/>
      <c r="D517" s="314" t="str">
        <f>IF(C517,VLOOKUP(C517,女子登録情報!$A$2:$H$2000,2,0),"")</f>
        <v/>
      </c>
      <c r="E517" s="316" t="str">
        <f>IF(C517&gt;0,VLOOKUP(C517,女子登録情報!$A$2:$H$2000,3,0),"")</f>
        <v/>
      </c>
      <c r="F517" s="317"/>
      <c r="G517" s="314" t="str">
        <f>IF(C517&gt;0,VLOOKUP(C517,女子登録情報!$A$2:$H$2000,4,0),"")</f>
        <v/>
      </c>
      <c r="H517" s="314" t="str">
        <f>IF(C517&gt;0,VLOOKUP(C517,女子登録情報!$A$2:$H$2000,8,0),"")</f>
        <v/>
      </c>
      <c r="I517" s="280" t="str">
        <f>IF(C517&gt;0,VLOOKUP(C517,女子登録情報!$A$2:$H$2000,5,0),"")</f>
        <v/>
      </c>
      <c r="J517" s="60"/>
      <c r="L517" s="62"/>
    </row>
    <row r="518" spans="1:12" s="21" customFormat="1" ht="18.75">
      <c r="A518" s="4"/>
      <c r="B518" s="329"/>
      <c r="C518" s="195"/>
      <c r="D518" s="195"/>
      <c r="E518" s="321"/>
      <c r="F518" s="322"/>
      <c r="G518" s="195"/>
      <c r="H518" s="195"/>
      <c r="I518" s="320"/>
      <c r="J518" s="60"/>
      <c r="L518" s="62"/>
    </row>
    <row r="519" spans="1:12" s="21" customFormat="1" ht="18.75">
      <c r="A519" s="4"/>
      <c r="B519" s="312">
        <v>5</v>
      </c>
      <c r="C519" s="314"/>
      <c r="D519" s="314" t="str">
        <f>IF(C519,VLOOKUP(C519,女子登録情報!$A$2:$H$2000,2,0),"")</f>
        <v/>
      </c>
      <c r="E519" s="316" t="str">
        <f>IF(C519&gt;0,VLOOKUP(C519,女子登録情報!$A$2:$H$2000,3,0),"")</f>
        <v/>
      </c>
      <c r="F519" s="317"/>
      <c r="G519" s="314" t="str">
        <f>IF(C519&gt;0,VLOOKUP(C519,女子登録情報!$A$2:$H$2000,4,0),"")</f>
        <v/>
      </c>
      <c r="H519" s="314" t="str">
        <f>IF(C519&gt;0,VLOOKUP(C519,女子登録情報!$A$2:$H$2000,8,0),"")</f>
        <v/>
      </c>
      <c r="I519" s="280" t="str">
        <f>IF(C519&gt;0,VLOOKUP(C519,女子登録情報!$A$2:$H$2000,5,0),"")</f>
        <v/>
      </c>
      <c r="J519" s="60"/>
      <c r="L519" s="62"/>
    </row>
    <row r="520" spans="1:12" s="21" customFormat="1" ht="18.75">
      <c r="A520" s="4"/>
      <c r="B520" s="329"/>
      <c r="C520" s="195"/>
      <c r="D520" s="195"/>
      <c r="E520" s="321"/>
      <c r="F520" s="322"/>
      <c r="G520" s="195"/>
      <c r="H520" s="195"/>
      <c r="I520" s="320"/>
      <c r="J520" s="60"/>
      <c r="L520" s="62"/>
    </row>
    <row r="521" spans="1:12" s="21" customFormat="1" ht="18.75">
      <c r="A521" s="4"/>
      <c r="B521" s="312">
        <v>6</v>
      </c>
      <c r="C521" s="314"/>
      <c r="D521" s="314" t="str">
        <f>IF(C521,VLOOKUP(C521,女子登録情報!$A$2:$H$2000,2,0),"")</f>
        <v/>
      </c>
      <c r="E521" s="316" t="str">
        <f>IF(C521&gt;0,VLOOKUP(C521,女子登録情報!$A$2:$H$2000,3,0),"")</f>
        <v/>
      </c>
      <c r="F521" s="317"/>
      <c r="G521" s="314" t="str">
        <f>IF(C521&gt;0,VLOOKUP(C521,女子登録情報!$A$2:$H$2000,4,0),"")</f>
        <v/>
      </c>
      <c r="H521" s="314" t="str">
        <f>IF(C521&gt;0,VLOOKUP(C521,女子登録情報!$A$2:$H$2000,8,0),"")</f>
        <v/>
      </c>
      <c r="I521" s="280" t="str">
        <f>IF(C521&gt;0,VLOOKUP(C521,女子登録情報!$A$2:$H$2000,5,0),"")</f>
        <v/>
      </c>
      <c r="J521" s="60"/>
      <c r="L521" s="62"/>
    </row>
    <row r="522" spans="1:12" s="21" customFormat="1" ht="19.5" thickBot="1">
      <c r="A522" s="4"/>
      <c r="B522" s="313"/>
      <c r="C522" s="315"/>
      <c r="D522" s="315"/>
      <c r="E522" s="318"/>
      <c r="F522" s="319"/>
      <c r="G522" s="315"/>
      <c r="H522" s="315"/>
      <c r="I522" s="281"/>
      <c r="J522" s="60"/>
      <c r="L522" s="62"/>
    </row>
    <row r="523" spans="1:12" s="21" customFormat="1" ht="18.75">
      <c r="A523" s="4"/>
      <c r="B523" s="282" t="s">
        <v>1322</v>
      </c>
      <c r="C523" s="283"/>
      <c r="D523" s="283"/>
      <c r="E523" s="283"/>
      <c r="F523" s="283"/>
      <c r="G523" s="283"/>
      <c r="H523" s="283"/>
      <c r="I523" s="284"/>
      <c r="J523" s="60"/>
      <c r="L523" s="62"/>
    </row>
    <row r="524" spans="1:12" s="21" customFormat="1" ht="18.75">
      <c r="A524" s="4"/>
      <c r="B524" s="285"/>
      <c r="C524" s="286"/>
      <c r="D524" s="286"/>
      <c r="E524" s="286"/>
      <c r="F524" s="286"/>
      <c r="G524" s="286"/>
      <c r="H524" s="286"/>
      <c r="I524" s="287"/>
      <c r="J524" s="60"/>
      <c r="L524" s="62"/>
    </row>
    <row r="525" spans="1:12" s="21" customFormat="1" ht="19.5" thickBot="1">
      <c r="A525" s="4"/>
      <c r="B525" s="288"/>
      <c r="C525" s="289"/>
      <c r="D525" s="289"/>
      <c r="E525" s="289"/>
      <c r="F525" s="289"/>
      <c r="G525" s="289"/>
      <c r="H525" s="289"/>
      <c r="I525" s="290"/>
      <c r="J525" s="60"/>
      <c r="L525" s="62"/>
    </row>
    <row r="526" spans="1:12" s="21" customFormat="1" ht="18.75">
      <c r="A526" s="61"/>
      <c r="B526" s="61"/>
      <c r="C526" s="61"/>
      <c r="D526" s="61"/>
      <c r="E526" s="61"/>
      <c r="F526" s="61"/>
      <c r="G526" s="61"/>
      <c r="H526" s="61"/>
      <c r="I526" s="61"/>
      <c r="J526" s="66"/>
      <c r="L526" s="62"/>
    </row>
    <row r="527" spans="1:12" s="21" customFormat="1" ht="19.5" thickBot="1">
      <c r="A527" s="4"/>
      <c r="B527" s="4"/>
      <c r="C527" s="4"/>
      <c r="D527" s="4"/>
      <c r="E527" s="4"/>
      <c r="F527" s="4"/>
      <c r="G527" s="4"/>
      <c r="H527" s="4"/>
      <c r="I527" s="4"/>
      <c r="J527" s="64" t="s">
        <v>1355</v>
      </c>
      <c r="L527" s="62"/>
    </row>
    <row r="528" spans="1:12" s="21" customFormat="1" ht="18.75">
      <c r="A528" s="4"/>
      <c r="B528" s="385" t="str">
        <f>CONCATENATE('加盟校情報&amp;大会設定'!$G$5,'加盟校情報&amp;大会設定'!$H$5,'加盟校情報&amp;大会設定'!$I$5,'加盟校情報&amp;大会設定'!$J$5,)&amp;"　女子4×100mR"</f>
        <v>第35回全日本大学女子駅伝東海地区選考会　女子4×100mR</v>
      </c>
      <c r="C528" s="386"/>
      <c r="D528" s="386"/>
      <c r="E528" s="386"/>
      <c r="F528" s="386"/>
      <c r="G528" s="386"/>
      <c r="H528" s="386"/>
      <c r="I528" s="387"/>
      <c r="J528" s="60"/>
      <c r="L528" s="62"/>
    </row>
    <row r="529" spans="1:12" s="21" customFormat="1" ht="19.5" thickBot="1">
      <c r="A529" s="4"/>
      <c r="B529" s="388"/>
      <c r="C529" s="389"/>
      <c r="D529" s="389"/>
      <c r="E529" s="389"/>
      <c r="F529" s="389"/>
      <c r="G529" s="389"/>
      <c r="H529" s="389"/>
      <c r="I529" s="390"/>
      <c r="J529" s="60"/>
      <c r="L529" s="62"/>
    </row>
    <row r="530" spans="1:12" s="21" customFormat="1" ht="18.75">
      <c r="A530" s="4"/>
      <c r="B530" s="297" t="s">
        <v>1326</v>
      </c>
      <c r="C530" s="298"/>
      <c r="D530" s="303" t="str">
        <f>IF(基本情報登録!$D$6&gt;0,基本情報登録!$D$6,"")</f>
        <v/>
      </c>
      <c r="E530" s="304"/>
      <c r="F530" s="304"/>
      <c r="G530" s="304"/>
      <c r="H530" s="305"/>
      <c r="I530" s="65" t="s">
        <v>1360</v>
      </c>
      <c r="J530" s="60"/>
      <c r="L530" s="62"/>
    </row>
    <row r="531" spans="1:12" s="21" customFormat="1" ht="18.75">
      <c r="A531" s="4"/>
      <c r="B531" s="299" t="s">
        <v>1</v>
      </c>
      <c r="C531" s="300"/>
      <c r="D531" s="306" t="str">
        <f>IF(基本情報登録!$D$8&gt;0,基本情報登録!$D$8,"")</f>
        <v/>
      </c>
      <c r="E531" s="307"/>
      <c r="F531" s="307"/>
      <c r="G531" s="307"/>
      <c r="H531" s="308"/>
      <c r="I531" s="280"/>
      <c r="J531" s="60"/>
      <c r="L531" s="62"/>
    </row>
    <row r="532" spans="1:12" s="21" customFormat="1" ht="19.5" thickBot="1">
      <c r="A532" s="4"/>
      <c r="B532" s="301"/>
      <c r="C532" s="302"/>
      <c r="D532" s="309"/>
      <c r="E532" s="310"/>
      <c r="F532" s="310"/>
      <c r="G532" s="310"/>
      <c r="H532" s="311"/>
      <c r="I532" s="281"/>
      <c r="J532" s="60"/>
      <c r="L532" s="62"/>
    </row>
    <row r="533" spans="1:12" s="21" customFormat="1" ht="18.75">
      <c r="A533" s="4"/>
      <c r="B533" s="297" t="s">
        <v>26</v>
      </c>
      <c r="C533" s="298"/>
      <c r="D533" s="334"/>
      <c r="E533" s="335"/>
      <c r="F533" s="335"/>
      <c r="G533" s="335"/>
      <c r="H533" s="335"/>
      <c r="I533" s="336"/>
      <c r="J533" s="60"/>
      <c r="L533" s="62"/>
    </row>
    <row r="534" spans="1:12" s="21" customFormat="1" ht="18.75" hidden="1">
      <c r="A534" s="4"/>
      <c r="B534" s="50"/>
      <c r="C534" s="51"/>
      <c r="D534" s="52"/>
      <c r="E534" s="337" t="str">
        <f>TEXT(D533,"00000")</f>
        <v>00000</v>
      </c>
      <c r="F534" s="337"/>
      <c r="G534" s="337"/>
      <c r="H534" s="337"/>
      <c r="I534" s="338"/>
      <c r="J534" s="60"/>
      <c r="L534" s="62"/>
    </row>
    <row r="535" spans="1:12" s="21" customFormat="1" ht="18.75">
      <c r="A535" s="4"/>
      <c r="B535" s="299" t="s">
        <v>29</v>
      </c>
      <c r="C535" s="300"/>
      <c r="D535" s="316"/>
      <c r="E535" s="341"/>
      <c r="F535" s="341"/>
      <c r="G535" s="341"/>
      <c r="H535" s="341"/>
      <c r="I535" s="342"/>
      <c r="J535" s="60"/>
      <c r="L535" s="62"/>
    </row>
    <row r="536" spans="1:12" s="21" customFormat="1" ht="18.75">
      <c r="A536" s="4"/>
      <c r="B536" s="339"/>
      <c r="C536" s="340"/>
      <c r="D536" s="321"/>
      <c r="E536" s="343"/>
      <c r="F536" s="343"/>
      <c r="G536" s="343"/>
      <c r="H536" s="343"/>
      <c r="I536" s="344"/>
      <c r="J536" s="60"/>
      <c r="L536" s="62"/>
    </row>
    <row r="537" spans="1:12" s="21" customFormat="1" ht="19.5" thickBot="1">
      <c r="A537" s="4"/>
      <c r="B537" s="345" t="s">
        <v>1318</v>
      </c>
      <c r="C537" s="346"/>
      <c r="D537" s="347"/>
      <c r="E537" s="348"/>
      <c r="F537" s="348"/>
      <c r="G537" s="348"/>
      <c r="H537" s="348"/>
      <c r="I537" s="349"/>
      <c r="J537" s="60"/>
      <c r="L537" s="62"/>
    </row>
    <row r="538" spans="1:12" s="21" customFormat="1" ht="18.75">
      <c r="A538" s="4"/>
      <c r="B538" s="323" t="s">
        <v>1319</v>
      </c>
      <c r="C538" s="324"/>
      <c r="D538" s="324"/>
      <c r="E538" s="324"/>
      <c r="F538" s="324"/>
      <c r="G538" s="324"/>
      <c r="H538" s="324"/>
      <c r="I538" s="325"/>
      <c r="J538" s="60"/>
      <c r="L538" s="62"/>
    </row>
    <row r="539" spans="1:12" s="21" customFormat="1" ht="19.5" thickBot="1">
      <c r="A539" s="4"/>
      <c r="B539" s="53" t="s">
        <v>1323</v>
      </c>
      <c r="C539" s="54" t="s">
        <v>18</v>
      </c>
      <c r="D539" s="54" t="s">
        <v>1324</v>
      </c>
      <c r="E539" s="326" t="s">
        <v>1320</v>
      </c>
      <c r="F539" s="327"/>
      <c r="G539" s="54" t="s">
        <v>1325</v>
      </c>
      <c r="H539" s="54" t="s">
        <v>48</v>
      </c>
      <c r="I539" s="55" t="s">
        <v>1321</v>
      </c>
      <c r="J539" s="60"/>
      <c r="L539" s="62"/>
    </row>
    <row r="540" spans="1:12" s="21" customFormat="1" ht="19.5" thickTop="1">
      <c r="A540" s="4"/>
      <c r="B540" s="328">
        <v>1</v>
      </c>
      <c r="C540" s="330"/>
      <c r="D540" s="330" t="str">
        <f>IF(C540&gt;0,VLOOKUP(C540,女子登録情報!$A$2:$H$2000,2,0),"")</f>
        <v/>
      </c>
      <c r="E540" s="331" t="str">
        <f>IF(C540&gt;0,VLOOKUP(C540,女子登録情報!$A$2:$H$2000,3,0),"")</f>
        <v/>
      </c>
      <c r="F540" s="332"/>
      <c r="G540" s="330" t="str">
        <f>IF(C540&gt;0,VLOOKUP(C540,女子登録情報!$A$2:$H$2000,4,0),"")</f>
        <v/>
      </c>
      <c r="H540" s="330" t="str">
        <f>IF(C540&gt;0,VLOOKUP(C540,女子登録情報!$A$2:$H$2000,8,0),"")</f>
        <v/>
      </c>
      <c r="I540" s="333" t="str">
        <f>IF(C540&gt;0,VLOOKUP(C540,女子登録情報!$A$2:$H$2000,5,0),"")</f>
        <v/>
      </c>
      <c r="J540" s="60"/>
      <c r="L540" s="62"/>
    </row>
    <row r="541" spans="1:12" s="21" customFormat="1" ht="18.75">
      <c r="A541" s="4"/>
      <c r="B541" s="329"/>
      <c r="C541" s="195"/>
      <c r="D541" s="195"/>
      <c r="E541" s="321"/>
      <c r="F541" s="322"/>
      <c r="G541" s="195"/>
      <c r="H541" s="195"/>
      <c r="I541" s="320"/>
      <c r="J541" s="60"/>
      <c r="L541" s="62"/>
    </row>
    <row r="542" spans="1:12" s="21" customFormat="1" ht="18.75">
      <c r="A542" s="4"/>
      <c r="B542" s="312">
        <v>2</v>
      </c>
      <c r="C542" s="314"/>
      <c r="D542" s="314" t="str">
        <f>IF(C542,VLOOKUP(C542,女子登録情報!$A$2:$H$2000,2,0),"")</f>
        <v/>
      </c>
      <c r="E542" s="316" t="str">
        <f>IF(C542&gt;0,VLOOKUP(C542,女子登録情報!$A$2:$H$2000,3,0),"")</f>
        <v/>
      </c>
      <c r="F542" s="317"/>
      <c r="G542" s="314" t="str">
        <f>IF(C542&gt;0,VLOOKUP(C542,女子登録情報!$A$2:$H$2000,4,0),"")</f>
        <v/>
      </c>
      <c r="H542" s="314" t="str">
        <f>IF(C542&gt;0,VLOOKUP(C542,女子登録情報!$A$2:$H$2000,8,0),"")</f>
        <v/>
      </c>
      <c r="I542" s="280" t="str">
        <f>IF(C542&gt;0,VLOOKUP(C542,女子登録情報!$A$2:$H$2000,5,0),"")</f>
        <v/>
      </c>
      <c r="J542" s="60"/>
      <c r="L542" s="62"/>
    </row>
    <row r="543" spans="1:12" s="21" customFormat="1" ht="18.75">
      <c r="A543" s="4"/>
      <c r="B543" s="329"/>
      <c r="C543" s="195"/>
      <c r="D543" s="195"/>
      <c r="E543" s="321"/>
      <c r="F543" s="322"/>
      <c r="G543" s="195"/>
      <c r="H543" s="195"/>
      <c r="I543" s="320"/>
      <c r="J543" s="60"/>
      <c r="L543" s="62"/>
    </row>
    <row r="544" spans="1:12" s="21" customFormat="1" ht="18.75">
      <c r="A544" s="4"/>
      <c r="B544" s="312">
        <v>3</v>
      </c>
      <c r="C544" s="314"/>
      <c r="D544" s="314" t="str">
        <f>IF(C544,VLOOKUP(C544,女子登録情報!$A$2:$H$2000,2,0),"")</f>
        <v/>
      </c>
      <c r="E544" s="316" t="str">
        <f>IF(C544&gt;0,VLOOKUP(C544,女子登録情報!$A$2:$H$2000,3,0),"")</f>
        <v/>
      </c>
      <c r="F544" s="317"/>
      <c r="G544" s="314" t="str">
        <f>IF(C544&gt;0,VLOOKUP(C544,女子登録情報!$A$2:$H$2000,4,0),"")</f>
        <v/>
      </c>
      <c r="H544" s="314" t="str">
        <f>IF(C544&gt;0,VLOOKUP(C544,女子登録情報!$A$2:$H$2000,8,0),"")</f>
        <v/>
      </c>
      <c r="I544" s="280" t="str">
        <f>IF(C544&gt;0,VLOOKUP(C544,女子登録情報!$A$2:$H$2000,5,0),"")</f>
        <v/>
      </c>
      <c r="J544" s="60"/>
      <c r="L544" s="62"/>
    </row>
    <row r="545" spans="1:12" s="21" customFormat="1" ht="18.75">
      <c r="A545" s="4"/>
      <c r="B545" s="329"/>
      <c r="C545" s="195"/>
      <c r="D545" s="195"/>
      <c r="E545" s="321"/>
      <c r="F545" s="322"/>
      <c r="G545" s="195"/>
      <c r="H545" s="195"/>
      <c r="I545" s="320"/>
      <c r="J545" s="60"/>
      <c r="L545" s="62"/>
    </row>
    <row r="546" spans="1:12" s="21" customFormat="1" ht="18.75">
      <c r="A546" s="4"/>
      <c r="B546" s="312">
        <v>4</v>
      </c>
      <c r="C546" s="314"/>
      <c r="D546" s="314" t="str">
        <f>IF(C546,VLOOKUP(C546,女子登録情報!$A$2:$H$2000,2,0),"")</f>
        <v/>
      </c>
      <c r="E546" s="316" t="str">
        <f>IF(C546&gt;0,VLOOKUP(C546,女子登録情報!$A$2:$H$2000,3,0),"")</f>
        <v/>
      </c>
      <c r="F546" s="317"/>
      <c r="G546" s="314" t="str">
        <f>IF(C546&gt;0,VLOOKUP(C546,女子登録情報!$A$2:$H$2000,4,0),"")</f>
        <v/>
      </c>
      <c r="H546" s="314" t="str">
        <f>IF(C546&gt;0,VLOOKUP(C546,女子登録情報!$A$2:$H$2000,8,0),"")</f>
        <v/>
      </c>
      <c r="I546" s="280" t="str">
        <f>IF(C546&gt;0,VLOOKUP(C546,女子登録情報!$A$2:$H$2000,5,0),"")</f>
        <v/>
      </c>
      <c r="J546" s="60"/>
      <c r="L546" s="62"/>
    </row>
    <row r="547" spans="1:12" s="21" customFormat="1" ht="18.75">
      <c r="A547" s="4"/>
      <c r="B547" s="329"/>
      <c r="C547" s="195"/>
      <c r="D547" s="195"/>
      <c r="E547" s="321"/>
      <c r="F547" s="322"/>
      <c r="G547" s="195"/>
      <c r="H547" s="195"/>
      <c r="I547" s="320"/>
      <c r="J547" s="60"/>
      <c r="L547" s="62"/>
    </row>
    <row r="548" spans="1:12" s="21" customFormat="1" ht="18.75">
      <c r="A548" s="4"/>
      <c r="B548" s="312">
        <v>5</v>
      </c>
      <c r="C548" s="314"/>
      <c r="D548" s="314" t="str">
        <f>IF(C548,VLOOKUP(C548,女子登録情報!$A$2:$H$2000,2,0),"")</f>
        <v/>
      </c>
      <c r="E548" s="316" t="str">
        <f>IF(C548&gt;0,VLOOKUP(C548,女子登録情報!$A$2:$H$2000,3,0),"")</f>
        <v/>
      </c>
      <c r="F548" s="317"/>
      <c r="G548" s="314" t="str">
        <f>IF(C548&gt;0,VLOOKUP(C548,女子登録情報!$A$2:$H$2000,4,0),"")</f>
        <v/>
      </c>
      <c r="H548" s="314" t="str">
        <f>IF(C548&gt;0,VLOOKUP(C548,女子登録情報!$A$2:$H$2000,8,0),"")</f>
        <v/>
      </c>
      <c r="I548" s="280" t="str">
        <f>IF(C548&gt;0,VLOOKUP(C548,女子登録情報!$A$2:$H$2000,5,0),"")</f>
        <v/>
      </c>
      <c r="J548" s="60"/>
      <c r="L548" s="62"/>
    </row>
    <row r="549" spans="1:12" s="21" customFormat="1" ht="18.75">
      <c r="A549" s="4"/>
      <c r="B549" s="329"/>
      <c r="C549" s="195"/>
      <c r="D549" s="195"/>
      <c r="E549" s="321"/>
      <c r="F549" s="322"/>
      <c r="G549" s="195"/>
      <c r="H549" s="195"/>
      <c r="I549" s="320"/>
      <c r="J549" s="60"/>
      <c r="L549" s="62"/>
    </row>
    <row r="550" spans="1:12" s="21" customFormat="1" ht="18.75">
      <c r="A550" s="4"/>
      <c r="B550" s="312">
        <v>6</v>
      </c>
      <c r="C550" s="314"/>
      <c r="D550" s="314" t="str">
        <f>IF(C550,VLOOKUP(C550,女子登録情報!$A$2:$H$2000,2,0),"")</f>
        <v/>
      </c>
      <c r="E550" s="316" t="str">
        <f>IF(C550&gt;0,VLOOKUP(C550,女子登録情報!$A$2:$H$2000,3,0),"")</f>
        <v/>
      </c>
      <c r="F550" s="317"/>
      <c r="G550" s="314" t="str">
        <f>IF(C550&gt;0,VLOOKUP(C550,女子登録情報!$A$2:$H$2000,4,0),"")</f>
        <v/>
      </c>
      <c r="H550" s="314" t="str">
        <f>IF(C550&gt;0,VLOOKUP(C550,女子登録情報!$A$2:$H$2000,8,0),"")</f>
        <v/>
      </c>
      <c r="I550" s="280" t="str">
        <f>IF(C550&gt;0,VLOOKUP(C550,女子登録情報!$A$2:$H$2000,5,0),"")</f>
        <v/>
      </c>
      <c r="J550" s="60"/>
      <c r="L550" s="62"/>
    </row>
    <row r="551" spans="1:12" s="21" customFormat="1" ht="19.5" thickBot="1">
      <c r="A551" s="4"/>
      <c r="B551" s="313"/>
      <c r="C551" s="315"/>
      <c r="D551" s="315"/>
      <c r="E551" s="318"/>
      <c r="F551" s="319"/>
      <c r="G551" s="315"/>
      <c r="H551" s="315"/>
      <c r="I551" s="281"/>
      <c r="J551" s="60"/>
      <c r="L551" s="62"/>
    </row>
    <row r="552" spans="1:12" s="21" customFormat="1" ht="18.75">
      <c r="A552" s="4"/>
      <c r="B552" s="282" t="s">
        <v>1322</v>
      </c>
      <c r="C552" s="283"/>
      <c r="D552" s="283"/>
      <c r="E552" s="283"/>
      <c r="F552" s="283"/>
      <c r="G552" s="283"/>
      <c r="H552" s="283"/>
      <c r="I552" s="284"/>
      <c r="J552" s="60"/>
      <c r="L552" s="62"/>
    </row>
    <row r="553" spans="1:12" s="21" customFormat="1" ht="18.75">
      <c r="A553" s="4"/>
      <c r="B553" s="285"/>
      <c r="C553" s="286"/>
      <c r="D553" s="286"/>
      <c r="E553" s="286"/>
      <c r="F553" s="286"/>
      <c r="G553" s="286"/>
      <c r="H553" s="286"/>
      <c r="I553" s="287"/>
      <c r="J553" s="60"/>
      <c r="L553" s="62"/>
    </row>
    <row r="554" spans="1:12" s="21" customFormat="1" ht="19.5" thickBot="1">
      <c r="A554" s="4"/>
      <c r="B554" s="288"/>
      <c r="C554" s="289"/>
      <c r="D554" s="289"/>
      <c r="E554" s="289"/>
      <c r="F554" s="289"/>
      <c r="G554" s="289"/>
      <c r="H554" s="289"/>
      <c r="I554" s="290"/>
      <c r="J554" s="60"/>
      <c r="L554" s="62"/>
    </row>
    <row r="555" spans="1:12" s="21" customFormat="1" ht="18.75">
      <c r="A555" s="61"/>
      <c r="B555" s="61"/>
      <c r="C555" s="61"/>
      <c r="D555" s="61"/>
      <c r="E555" s="61"/>
      <c r="F555" s="61"/>
      <c r="G555" s="61"/>
      <c r="H555" s="61"/>
      <c r="I555" s="61"/>
      <c r="J555" s="66"/>
      <c r="L555" s="62"/>
    </row>
    <row r="556" spans="1:12" s="21" customFormat="1" ht="19.5" thickBot="1">
      <c r="A556" s="4"/>
      <c r="B556" s="4"/>
      <c r="C556" s="4"/>
      <c r="D556" s="4"/>
      <c r="E556" s="4"/>
      <c r="F556" s="4"/>
      <c r="G556" s="4"/>
      <c r="H556" s="4"/>
      <c r="I556" s="4"/>
      <c r="J556" s="64" t="s">
        <v>1356</v>
      </c>
      <c r="L556" s="62"/>
    </row>
    <row r="557" spans="1:12" s="21" customFormat="1" ht="18.75">
      <c r="A557" s="4"/>
      <c r="B557" s="385" t="str">
        <f>CONCATENATE('加盟校情報&amp;大会設定'!$G$5,'加盟校情報&amp;大会設定'!$H$5,'加盟校情報&amp;大会設定'!$I$5,'加盟校情報&amp;大会設定'!$J$5,)&amp;"　女子4×100mR"</f>
        <v>第35回全日本大学女子駅伝東海地区選考会　女子4×100mR</v>
      </c>
      <c r="C557" s="386"/>
      <c r="D557" s="386"/>
      <c r="E557" s="386"/>
      <c r="F557" s="386"/>
      <c r="G557" s="386"/>
      <c r="H557" s="386"/>
      <c r="I557" s="387"/>
      <c r="J557" s="60"/>
      <c r="L557" s="62"/>
    </row>
    <row r="558" spans="1:12" s="21" customFormat="1" ht="19.5" thickBot="1">
      <c r="A558" s="4"/>
      <c r="B558" s="388"/>
      <c r="C558" s="389"/>
      <c r="D558" s="389"/>
      <c r="E558" s="389"/>
      <c r="F558" s="389"/>
      <c r="G558" s="389"/>
      <c r="H558" s="389"/>
      <c r="I558" s="390"/>
      <c r="J558" s="60"/>
      <c r="L558" s="62"/>
    </row>
    <row r="559" spans="1:12" s="21" customFormat="1" ht="18.75">
      <c r="A559" s="4"/>
      <c r="B559" s="297" t="s">
        <v>1326</v>
      </c>
      <c r="C559" s="298"/>
      <c r="D559" s="303" t="str">
        <f>IF(基本情報登録!$D$6&gt;0,基本情報登録!$D$6,"")</f>
        <v/>
      </c>
      <c r="E559" s="304"/>
      <c r="F559" s="304"/>
      <c r="G559" s="304"/>
      <c r="H559" s="305"/>
      <c r="I559" s="65" t="s">
        <v>1360</v>
      </c>
      <c r="J559" s="60"/>
      <c r="L559" s="62"/>
    </row>
    <row r="560" spans="1:12" s="21" customFormat="1" ht="18.75">
      <c r="A560" s="4"/>
      <c r="B560" s="299" t="s">
        <v>1</v>
      </c>
      <c r="C560" s="300"/>
      <c r="D560" s="306" t="str">
        <f>IF(基本情報登録!$D$8&gt;0,基本情報登録!$D$8,"")</f>
        <v/>
      </c>
      <c r="E560" s="307"/>
      <c r="F560" s="307"/>
      <c r="G560" s="307"/>
      <c r="H560" s="308"/>
      <c r="I560" s="280"/>
      <c r="J560" s="60"/>
      <c r="L560" s="62"/>
    </row>
    <row r="561" spans="1:12" s="21" customFormat="1" ht="19.5" thickBot="1">
      <c r="A561" s="4"/>
      <c r="B561" s="301"/>
      <c r="C561" s="302"/>
      <c r="D561" s="309"/>
      <c r="E561" s="310"/>
      <c r="F561" s="310"/>
      <c r="G561" s="310"/>
      <c r="H561" s="311"/>
      <c r="I561" s="281"/>
      <c r="J561" s="60"/>
      <c r="L561" s="62"/>
    </row>
    <row r="562" spans="1:12" s="21" customFormat="1" ht="18.75">
      <c r="A562" s="4"/>
      <c r="B562" s="297" t="s">
        <v>26</v>
      </c>
      <c r="C562" s="298"/>
      <c r="D562" s="334"/>
      <c r="E562" s="335"/>
      <c r="F562" s="335"/>
      <c r="G562" s="335"/>
      <c r="H562" s="335"/>
      <c r="I562" s="336"/>
      <c r="J562" s="60"/>
      <c r="L562" s="62"/>
    </row>
    <row r="563" spans="1:12" s="21" customFormat="1" ht="18.75" hidden="1">
      <c r="A563" s="4"/>
      <c r="B563" s="50"/>
      <c r="C563" s="51"/>
      <c r="D563" s="52"/>
      <c r="E563" s="337" t="str">
        <f>TEXT(D562,"00000")</f>
        <v>00000</v>
      </c>
      <c r="F563" s="337"/>
      <c r="G563" s="337"/>
      <c r="H563" s="337"/>
      <c r="I563" s="338"/>
      <c r="J563" s="60"/>
      <c r="L563" s="62"/>
    </row>
    <row r="564" spans="1:12" s="21" customFormat="1" ht="18.75">
      <c r="A564" s="4"/>
      <c r="B564" s="299" t="s">
        <v>29</v>
      </c>
      <c r="C564" s="300"/>
      <c r="D564" s="316"/>
      <c r="E564" s="341"/>
      <c r="F564" s="341"/>
      <c r="G564" s="341"/>
      <c r="H564" s="341"/>
      <c r="I564" s="342"/>
      <c r="J564" s="60"/>
      <c r="L564" s="62"/>
    </row>
    <row r="565" spans="1:12" s="21" customFormat="1" ht="18.75">
      <c r="A565" s="4"/>
      <c r="B565" s="339"/>
      <c r="C565" s="340"/>
      <c r="D565" s="321"/>
      <c r="E565" s="343"/>
      <c r="F565" s="343"/>
      <c r="G565" s="343"/>
      <c r="H565" s="343"/>
      <c r="I565" s="344"/>
      <c r="J565" s="60"/>
      <c r="L565" s="62"/>
    </row>
    <row r="566" spans="1:12" s="21" customFormat="1" ht="19.5" thickBot="1">
      <c r="A566" s="4"/>
      <c r="B566" s="345" t="s">
        <v>1318</v>
      </c>
      <c r="C566" s="346"/>
      <c r="D566" s="347"/>
      <c r="E566" s="348"/>
      <c r="F566" s="348"/>
      <c r="G566" s="348"/>
      <c r="H566" s="348"/>
      <c r="I566" s="349"/>
      <c r="J566" s="60"/>
      <c r="L566" s="62"/>
    </row>
    <row r="567" spans="1:12" s="21" customFormat="1" ht="18.75">
      <c r="A567" s="4"/>
      <c r="B567" s="323" t="s">
        <v>1319</v>
      </c>
      <c r="C567" s="324"/>
      <c r="D567" s="324"/>
      <c r="E567" s="324"/>
      <c r="F567" s="324"/>
      <c r="G567" s="324"/>
      <c r="H567" s="324"/>
      <c r="I567" s="325"/>
      <c r="J567" s="60"/>
      <c r="L567" s="62"/>
    </row>
    <row r="568" spans="1:12" s="21" customFormat="1" ht="19.5" thickBot="1">
      <c r="A568" s="4"/>
      <c r="B568" s="53" t="s">
        <v>1323</v>
      </c>
      <c r="C568" s="54" t="s">
        <v>18</v>
      </c>
      <c r="D568" s="54" t="s">
        <v>1324</v>
      </c>
      <c r="E568" s="326" t="s">
        <v>1320</v>
      </c>
      <c r="F568" s="327"/>
      <c r="G568" s="54" t="s">
        <v>1325</v>
      </c>
      <c r="H568" s="54" t="s">
        <v>48</v>
      </c>
      <c r="I568" s="55" t="s">
        <v>1321</v>
      </c>
      <c r="J568" s="60"/>
      <c r="L568" s="62"/>
    </row>
    <row r="569" spans="1:12" s="21" customFormat="1" ht="19.5" thickTop="1">
      <c r="A569" s="4"/>
      <c r="B569" s="328">
        <v>1</v>
      </c>
      <c r="C569" s="330"/>
      <c r="D569" s="330" t="str">
        <f>IF(C569&gt;0,VLOOKUP(C569,女子登録情報!$A$2:$H$2000,2,0),"")</f>
        <v/>
      </c>
      <c r="E569" s="331" t="str">
        <f>IF(C569&gt;0,VLOOKUP(C569,女子登録情報!$A$2:$H$2000,3,0),"")</f>
        <v/>
      </c>
      <c r="F569" s="332"/>
      <c r="G569" s="330" t="str">
        <f>IF(C569&gt;0,VLOOKUP(C569,女子登録情報!$A$2:$H$2000,4,0),"")</f>
        <v/>
      </c>
      <c r="H569" s="330" t="str">
        <f>IF(C569&gt;0,VLOOKUP(C569,女子登録情報!$A$2:$H$2000,8,0),"")</f>
        <v/>
      </c>
      <c r="I569" s="333" t="str">
        <f>IF(C569&gt;0,VLOOKUP(C569,女子登録情報!$A$2:$H$2000,5,0),"")</f>
        <v/>
      </c>
      <c r="J569" s="60"/>
      <c r="L569" s="62"/>
    </row>
    <row r="570" spans="1:12" s="21" customFormat="1" ht="18.75">
      <c r="A570" s="4"/>
      <c r="B570" s="329"/>
      <c r="C570" s="195"/>
      <c r="D570" s="195"/>
      <c r="E570" s="321"/>
      <c r="F570" s="322"/>
      <c r="G570" s="195"/>
      <c r="H570" s="195"/>
      <c r="I570" s="320"/>
      <c r="J570" s="60"/>
      <c r="L570" s="62"/>
    </row>
    <row r="571" spans="1:12" s="21" customFormat="1" ht="18.75">
      <c r="A571" s="4"/>
      <c r="B571" s="312">
        <v>2</v>
      </c>
      <c r="C571" s="314"/>
      <c r="D571" s="314" t="str">
        <f>IF(C571,VLOOKUP(C571,女子登録情報!$A$2:$H$2000,2,0),"")</f>
        <v/>
      </c>
      <c r="E571" s="316" t="str">
        <f>IF(C571&gt;0,VLOOKUP(C571,女子登録情報!$A$2:$H$2000,3,0),"")</f>
        <v/>
      </c>
      <c r="F571" s="317"/>
      <c r="G571" s="314" t="str">
        <f>IF(C571&gt;0,VLOOKUP(C571,女子登録情報!$A$2:$H$2000,4,0),"")</f>
        <v/>
      </c>
      <c r="H571" s="314" t="str">
        <f>IF(C571&gt;0,VLOOKUP(C571,女子登録情報!$A$2:$H$2000,8,0),"")</f>
        <v/>
      </c>
      <c r="I571" s="280" t="str">
        <f>IF(C571&gt;0,VLOOKUP(C571,女子登録情報!$A$2:$H$2000,5,0),"")</f>
        <v/>
      </c>
      <c r="J571" s="60"/>
      <c r="L571" s="62"/>
    </row>
    <row r="572" spans="1:12" s="21" customFormat="1" ht="18.75">
      <c r="A572" s="4"/>
      <c r="B572" s="329"/>
      <c r="C572" s="195"/>
      <c r="D572" s="195"/>
      <c r="E572" s="321"/>
      <c r="F572" s="322"/>
      <c r="G572" s="195"/>
      <c r="H572" s="195"/>
      <c r="I572" s="320"/>
      <c r="J572" s="60"/>
      <c r="L572" s="62"/>
    </row>
    <row r="573" spans="1:12" s="21" customFormat="1" ht="18.75">
      <c r="A573" s="4"/>
      <c r="B573" s="312">
        <v>3</v>
      </c>
      <c r="C573" s="314"/>
      <c r="D573" s="314" t="str">
        <f>IF(C573,VLOOKUP(C573,女子登録情報!$A$2:$H$2000,2,0),"")</f>
        <v/>
      </c>
      <c r="E573" s="316" t="str">
        <f>IF(C573&gt;0,VLOOKUP(C573,女子登録情報!$A$2:$H$2000,3,0),"")</f>
        <v/>
      </c>
      <c r="F573" s="317"/>
      <c r="G573" s="314" t="str">
        <f>IF(C573&gt;0,VLOOKUP(C573,女子登録情報!$A$2:$H$2000,4,0),"")</f>
        <v/>
      </c>
      <c r="H573" s="314" t="str">
        <f>IF(C573&gt;0,VLOOKUP(C573,女子登録情報!$A$2:$H$2000,8,0),"")</f>
        <v/>
      </c>
      <c r="I573" s="280" t="str">
        <f>IF(C573&gt;0,VLOOKUP(C573,女子登録情報!$A$2:$H$2000,5,0),"")</f>
        <v/>
      </c>
      <c r="J573" s="60"/>
      <c r="L573" s="62"/>
    </row>
    <row r="574" spans="1:12" s="21" customFormat="1" ht="18.75">
      <c r="A574" s="4"/>
      <c r="B574" s="329"/>
      <c r="C574" s="195"/>
      <c r="D574" s="195"/>
      <c r="E574" s="321"/>
      <c r="F574" s="322"/>
      <c r="G574" s="195"/>
      <c r="H574" s="195"/>
      <c r="I574" s="320"/>
      <c r="J574" s="60"/>
      <c r="L574" s="62"/>
    </row>
    <row r="575" spans="1:12" s="21" customFormat="1" ht="18.75">
      <c r="A575" s="4"/>
      <c r="B575" s="312">
        <v>4</v>
      </c>
      <c r="C575" s="314"/>
      <c r="D575" s="314" t="str">
        <f>IF(C575,VLOOKUP(C575,女子登録情報!$A$2:$H$2000,2,0),"")</f>
        <v/>
      </c>
      <c r="E575" s="316" t="str">
        <f>IF(C575&gt;0,VLOOKUP(C575,女子登録情報!$A$2:$H$2000,3,0),"")</f>
        <v/>
      </c>
      <c r="F575" s="317"/>
      <c r="G575" s="314" t="str">
        <f>IF(C575&gt;0,VLOOKUP(C575,女子登録情報!$A$2:$H$2000,4,0),"")</f>
        <v/>
      </c>
      <c r="H575" s="314" t="str">
        <f>IF(C575&gt;0,VLOOKUP(C575,女子登録情報!$A$2:$H$2000,8,0),"")</f>
        <v/>
      </c>
      <c r="I575" s="280" t="str">
        <f>IF(C575&gt;0,VLOOKUP(C575,女子登録情報!$A$2:$H$2000,5,0),"")</f>
        <v/>
      </c>
      <c r="J575" s="60"/>
      <c r="L575" s="62"/>
    </row>
    <row r="576" spans="1:12" s="21" customFormat="1" ht="18.75">
      <c r="A576" s="4"/>
      <c r="B576" s="329"/>
      <c r="C576" s="195"/>
      <c r="D576" s="195"/>
      <c r="E576" s="321"/>
      <c r="F576" s="322"/>
      <c r="G576" s="195"/>
      <c r="H576" s="195"/>
      <c r="I576" s="320"/>
      <c r="J576" s="60"/>
      <c r="L576" s="62"/>
    </row>
    <row r="577" spans="1:12" s="21" customFormat="1" ht="18.75">
      <c r="A577" s="4"/>
      <c r="B577" s="312">
        <v>5</v>
      </c>
      <c r="C577" s="314"/>
      <c r="D577" s="314" t="str">
        <f>IF(C577,VLOOKUP(C577,女子登録情報!$A$2:$H$2000,2,0),"")</f>
        <v/>
      </c>
      <c r="E577" s="316" t="str">
        <f>IF(C577&gt;0,VLOOKUP(C577,女子登録情報!$A$2:$H$2000,3,0),"")</f>
        <v/>
      </c>
      <c r="F577" s="317"/>
      <c r="G577" s="314" t="str">
        <f>IF(C577&gt;0,VLOOKUP(C577,女子登録情報!$A$2:$H$2000,4,0),"")</f>
        <v/>
      </c>
      <c r="H577" s="314" t="str">
        <f>IF(C577&gt;0,VLOOKUP(C577,女子登録情報!$A$2:$H$2000,8,0),"")</f>
        <v/>
      </c>
      <c r="I577" s="280" t="str">
        <f>IF(C577&gt;0,VLOOKUP(C577,女子登録情報!$A$2:$H$2000,5,0),"")</f>
        <v/>
      </c>
      <c r="J577" s="60"/>
      <c r="L577" s="62"/>
    </row>
    <row r="578" spans="1:12" s="21" customFormat="1" ht="18.75">
      <c r="A578" s="4"/>
      <c r="B578" s="329"/>
      <c r="C578" s="195"/>
      <c r="D578" s="195"/>
      <c r="E578" s="321"/>
      <c r="F578" s="322"/>
      <c r="G578" s="195"/>
      <c r="H578" s="195"/>
      <c r="I578" s="320"/>
      <c r="J578" s="60"/>
      <c r="L578" s="62"/>
    </row>
    <row r="579" spans="1:12" s="21" customFormat="1" ht="18.75">
      <c r="A579" s="4"/>
      <c r="B579" s="312">
        <v>6</v>
      </c>
      <c r="C579" s="314"/>
      <c r="D579" s="314" t="str">
        <f>IF(C579,VLOOKUP(C579,女子登録情報!$A$2:$H$2000,2,0),"")</f>
        <v/>
      </c>
      <c r="E579" s="316" t="str">
        <f>IF(C579&gt;0,VLOOKUP(C579,女子登録情報!$A$2:$H$2000,3,0),"")</f>
        <v/>
      </c>
      <c r="F579" s="317"/>
      <c r="G579" s="314" t="str">
        <f>IF(C579&gt;0,VLOOKUP(C579,女子登録情報!$A$2:$H$2000,4,0),"")</f>
        <v/>
      </c>
      <c r="H579" s="314" t="str">
        <f>IF(C579&gt;0,VLOOKUP(C579,女子登録情報!$A$2:$H$2000,8,0),"")</f>
        <v/>
      </c>
      <c r="I579" s="280" t="str">
        <f>IF(C579&gt;0,VLOOKUP(C579,女子登録情報!$A$2:$H$2000,5,0),"")</f>
        <v/>
      </c>
      <c r="J579" s="60"/>
      <c r="L579" s="62"/>
    </row>
    <row r="580" spans="1:12" s="21" customFormat="1" ht="19.5" thickBot="1">
      <c r="A580" s="4"/>
      <c r="B580" s="313"/>
      <c r="C580" s="315"/>
      <c r="D580" s="315"/>
      <c r="E580" s="318"/>
      <c r="F580" s="319"/>
      <c r="G580" s="315"/>
      <c r="H580" s="315"/>
      <c r="I580" s="281"/>
      <c r="J580" s="60"/>
      <c r="L580" s="62"/>
    </row>
    <row r="581" spans="1:12" s="21" customFormat="1" ht="18.75">
      <c r="A581" s="4"/>
      <c r="B581" s="282" t="s">
        <v>1322</v>
      </c>
      <c r="C581" s="283"/>
      <c r="D581" s="283"/>
      <c r="E581" s="283"/>
      <c r="F581" s="283"/>
      <c r="G581" s="283"/>
      <c r="H581" s="283"/>
      <c r="I581" s="284"/>
      <c r="J581" s="60"/>
      <c r="L581" s="62"/>
    </row>
    <row r="582" spans="1:12" s="21" customFormat="1" ht="18.75">
      <c r="A582" s="4"/>
      <c r="B582" s="285"/>
      <c r="C582" s="286"/>
      <c r="D582" s="286"/>
      <c r="E582" s="286"/>
      <c r="F582" s="286"/>
      <c r="G582" s="286"/>
      <c r="H582" s="286"/>
      <c r="I582" s="287"/>
      <c r="J582" s="60"/>
      <c r="L582" s="62"/>
    </row>
    <row r="583" spans="1:12" s="21" customFormat="1" ht="19.5" thickBot="1">
      <c r="A583" s="4"/>
      <c r="B583" s="288"/>
      <c r="C583" s="289"/>
      <c r="D583" s="289"/>
      <c r="E583" s="289"/>
      <c r="F583" s="289"/>
      <c r="G583" s="289"/>
      <c r="H583" s="289"/>
      <c r="I583" s="290"/>
      <c r="J583" s="60"/>
      <c r="L583" s="62"/>
    </row>
    <row r="584" spans="1:12" s="21" customFormat="1" ht="18.75">
      <c r="A584" s="61"/>
      <c r="B584" s="61"/>
      <c r="C584" s="61"/>
      <c r="D584" s="61"/>
      <c r="E584" s="61"/>
      <c r="F584" s="61"/>
      <c r="G584" s="61"/>
      <c r="H584" s="61"/>
      <c r="I584" s="61"/>
      <c r="J584" s="66"/>
      <c r="L584" s="62"/>
    </row>
    <row r="585" spans="1:12" s="21" customFormat="1">
      <c r="A585" s="62"/>
      <c r="B585" s="62"/>
      <c r="C585" s="62"/>
      <c r="D585" s="62"/>
      <c r="E585" s="62"/>
      <c r="F585" s="62"/>
      <c r="G585" s="62"/>
      <c r="H585" s="62"/>
      <c r="I585" s="62"/>
      <c r="J585" s="67"/>
      <c r="L585" s="62"/>
    </row>
  </sheetData>
  <mergeCells count="1161">
    <mergeCell ref="B16:I16"/>
    <mergeCell ref="E17:F17"/>
    <mergeCell ref="B18:B19"/>
    <mergeCell ref="C18:C19"/>
    <mergeCell ref="D18:D19"/>
    <mergeCell ref="E18:F19"/>
    <mergeCell ref="G18:G19"/>
    <mergeCell ref="H18:H19"/>
    <mergeCell ref="I18:I19"/>
    <mergeCell ref="B11:C11"/>
    <mergeCell ref="D11:I11"/>
    <mergeCell ref="E12:I12"/>
    <mergeCell ref="B13:C14"/>
    <mergeCell ref="D13:I14"/>
    <mergeCell ref="B15:C15"/>
    <mergeCell ref="D15:I15"/>
    <mergeCell ref="A1:J3"/>
    <mergeCell ref="B6:I7"/>
    <mergeCell ref="B8:C8"/>
    <mergeCell ref="D8:H8"/>
    <mergeCell ref="B9:C10"/>
    <mergeCell ref="D9:H10"/>
    <mergeCell ref="I9:I10"/>
    <mergeCell ref="I24:I25"/>
    <mergeCell ref="B26:B27"/>
    <mergeCell ref="C26:C27"/>
    <mergeCell ref="D26:D27"/>
    <mergeCell ref="E26:F27"/>
    <mergeCell ref="G26:G27"/>
    <mergeCell ref="H26:H27"/>
    <mergeCell ref="I26:I27"/>
    <mergeCell ref="B24:B25"/>
    <mergeCell ref="C24:C25"/>
    <mergeCell ref="D24:D25"/>
    <mergeCell ref="E24:F25"/>
    <mergeCell ref="G24:G25"/>
    <mergeCell ref="H24:H25"/>
    <mergeCell ref="I20:I21"/>
    <mergeCell ref="B22:B23"/>
    <mergeCell ref="C22:C23"/>
    <mergeCell ref="D22:D23"/>
    <mergeCell ref="E22:F23"/>
    <mergeCell ref="G22:G23"/>
    <mergeCell ref="H22:H23"/>
    <mergeCell ref="I22:I23"/>
    <mergeCell ref="B20:B21"/>
    <mergeCell ref="C20:C21"/>
    <mergeCell ref="D20:D21"/>
    <mergeCell ref="E20:F21"/>
    <mergeCell ref="G20:G21"/>
    <mergeCell ref="H20:H21"/>
    <mergeCell ref="B45:I45"/>
    <mergeCell ref="E46:F46"/>
    <mergeCell ref="B47:B48"/>
    <mergeCell ref="C47:C48"/>
    <mergeCell ref="D47:D48"/>
    <mergeCell ref="E47:F48"/>
    <mergeCell ref="G47:G48"/>
    <mergeCell ref="H47:H48"/>
    <mergeCell ref="I47:I48"/>
    <mergeCell ref="B40:C40"/>
    <mergeCell ref="D40:I40"/>
    <mergeCell ref="E41:I41"/>
    <mergeCell ref="B42:C43"/>
    <mergeCell ref="D42:I43"/>
    <mergeCell ref="B44:C44"/>
    <mergeCell ref="D44:I44"/>
    <mergeCell ref="I28:I29"/>
    <mergeCell ref="B30:I32"/>
    <mergeCell ref="B35:I36"/>
    <mergeCell ref="B37:C37"/>
    <mergeCell ref="D37:H37"/>
    <mergeCell ref="B38:C39"/>
    <mergeCell ref="D38:H39"/>
    <mergeCell ref="I38:I39"/>
    <mergeCell ref="B28:B29"/>
    <mergeCell ref="C28:C29"/>
    <mergeCell ref="D28:D29"/>
    <mergeCell ref="E28:F29"/>
    <mergeCell ref="G28:G29"/>
    <mergeCell ref="H28:H29"/>
    <mergeCell ref="I53:I54"/>
    <mergeCell ref="B55:B56"/>
    <mergeCell ref="C55:C56"/>
    <mergeCell ref="D55:D56"/>
    <mergeCell ref="E55:F56"/>
    <mergeCell ref="G55:G56"/>
    <mergeCell ref="H55:H56"/>
    <mergeCell ref="I55:I56"/>
    <mergeCell ref="B53:B54"/>
    <mergeCell ref="C53:C54"/>
    <mergeCell ref="D53:D54"/>
    <mergeCell ref="E53:F54"/>
    <mergeCell ref="G53:G54"/>
    <mergeCell ref="H53:H54"/>
    <mergeCell ref="I49:I50"/>
    <mergeCell ref="B51:B52"/>
    <mergeCell ref="C51:C52"/>
    <mergeCell ref="D51:D52"/>
    <mergeCell ref="E51:F52"/>
    <mergeCell ref="G51:G52"/>
    <mergeCell ref="H51:H52"/>
    <mergeCell ref="I51:I52"/>
    <mergeCell ref="B49:B50"/>
    <mergeCell ref="C49:C50"/>
    <mergeCell ref="D49:D50"/>
    <mergeCell ref="E49:F50"/>
    <mergeCell ref="G49:G50"/>
    <mergeCell ref="H49:H50"/>
    <mergeCell ref="B74:I74"/>
    <mergeCell ref="E75:F75"/>
    <mergeCell ref="B76:B77"/>
    <mergeCell ref="C76:C77"/>
    <mergeCell ref="D76:D77"/>
    <mergeCell ref="E76:F77"/>
    <mergeCell ref="G76:G77"/>
    <mergeCell ref="H76:H77"/>
    <mergeCell ref="I76:I77"/>
    <mergeCell ref="B69:C69"/>
    <mergeCell ref="D69:I69"/>
    <mergeCell ref="E70:I70"/>
    <mergeCell ref="B71:C72"/>
    <mergeCell ref="D71:I72"/>
    <mergeCell ref="B73:C73"/>
    <mergeCell ref="D73:I73"/>
    <mergeCell ref="I57:I58"/>
    <mergeCell ref="B59:I61"/>
    <mergeCell ref="B64:I65"/>
    <mergeCell ref="B66:C66"/>
    <mergeCell ref="D66:H66"/>
    <mergeCell ref="B67:C68"/>
    <mergeCell ref="D67:H68"/>
    <mergeCell ref="I67:I68"/>
    <mergeCell ref="B57:B58"/>
    <mergeCell ref="C57:C58"/>
    <mergeCell ref="D57:D58"/>
    <mergeCell ref="E57:F58"/>
    <mergeCell ref="G57:G58"/>
    <mergeCell ref="H57:H58"/>
    <mergeCell ref="I82:I83"/>
    <mergeCell ref="B84:B85"/>
    <mergeCell ref="C84:C85"/>
    <mergeCell ref="D84:D85"/>
    <mergeCell ref="E84:F85"/>
    <mergeCell ref="G84:G85"/>
    <mergeCell ref="H84:H85"/>
    <mergeCell ref="I84:I85"/>
    <mergeCell ref="B82:B83"/>
    <mergeCell ref="C82:C83"/>
    <mergeCell ref="D82:D83"/>
    <mergeCell ref="E82:F83"/>
    <mergeCell ref="G82:G83"/>
    <mergeCell ref="H82:H83"/>
    <mergeCell ref="I78:I79"/>
    <mergeCell ref="B80:B81"/>
    <mergeCell ref="C80:C81"/>
    <mergeCell ref="D80:D81"/>
    <mergeCell ref="E80:F81"/>
    <mergeCell ref="G80:G81"/>
    <mergeCell ref="H80:H81"/>
    <mergeCell ref="I80:I81"/>
    <mergeCell ref="B78:B79"/>
    <mergeCell ref="C78:C79"/>
    <mergeCell ref="D78:D79"/>
    <mergeCell ref="E78:F79"/>
    <mergeCell ref="G78:G79"/>
    <mergeCell ref="H78:H79"/>
    <mergeCell ref="B103:I103"/>
    <mergeCell ref="E104:F104"/>
    <mergeCell ref="B105:B106"/>
    <mergeCell ref="C105:C106"/>
    <mergeCell ref="D105:D106"/>
    <mergeCell ref="E105:F106"/>
    <mergeCell ref="G105:G106"/>
    <mergeCell ref="H105:H106"/>
    <mergeCell ref="I105:I106"/>
    <mergeCell ref="B98:C98"/>
    <mergeCell ref="D98:I98"/>
    <mergeCell ref="E99:I99"/>
    <mergeCell ref="B100:C101"/>
    <mergeCell ref="D100:I101"/>
    <mergeCell ref="B102:C102"/>
    <mergeCell ref="D102:I102"/>
    <mergeCell ref="I86:I87"/>
    <mergeCell ref="B88:I90"/>
    <mergeCell ref="B93:I94"/>
    <mergeCell ref="B95:C95"/>
    <mergeCell ref="D95:H95"/>
    <mergeCell ref="B96:C97"/>
    <mergeCell ref="D96:H97"/>
    <mergeCell ref="I96:I97"/>
    <mergeCell ref="B86:B87"/>
    <mergeCell ref="C86:C87"/>
    <mergeCell ref="D86:D87"/>
    <mergeCell ref="E86:F87"/>
    <mergeCell ref="G86:G87"/>
    <mergeCell ref="H86:H87"/>
    <mergeCell ref="I111:I112"/>
    <mergeCell ref="B113:B114"/>
    <mergeCell ref="C113:C114"/>
    <mergeCell ref="D113:D114"/>
    <mergeCell ref="E113:F114"/>
    <mergeCell ref="G113:G114"/>
    <mergeCell ref="H113:H114"/>
    <mergeCell ref="I113:I114"/>
    <mergeCell ref="B111:B112"/>
    <mergeCell ref="C111:C112"/>
    <mergeCell ref="D111:D112"/>
    <mergeCell ref="E111:F112"/>
    <mergeCell ref="G111:G112"/>
    <mergeCell ref="H111:H112"/>
    <mergeCell ref="I107:I108"/>
    <mergeCell ref="B109:B110"/>
    <mergeCell ref="C109:C110"/>
    <mergeCell ref="D109:D110"/>
    <mergeCell ref="E109:F110"/>
    <mergeCell ref="G109:G110"/>
    <mergeCell ref="H109:H110"/>
    <mergeCell ref="I109:I110"/>
    <mergeCell ref="B107:B108"/>
    <mergeCell ref="C107:C108"/>
    <mergeCell ref="D107:D108"/>
    <mergeCell ref="E107:F108"/>
    <mergeCell ref="G107:G108"/>
    <mergeCell ref="H107:H108"/>
    <mergeCell ref="B132:I132"/>
    <mergeCell ref="E133:F133"/>
    <mergeCell ref="B134:B135"/>
    <mergeCell ref="C134:C135"/>
    <mergeCell ref="D134:D135"/>
    <mergeCell ref="E134:F135"/>
    <mergeCell ref="G134:G135"/>
    <mergeCell ref="H134:H135"/>
    <mergeCell ref="I134:I135"/>
    <mergeCell ref="B127:C127"/>
    <mergeCell ref="D127:I127"/>
    <mergeCell ref="E128:I128"/>
    <mergeCell ref="B129:C130"/>
    <mergeCell ref="D129:I130"/>
    <mergeCell ref="B131:C131"/>
    <mergeCell ref="D131:I131"/>
    <mergeCell ref="I115:I116"/>
    <mergeCell ref="B117:I119"/>
    <mergeCell ref="B122:I123"/>
    <mergeCell ref="B124:C124"/>
    <mergeCell ref="D124:H124"/>
    <mergeCell ref="B125:C126"/>
    <mergeCell ref="D125:H126"/>
    <mergeCell ref="I125:I126"/>
    <mergeCell ref="B115:B116"/>
    <mergeCell ref="C115:C116"/>
    <mergeCell ref="D115:D116"/>
    <mergeCell ref="E115:F116"/>
    <mergeCell ref="G115:G116"/>
    <mergeCell ref="H115:H116"/>
    <mergeCell ref="I140:I141"/>
    <mergeCell ref="B142:B143"/>
    <mergeCell ref="C142:C143"/>
    <mergeCell ref="D142:D143"/>
    <mergeCell ref="E142:F143"/>
    <mergeCell ref="G142:G143"/>
    <mergeCell ref="H142:H143"/>
    <mergeCell ref="I142:I143"/>
    <mergeCell ref="B140:B141"/>
    <mergeCell ref="C140:C141"/>
    <mergeCell ref="D140:D141"/>
    <mergeCell ref="E140:F141"/>
    <mergeCell ref="G140:G141"/>
    <mergeCell ref="H140:H141"/>
    <mergeCell ref="I136:I137"/>
    <mergeCell ref="B138:B139"/>
    <mergeCell ref="C138:C139"/>
    <mergeCell ref="D138:D139"/>
    <mergeCell ref="E138:F139"/>
    <mergeCell ref="G138:G139"/>
    <mergeCell ref="H138:H139"/>
    <mergeCell ref="I138:I139"/>
    <mergeCell ref="B136:B137"/>
    <mergeCell ref="C136:C137"/>
    <mergeCell ref="D136:D137"/>
    <mergeCell ref="E136:F137"/>
    <mergeCell ref="G136:G137"/>
    <mergeCell ref="H136:H137"/>
    <mergeCell ref="B161:I161"/>
    <mergeCell ref="E162:F162"/>
    <mergeCell ref="B163:B164"/>
    <mergeCell ref="C163:C164"/>
    <mergeCell ref="D163:D164"/>
    <mergeCell ref="E163:F164"/>
    <mergeCell ref="G163:G164"/>
    <mergeCell ref="H163:H164"/>
    <mergeCell ref="I163:I164"/>
    <mergeCell ref="B156:C156"/>
    <mergeCell ref="D156:I156"/>
    <mergeCell ref="E157:I157"/>
    <mergeCell ref="B158:C159"/>
    <mergeCell ref="D158:I159"/>
    <mergeCell ref="B160:C160"/>
    <mergeCell ref="D160:I160"/>
    <mergeCell ref="I144:I145"/>
    <mergeCell ref="B146:I148"/>
    <mergeCell ref="B151:I152"/>
    <mergeCell ref="B153:C153"/>
    <mergeCell ref="D153:H153"/>
    <mergeCell ref="B154:C155"/>
    <mergeCell ref="D154:H155"/>
    <mergeCell ref="I154:I155"/>
    <mergeCell ref="B144:B145"/>
    <mergeCell ref="C144:C145"/>
    <mergeCell ref="D144:D145"/>
    <mergeCell ref="E144:F145"/>
    <mergeCell ref="G144:G145"/>
    <mergeCell ref="H144:H145"/>
    <mergeCell ref="I169:I170"/>
    <mergeCell ref="B171:B172"/>
    <mergeCell ref="C171:C172"/>
    <mergeCell ref="D171:D172"/>
    <mergeCell ref="E171:F172"/>
    <mergeCell ref="G171:G172"/>
    <mergeCell ref="H171:H172"/>
    <mergeCell ref="I171:I172"/>
    <mergeCell ref="B169:B170"/>
    <mergeCell ref="C169:C170"/>
    <mergeCell ref="D169:D170"/>
    <mergeCell ref="E169:F170"/>
    <mergeCell ref="G169:G170"/>
    <mergeCell ref="H169:H170"/>
    <mergeCell ref="I165:I166"/>
    <mergeCell ref="B167:B168"/>
    <mergeCell ref="C167:C168"/>
    <mergeCell ref="D167:D168"/>
    <mergeCell ref="E167:F168"/>
    <mergeCell ref="G167:G168"/>
    <mergeCell ref="H167:H168"/>
    <mergeCell ref="I167:I168"/>
    <mergeCell ref="B165:B166"/>
    <mergeCell ref="C165:C166"/>
    <mergeCell ref="D165:D166"/>
    <mergeCell ref="E165:F166"/>
    <mergeCell ref="G165:G166"/>
    <mergeCell ref="H165:H166"/>
    <mergeCell ref="B190:I190"/>
    <mergeCell ref="E191:F191"/>
    <mergeCell ref="B192:B193"/>
    <mergeCell ref="C192:C193"/>
    <mergeCell ref="D192:D193"/>
    <mergeCell ref="E192:F193"/>
    <mergeCell ref="G192:G193"/>
    <mergeCell ref="H192:H193"/>
    <mergeCell ref="I192:I193"/>
    <mergeCell ref="B185:C185"/>
    <mergeCell ref="D185:I185"/>
    <mergeCell ref="E186:I186"/>
    <mergeCell ref="B187:C188"/>
    <mergeCell ref="D187:I188"/>
    <mergeCell ref="B189:C189"/>
    <mergeCell ref="D189:I189"/>
    <mergeCell ref="I173:I174"/>
    <mergeCell ref="B175:I177"/>
    <mergeCell ref="B180:I181"/>
    <mergeCell ref="B182:C182"/>
    <mergeCell ref="D182:H182"/>
    <mergeCell ref="B183:C184"/>
    <mergeCell ref="D183:H184"/>
    <mergeCell ref="I183:I184"/>
    <mergeCell ref="B173:B174"/>
    <mergeCell ref="C173:C174"/>
    <mergeCell ref="D173:D174"/>
    <mergeCell ref="E173:F174"/>
    <mergeCell ref="G173:G174"/>
    <mergeCell ref="H173:H174"/>
    <mergeCell ref="I198:I199"/>
    <mergeCell ref="B200:B201"/>
    <mergeCell ref="C200:C201"/>
    <mergeCell ref="D200:D201"/>
    <mergeCell ref="E200:F201"/>
    <mergeCell ref="G200:G201"/>
    <mergeCell ref="H200:H201"/>
    <mergeCell ref="I200:I201"/>
    <mergeCell ref="B198:B199"/>
    <mergeCell ref="C198:C199"/>
    <mergeCell ref="D198:D199"/>
    <mergeCell ref="E198:F199"/>
    <mergeCell ref="G198:G199"/>
    <mergeCell ref="H198:H199"/>
    <mergeCell ref="I194:I195"/>
    <mergeCell ref="B196:B197"/>
    <mergeCell ref="C196:C197"/>
    <mergeCell ref="D196:D197"/>
    <mergeCell ref="E196:F197"/>
    <mergeCell ref="G196:G197"/>
    <mergeCell ref="H196:H197"/>
    <mergeCell ref="I196:I197"/>
    <mergeCell ref="B194:B195"/>
    <mergeCell ref="C194:C195"/>
    <mergeCell ref="D194:D195"/>
    <mergeCell ref="E194:F195"/>
    <mergeCell ref="G194:G195"/>
    <mergeCell ref="H194:H195"/>
    <mergeCell ref="B219:I219"/>
    <mergeCell ref="E220:F220"/>
    <mergeCell ref="B221:B222"/>
    <mergeCell ref="C221:C222"/>
    <mergeCell ref="D221:D222"/>
    <mergeCell ref="E221:F222"/>
    <mergeCell ref="G221:G222"/>
    <mergeCell ref="H221:H222"/>
    <mergeCell ref="I221:I222"/>
    <mergeCell ref="B214:C214"/>
    <mergeCell ref="D214:I214"/>
    <mergeCell ref="E215:I215"/>
    <mergeCell ref="B216:C217"/>
    <mergeCell ref="D216:I217"/>
    <mergeCell ref="B218:C218"/>
    <mergeCell ref="D218:I218"/>
    <mergeCell ref="I202:I203"/>
    <mergeCell ref="B204:I206"/>
    <mergeCell ref="B209:I210"/>
    <mergeCell ref="B211:C211"/>
    <mergeCell ref="D211:H211"/>
    <mergeCell ref="B212:C213"/>
    <mergeCell ref="D212:H213"/>
    <mergeCell ref="I212:I213"/>
    <mergeCell ref="B202:B203"/>
    <mergeCell ref="C202:C203"/>
    <mergeCell ref="D202:D203"/>
    <mergeCell ref="E202:F203"/>
    <mergeCell ref="G202:G203"/>
    <mergeCell ref="H202:H203"/>
    <mergeCell ref="I227:I228"/>
    <mergeCell ref="B229:B230"/>
    <mergeCell ref="C229:C230"/>
    <mergeCell ref="D229:D230"/>
    <mergeCell ref="E229:F230"/>
    <mergeCell ref="G229:G230"/>
    <mergeCell ref="H229:H230"/>
    <mergeCell ref="I229:I230"/>
    <mergeCell ref="B227:B228"/>
    <mergeCell ref="C227:C228"/>
    <mergeCell ref="D227:D228"/>
    <mergeCell ref="E227:F228"/>
    <mergeCell ref="G227:G228"/>
    <mergeCell ref="H227:H228"/>
    <mergeCell ref="I223:I224"/>
    <mergeCell ref="B225:B226"/>
    <mergeCell ref="C225:C226"/>
    <mergeCell ref="D225:D226"/>
    <mergeCell ref="E225:F226"/>
    <mergeCell ref="G225:G226"/>
    <mergeCell ref="H225:H226"/>
    <mergeCell ref="I225:I226"/>
    <mergeCell ref="B223:B224"/>
    <mergeCell ref="C223:C224"/>
    <mergeCell ref="D223:D224"/>
    <mergeCell ref="E223:F224"/>
    <mergeCell ref="G223:G224"/>
    <mergeCell ref="H223:H224"/>
    <mergeCell ref="B248:I248"/>
    <mergeCell ref="E249:F249"/>
    <mergeCell ref="B250:B251"/>
    <mergeCell ref="C250:C251"/>
    <mergeCell ref="D250:D251"/>
    <mergeCell ref="E250:F251"/>
    <mergeCell ref="G250:G251"/>
    <mergeCell ref="H250:H251"/>
    <mergeCell ref="I250:I251"/>
    <mergeCell ref="B243:C243"/>
    <mergeCell ref="D243:I243"/>
    <mergeCell ref="E244:I244"/>
    <mergeCell ref="B245:C246"/>
    <mergeCell ref="D245:I246"/>
    <mergeCell ref="B247:C247"/>
    <mergeCell ref="D247:I247"/>
    <mergeCell ref="I231:I232"/>
    <mergeCell ref="B233:I235"/>
    <mergeCell ref="B238:I239"/>
    <mergeCell ref="B240:C240"/>
    <mergeCell ref="D240:H240"/>
    <mergeCell ref="B241:C242"/>
    <mergeCell ref="D241:H242"/>
    <mergeCell ref="I241:I242"/>
    <mergeCell ref="B231:B232"/>
    <mergeCell ref="C231:C232"/>
    <mergeCell ref="D231:D232"/>
    <mergeCell ref="E231:F232"/>
    <mergeCell ref="G231:G232"/>
    <mergeCell ref="H231:H232"/>
    <mergeCell ref="I256:I257"/>
    <mergeCell ref="B258:B259"/>
    <mergeCell ref="C258:C259"/>
    <mergeCell ref="D258:D259"/>
    <mergeCell ref="E258:F259"/>
    <mergeCell ref="G258:G259"/>
    <mergeCell ref="H258:H259"/>
    <mergeCell ref="I258:I259"/>
    <mergeCell ref="B256:B257"/>
    <mergeCell ref="C256:C257"/>
    <mergeCell ref="D256:D257"/>
    <mergeCell ref="E256:F257"/>
    <mergeCell ref="G256:G257"/>
    <mergeCell ref="H256:H257"/>
    <mergeCell ref="I252:I253"/>
    <mergeCell ref="B254:B255"/>
    <mergeCell ref="C254:C255"/>
    <mergeCell ref="D254:D255"/>
    <mergeCell ref="E254:F255"/>
    <mergeCell ref="G254:G255"/>
    <mergeCell ref="H254:H255"/>
    <mergeCell ref="I254:I255"/>
    <mergeCell ref="B252:B253"/>
    <mergeCell ref="C252:C253"/>
    <mergeCell ref="D252:D253"/>
    <mergeCell ref="E252:F253"/>
    <mergeCell ref="G252:G253"/>
    <mergeCell ref="H252:H253"/>
    <mergeCell ref="B277:I277"/>
    <mergeCell ref="E278:F278"/>
    <mergeCell ref="B279:B280"/>
    <mergeCell ref="C279:C280"/>
    <mergeCell ref="D279:D280"/>
    <mergeCell ref="E279:F280"/>
    <mergeCell ref="G279:G280"/>
    <mergeCell ref="H279:H280"/>
    <mergeCell ref="I279:I280"/>
    <mergeCell ref="B272:C272"/>
    <mergeCell ref="D272:I272"/>
    <mergeCell ref="E273:I273"/>
    <mergeCell ref="B274:C275"/>
    <mergeCell ref="D274:I275"/>
    <mergeCell ref="B276:C276"/>
    <mergeCell ref="D276:I276"/>
    <mergeCell ref="I260:I261"/>
    <mergeCell ref="B262:I264"/>
    <mergeCell ref="B267:I268"/>
    <mergeCell ref="B269:C269"/>
    <mergeCell ref="D269:H269"/>
    <mergeCell ref="B270:C271"/>
    <mergeCell ref="D270:H271"/>
    <mergeCell ref="I270:I271"/>
    <mergeCell ref="B260:B261"/>
    <mergeCell ref="C260:C261"/>
    <mergeCell ref="D260:D261"/>
    <mergeCell ref="E260:F261"/>
    <mergeCell ref="G260:G261"/>
    <mergeCell ref="H260:H261"/>
    <mergeCell ref="I285:I286"/>
    <mergeCell ref="B287:B288"/>
    <mergeCell ref="C287:C288"/>
    <mergeCell ref="D287:D288"/>
    <mergeCell ref="E287:F288"/>
    <mergeCell ref="G287:G288"/>
    <mergeCell ref="H287:H288"/>
    <mergeCell ref="I287:I288"/>
    <mergeCell ref="B285:B286"/>
    <mergeCell ref="C285:C286"/>
    <mergeCell ref="D285:D286"/>
    <mergeCell ref="E285:F286"/>
    <mergeCell ref="G285:G286"/>
    <mergeCell ref="H285:H286"/>
    <mergeCell ref="I281:I282"/>
    <mergeCell ref="B283:B284"/>
    <mergeCell ref="C283:C284"/>
    <mergeCell ref="D283:D284"/>
    <mergeCell ref="E283:F284"/>
    <mergeCell ref="G283:G284"/>
    <mergeCell ref="H283:H284"/>
    <mergeCell ref="I283:I284"/>
    <mergeCell ref="B281:B282"/>
    <mergeCell ref="C281:C282"/>
    <mergeCell ref="D281:D282"/>
    <mergeCell ref="E281:F282"/>
    <mergeCell ref="G281:G282"/>
    <mergeCell ref="H281:H282"/>
    <mergeCell ref="B306:I306"/>
    <mergeCell ref="E307:F307"/>
    <mergeCell ref="B308:B309"/>
    <mergeCell ref="C308:C309"/>
    <mergeCell ref="D308:D309"/>
    <mergeCell ref="E308:F309"/>
    <mergeCell ref="G308:G309"/>
    <mergeCell ref="H308:H309"/>
    <mergeCell ref="I308:I309"/>
    <mergeCell ref="B301:C301"/>
    <mergeCell ref="D301:I301"/>
    <mergeCell ref="E302:I302"/>
    <mergeCell ref="B303:C304"/>
    <mergeCell ref="D303:I304"/>
    <mergeCell ref="B305:C305"/>
    <mergeCell ref="D305:I305"/>
    <mergeCell ref="I289:I290"/>
    <mergeCell ref="B291:I293"/>
    <mergeCell ref="B296:I297"/>
    <mergeCell ref="B298:C298"/>
    <mergeCell ref="D298:H298"/>
    <mergeCell ref="B299:C300"/>
    <mergeCell ref="D299:H300"/>
    <mergeCell ref="I299:I300"/>
    <mergeCell ref="B289:B290"/>
    <mergeCell ref="C289:C290"/>
    <mergeCell ref="D289:D290"/>
    <mergeCell ref="E289:F290"/>
    <mergeCell ref="G289:G290"/>
    <mergeCell ref="H289:H290"/>
    <mergeCell ref="I314:I315"/>
    <mergeCell ref="B316:B317"/>
    <mergeCell ref="C316:C317"/>
    <mergeCell ref="D316:D317"/>
    <mergeCell ref="E316:F317"/>
    <mergeCell ref="G316:G317"/>
    <mergeCell ref="H316:H317"/>
    <mergeCell ref="I316:I317"/>
    <mergeCell ref="B314:B315"/>
    <mergeCell ref="C314:C315"/>
    <mergeCell ref="D314:D315"/>
    <mergeCell ref="E314:F315"/>
    <mergeCell ref="G314:G315"/>
    <mergeCell ref="H314:H315"/>
    <mergeCell ref="I310:I311"/>
    <mergeCell ref="B312:B313"/>
    <mergeCell ref="C312:C313"/>
    <mergeCell ref="D312:D313"/>
    <mergeCell ref="E312:F313"/>
    <mergeCell ref="G312:G313"/>
    <mergeCell ref="H312:H313"/>
    <mergeCell ref="I312:I313"/>
    <mergeCell ref="B310:B311"/>
    <mergeCell ref="C310:C311"/>
    <mergeCell ref="D310:D311"/>
    <mergeCell ref="E310:F311"/>
    <mergeCell ref="G310:G311"/>
    <mergeCell ref="H310:H311"/>
    <mergeCell ref="B335:I335"/>
    <mergeCell ref="E336:F336"/>
    <mergeCell ref="B337:B338"/>
    <mergeCell ref="C337:C338"/>
    <mergeCell ref="D337:D338"/>
    <mergeCell ref="E337:F338"/>
    <mergeCell ref="G337:G338"/>
    <mergeCell ref="H337:H338"/>
    <mergeCell ref="I337:I338"/>
    <mergeCell ref="B330:C330"/>
    <mergeCell ref="D330:I330"/>
    <mergeCell ref="E331:I331"/>
    <mergeCell ref="B332:C333"/>
    <mergeCell ref="D332:I333"/>
    <mergeCell ref="B334:C334"/>
    <mergeCell ref="D334:I334"/>
    <mergeCell ref="I318:I319"/>
    <mergeCell ref="B320:I322"/>
    <mergeCell ref="B325:I326"/>
    <mergeCell ref="B327:C327"/>
    <mergeCell ref="D327:H327"/>
    <mergeCell ref="B328:C329"/>
    <mergeCell ref="D328:H329"/>
    <mergeCell ref="I328:I329"/>
    <mergeCell ref="B318:B319"/>
    <mergeCell ref="C318:C319"/>
    <mergeCell ref="D318:D319"/>
    <mergeCell ref="E318:F319"/>
    <mergeCell ref="G318:G319"/>
    <mergeCell ref="H318:H319"/>
    <mergeCell ref="I343:I344"/>
    <mergeCell ref="B345:B346"/>
    <mergeCell ref="C345:C346"/>
    <mergeCell ref="D345:D346"/>
    <mergeCell ref="E345:F346"/>
    <mergeCell ref="G345:G346"/>
    <mergeCell ref="H345:H346"/>
    <mergeCell ref="I345:I346"/>
    <mergeCell ref="B343:B344"/>
    <mergeCell ref="C343:C344"/>
    <mergeCell ref="D343:D344"/>
    <mergeCell ref="E343:F344"/>
    <mergeCell ref="G343:G344"/>
    <mergeCell ref="H343:H344"/>
    <mergeCell ref="I339:I340"/>
    <mergeCell ref="B341:B342"/>
    <mergeCell ref="C341:C342"/>
    <mergeCell ref="D341:D342"/>
    <mergeCell ref="E341:F342"/>
    <mergeCell ref="G341:G342"/>
    <mergeCell ref="H341:H342"/>
    <mergeCell ref="I341:I342"/>
    <mergeCell ref="B339:B340"/>
    <mergeCell ref="C339:C340"/>
    <mergeCell ref="D339:D340"/>
    <mergeCell ref="E339:F340"/>
    <mergeCell ref="G339:G340"/>
    <mergeCell ref="H339:H340"/>
    <mergeCell ref="B364:I364"/>
    <mergeCell ref="E365:F365"/>
    <mergeCell ref="B366:B367"/>
    <mergeCell ref="C366:C367"/>
    <mergeCell ref="D366:D367"/>
    <mergeCell ref="E366:F367"/>
    <mergeCell ref="G366:G367"/>
    <mergeCell ref="H366:H367"/>
    <mergeCell ref="I366:I367"/>
    <mergeCell ref="B359:C359"/>
    <mergeCell ref="D359:I359"/>
    <mergeCell ref="E360:I360"/>
    <mergeCell ref="B361:C362"/>
    <mergeCell ref="D361:I362"/>
    <mergeCell ref="B363:C363"/>
    <mergeCell ref="D363:I363"/>
    <mergeCell ref="I347:I348"/>
    <mergeCell ref="B349:I351"/>
    <mergeCell ref="B354:I355"/>
    <mergeCell ref="B356:C356"/>
    <mergeCell ref="D356:H356"/>
    <mergeCell ref="B357:C358"/>
    <mergeCell ref="D357:H358"/>
    <mergeCell ref="I357:I358"/>
    <mergeCell ref="B347:B348"/>
    <mergeCell ref="C347:C348"/>
    <mergeCell ref="D347:D348"/>
    <mergeCell ref="E347:F348"/>
    <mergeCell ref="G347:G348"/>
    <mergeCell ref="H347:H348"/>
    <mergeCell ref="I372:I373"/>
    <mergeCell ref="B374:B375"/>
    <mergeCell ref="C374:C375"/>
    <mergeCell ref="D374:D375"/>
    <mergeCell ref="E374:F375"/>
    <mergeCell ref="G374:G375"/>
    <mergeCell ref="H374:H375"/>
    <mergeCell ref="I374:I375"/>
    <mergeCell ref="B372:B373"/>
    <mergeCell ref="C372:C373"/>
    <mergeCell ref="D372:D373"/>
    <mergeCell ref="E372:F373"/>
    <mergeCell ref="G372:G373"/>
    <mergeCell ref="H372:H373"/>
    <mergeCell ref="I368:I369"/>
    <mergeCell ref="B370:B371"/>
    <mergeCell ref="C370:C371"/>
    <mergeCell ref="D370:D371"/>
    <mergeCell ref="E370:F371"/>
    <mergeCell ref="G370:G371"/>
    <mergeCell ref="H370:H371"/>
    <mergeCell ref="I370:I371"/>
    <mergeCell ref="B368:B369"/>
    <mergeCell ref="C368:C369"/>
    <mergeCell ref="D368:D369"/>
    <mergeCell ref="E368:F369"/>
    <mergeCell ref="G368:G369"/>
    <mergeCell ref="H368:H369"/>
    <mergeCell ref="B393:I393"/>
    <mergeCell ref="E394:F394"/>
    <mergeCell ref="B395:B396"/>
    <mergeCell ref="C395:C396"/>
    <mergeCell ref="D395:D396"/>
    <mergeCell ref="E395:F396"/>
    <mergeCell ref="G395:G396"/>
    <mergeCell ref="H395:H396"/>
    <mergeCell ref="I395:I396"/>
    <mergeCell ref="B388:C388"/>
    <mergeCell ref="D388:I388"/>
    <mergeCell ref="E389:I389"/>
    <mergeCell ref="B390:C391"/>
    <mergeCell ref="D390:I391"/>
    <mergeCell ref="B392:C392"/>
    <mergeCell ref="D392:I392"/>
    <mergeCell ref="I376:I377"/>
    <mergeCell ref="B378:I380"/>
    <mergeCell ref="B383:I384"/>
    <mergeCell ref="B385:C385"/>
    <mergeCell ref="D385:H385"/>
    <mergeCell ref="B386:C387"/>
    <mergeCell ref="D386:H387"/>
    <mergeCell ref="I386:I387"/>
    <mergeCell ref="B376:B377"/>
    <mergeCell ref="C376:C377"/>
    <mergeCell ref="D376:D377"/>
    <mergeCell ref="E376:F377"/>
    <mergeCell ref="G376:G377"/>
    <mergeCell ref="H376:H377"/>
    <mergeCell ref="I401:I402"/>
    <mergeCell ref="B403:B404"/>
    <mergeCell ref="C403:C404"/>
    <mergeCell ref="D403:D404"/>
    <mergeCell ref="E403:F404"/>
    <mergeCell ref="G403:G404"/>
    <mergeCell ref="H403:H404"/>
    <mergeCell ref="I403:I404"/>
    <mergeCell ref="B401:B402"/>
    <mergeCell ref="C401:C402"/>
    <mergeCell ref="D401:D402"/>
    <mergeCell ref="E401:F402"/>
    <mergeCell ref="G401:G402"/>
    <mergeCell ref="H401:H402"/>
    <mergeCell ref="I397:I398"/>
    <mergeCell ref="B399:B400"/>
    <mergeCell ref="C399:C400"/>
    <mergeCell ref="D399:D400"/>
    <mergeCell ref="E399:F400"/>
    <mergeCell ref="G399:G400"/>
    <mergeCell ref="H399:H400"/>
    <mergeCell ref="I399:I400"/>
    <mergeCell ref="B397:B398"/>
    <mergeCell ref="C397:C398"/>
    <mergeCell ref="D397:D398"/>
    <mergeCell ref="E397:F398"/>
    <mergeCell ref="G397:G398"/>
    <mergeCell ref="H397:H398"/>
    <mergeCell ref="B422:I422"/>
    <mergeCell ref="E423:F423"/>
    <mergeCell ref="B424:B425"/>
    <mergeCell ref="C424:C425"/>
    <mergeCell ref="D424:D425"/>
    <mergeCell ref="E424:F425"/>
    <mergeCell ref="G424:G425"/>
    <mergeCell ref="H424:H425"/>
    <mergeCell ref="I424:I425"/>
    <mergeCell ref="B417:C417"/>
    <mergeCell ref="D417:I417"/>
    <mergeCell ref="E418:I418"/>
    <mergeCell ref="B419:C420"/>
    <mergeCell ref="D419:I420"/>
    <mergeCell ref="B421:C421"/>
    <mergeCell ref="D421:I421"/>
    <mergeCell ref="I405:I406"/>
    <mergeCell ref="B407:I409"/>
    <mergeCell ref="B412:I413"/>
    <mergeCell ref="B414:C414"/>
    <mergeCell ref="D414:H414"/>
    <mergeCell ref="B415:C416"/>
    <mergeCell ref="D415:H416"/>
    <mergeCell ref="I415:I416"/>
    <mergeCell ref="B405:B406"/>
    <mergeCell ref="C405:C406"/>
    <mergeCell ref="D405:D406"/>
    <mergeCell ref="E405:F406"/>
    <mergeCell ref="G405:G406"/>
    <mergeCell ref="H405:H406"/>
    <mergeCell ref="I430:I431"/>
    <mergeCell ref="B432:B433"/>
    <mergeCell ref="C432:C433"/>
    <mergeCell ref="D432:D433"/>
    <mergeCell ref="E432:F433"/>
    <mergeCell ref="G432:G433"/>
    <mergeCell ref="H432:H433"/>
    <mergeCell ref="I432:I433"/>
    <mergeCell ref="B430:B431"/>
    <mergeCell ref="C430:C431"/>
    <mergeCell ref="D430:D431"/>
    <mergeCell ref="E430:F431"/>
    <mergeCell ref="G430:G431"/>
    <mergeCell ref="H430:H431"/>
    <mergeCell ref="I426:I427"/>
    <mergeCell ref="B428:B429"/>
    <mergeCell ref="C428:C429"/>
    <mergeCell ref="D428:D429"/>
    <mergeCell ref="E428:F429"/>
    <mergeCell ref="G428:G429"/>
    <mergeCell ref="H428:H429"/>
    <mergeCell ref="I428:I429"/>
    <mergeCell ref="B426:B427"/>
    <mergeCell ref="C426:C427"/>
    <mergeCell ref="D426:D427"/>
    <mergeCell ref="E426:F427"/>
    <mergeCell ref="G426:G427"/>
    <mergeCell ref="H426:H427"/>
    <mergeCell ref="B451:I451"/>
    <mergeCell ref="E452:F452"/>
    <mergeCell ref="B453:B454"/>
    <mergeCell ref="C453:C454"/>
    <mergeCell ref="D453:D454"/>
    <mergeCell ref="E453:F454"/>
    <mergeCell ref="G453:G454"/>
    <mergeCell ref="H453:H454"/>
    <mergeCell ref="I453:I454"/>
    <mergeCell ref="B446:C446"/>
    <mergeCell ref="D446:I446"/>
    <mergeCell ref="E447:I447"/>
    <mergeCell ref="B448:C449"/>
    <mergeCell ref="D448:I449"/>
    <mergeCell ref="B450:C450"/>
    <mergeCell ref="D450:I450"/>
    <mergeCell ref="I434:I435"/>
    <mergeCell ref="B436:I438"/>
    <mergeCell ref="B441:I442"/>
    <mergeCell ref="B443:C443"/>
    <mergeCell ref="D443:H443"/>
    <mergeCell ref="B444:C445"/>
    <mergeCell ref="D444:H445"/>
    <mergeCell ref="I444:I445"/>
    <mergeCell ref="B434:B435"/>
    <mergeCell ref="C434:C435"/>
    <mergeCell ref="D434:D435"/>
    <mergeCell ref="E434:F435"/>
    <mergeCell ref="G434:G435"/>
    <mergeCell ref="H434:H435"/>
    <mergeCell ref="I459:I460"/>
    <mergeCell ref="B461:B462"/>
    <mergeCell ref="C461:C462"/>
    <mergeCell ref="D461:D462"/>
    <mergeCell ref="E461:F462"/>
    <mergeCell ref="G461:G462"/>
    <mergeCell ref="H461:H462"/>
    <mergeCell ref="I461:I462"/>
    <mergeCell ref="B459:B460"/>
    <mergeCell ref="C459:C460"/>
    <mergeCell ref="D459:D460"/>
    <mergeCell ref="E459:F460"/>
    <mergeCell ref="G459:G460"/>
    <mergeCell ref="H459:H460"/>
    <mergeCell ref="I455:I456"/>
    <mergeCell ref="B457:B458"/>
    <mergeCell ref="C457:C458"/>
    <mergeCell ref="D457:D458"/>
    <mergeCell ref="E457:F458"/>
    <mergeCell ref="G457:G458"/>
    <mergeCell ref="H457:H458"/>
    <mergeCell ref="I457:I458"/>
    <mergeCell ref="B455:B456"/>
    <mergeCell ref="C455:C456"/>
    <mergeCell ref="D455:D456"/>
    <mergeCell ref="E455:F456"/>
    <mergeCell ref="G455:G456"/>
    <mergeCell ref="H455:H456"/>
    <mergeCell ref="B480:I480"/>
    <mergeCell ref="E481:F481"/>
    <mergeCell ref="B482:B483"/>
    <mergeCell ref="C482:C483"/>
    <mergeCell ref="D482:D483"/>
    <mergeCell ref="E482:F483"/>
    <mergeCell ref="G482:G483"/>
    <mergeCell ref="H482:H483"/>
    <mergeCell ref="I482:I483"/>
    <mergeCell ref="B475:C475"/>
    <mergeCell ref="D475:I475"/>
    <mergeCell ref="E476:I476"/>
    <mergeCell ref="B477:C478"/>
    <mergeCell ref="D477:I478"/>
    <mergeCell ref="B479:C479"/>
    <mergeCell ref="D479:I479"/>
    <mergeCell ref="I463:I464"/>
    <mergeCell ref="B465:I467"/>
    <mergeCell ref="B470:I471"/>
    <mergeCell ref="B472:C472"/>
    <mergeCell ref="D472:H472"/>
    <mergeCell ref="B473:C474"/>
    <mergeCell ref="D473:H474"/>
    <mergeCell ref="I473:I474"/>
    <mergeCell ref="B463:B464"/>
    <mergeCell ref="C463:C464"/>
    <mergeCell ref="D463:D464"/>
    <mergeCell ref="E463:F464"/>
    <mergeCell ref="G463:G464"/>
    <mergeCell ref="H463:H464"/>
    <mergeCell ref="I488:I489"/>
    <mergeCell ref="B490:B491"/>
    <mergeCell ref="C490:C491"/>
    <mergeCell ref="D490:D491"/>
    <mergeCell ref="E490:F491"/>
    <mergeCell ref="G490:G491"/>
    <mergeCell ref="H490:H491"/>
    <mergeCell ref="I490:I491"/>
    <mergeCell ref="B488:B489"/>
    <mergeCell ref="C488:C489"/>
    <mergeCell ref="D488:D489"/>
    <mergeCell ref="E488:F489"/>
    <mergeCell ref="G488:G489"/>
    <mergeCell ref="H488:H489"/>
    <mergeCell ref="I484:I485"/>
    <mergeCell ref="B486:B487"/>
    <mergeCell ref="C486:C487"/>
    <mergeCell ref="D486:D487"/>
    <mergeCell ref="E486:F487"/>
    <mergeCell ref="G486:G487"/>
    <mergeCell ref="H486:H487"/>
    <mergeCell ref="I486:I487"/>
    <mergeCell ref="B484:B485"/>
    <mergeCell ref="C484:C485"/>
    <mergeCell ref="D484:D485"/>
    <mergeCell ref="E484:F485"/>
    <mergeCell ref="G484:G485"/>
    <mergeCell ref="H484:H485"/>
    <mergeCell ref="B509:I509"/>
    <mergeCell ref="E510:F510"/>
    <mergeCell ref="B511:B512"/>
    <mergeCell ref="C511:C512"/>
    <mergeCell ref="D511:D512"/>
    <mergeCell ref="E511:F512"/>
    <mergeCell ref="G511:G512"/>
    <mergeCell ref="H511:H512"/>
    <mergeCell ref="I511:I512"/>
    <mergeCell ref="B504:C504"/>
    <mergeCell ref="D504:I504"/>
    <mergeCell ref="E505:I505"/>
    <mergeCell ref="B506:C507"/>
    <mergeCell ref="D506:I507"/>
    <mergeCell ref="B508:C508"/>
    <mergeCell ref="D508:I508"/>
    <mergeCell ref="I492:I493"/>
    <mergeCell ref="B494:I496"/>
    <mergeCell ref="B499:I500"/>
    <mergeCell ref="B501:C501"/>
    <mergeCell ref="D501:H501"/>
    <mergeCell ref="B502:C503"/>
    <mergeCell ref="D502:H503"/>
    <mergeCell ref="I502:I503"/>
    <mergeCell ref="B492:B493"/>
    <mergeCell ref="C492:C493"/>
    <mergeCell ref="D492:D493"/>
    <mergeCell ref="E492:F493"/>
    <mergeCell ref="G492:G493"/>
    <mergeCell ref="H492:H493"/>
    <mergeCell ref="I517:I518"/>
    <mergeCell ref="B519:B520"/>
    <mergeCell ref="C519:C520"/>
    <mergeCell ref="D519:D520"/>
    <mergeCell ref="E519:F520"/>
    <mergeCell ref="G519:G520"/>
    <mergeCell ref="H519:H520"/>
    <mergeCell ref="I519:I520"/>
    <mergeCell ref="B517:B518"/>
    <mergeCell ref="C517:C518"/>
    <mergeCell ref="D517:D518"/>
    <mergeCell ref="E517:F518"/>
    <mergeCell ref="G517:G518"/>
    <mergeCell ref="H517:H518"/>
    <mergeCell ref="I513:I514"/>
    <mergeCell ref="B515:B516"/>
    <mergeCell ref="C515:C516"/>
    <mergeCell ref="D515:D516"/>
    <mergeCell ref="E515:F516"/>
    <mergeCell ref="G515:G516"/>
    <mergeCell ref="H515:H516"/>
    <mergeCell ref="I515:I516"/>
    <mergeCell ref="B513:B514"/>
    <mergeCell ref="C513:C514"/>
    <mergeCell ref="D513:D514"/>
    <mergeCell ref="E513:F514"/>
    <mergeCell ref="G513:G514"/>
    <mergeCell ref="H513:H514"/>
    <mergeCell ref="B538:I538"/>
    <mergeCell ref="E539:F539"/>
    <mergeCell ref="B540:B541"/>
    <mergeCell ref="C540:C541"/>
    <mergeCell ref="D540:D541"/>
    <mergeCell ref="E540:F541"/>
    <mergeCell ref="G540:G541"/>
    <mergeCell ref="H540:H541"/>
    <mergeCell ref="I540:I541"/>
    <mergeCell ref="B533:C533"/>
    <mergeCell ref="D533:I533"/>
    <mergeCell ref="E534:I534"/>
    <mergeCell ref="B535:C536"/>
    <mergeCell ref="D535:I536"/>
    <mergeCell ref="B537:C537"/>
    <mergeCell ref="D537:I537"/>
    <mergeCell ref="I521:I522"/>
    <mergeCell ref="B523:I525"/>
    <mergeCell ref="B528:I529"/>
    <mergeCell ref="B530:C530"/>
    <mergeCell ref="D530:H530"/>
    <mergeCell ref="B531:C532"/>
    <mergeCell ref="D531:H532"/>
    <mergeCell ref="I531:I532"/>
    <mergeCell ref="B521:B522"/>
    <mergeCell ref="C521:C522"/>
    <mergeCell ref="D521:D522"/>
    <mergeCell ref="E521:F522"/>
    <mergeCell ref="G521:G522"/>
    <mergeCell ref="H521:H522"/>
    <mergeCell ref="I546:I547"/>
    <mergeCell ref="B548:B549"/>
    <mergeCell ref="C548:C549"/>
    <mergeCell ref="D548:D549"/>
    <mergeCell ref="E548:F549"/>
    <mergeCell ref="G548:G549"/>
    <mergeCell ref="H548:H549"/>
    <mergeCell ref="I548:I549"/>
    <mergeCell ref="B546:B547"/>
    <mergeCell ref="C546:C547"/>
    <mergeCell ref="D546:D547"/>
    <mergeCell ref="E546:F547"/>
    <mergeCell ref="G546:G547"/>
    <mergeCell ref="H546:H547"/>
    <mergeCell ref="I542:I543"/>
    <mergeCell ref="B544:B545"/>
    <mergeCell ref="C544:C545"/>
    <mergeCell ref="D544:D545"/>
    <mergeCell ref="E544:F545"/>
    <mergeCell ref="G544:G545"/>
    <mergeCell ref="H544:H545"/>
    <mergeCell ref="I544:I545"/>
    <mergeCell ref="B542:B543"/>
    <mergeCell ref="C542:C543"/>
    <mergeCell ref="D542:D543"/>
    <mergeCell ref="E542:F543"/>
    <mergeCell ref="G542:G543"/>
    <mergeCell ref="H542:H543"/>
    <mergeCell ref="B562:C562"/>
    <mergeCell ref="D562:I562"/>
    <mergeCell ref="E563:I563"/>
    <mergeCell ref="B564:C565"/>
    <mergeCell ref="D564:I565"/>
    <mergeCell ref="B566:C566"/>
    <mergeCell ref="D566:I566"/>
    <mergeCell ref="I550:I551"/>
    <mergeCell ref="B552:I554"/>
    <mergeCell ref="B557:I558"/>
    <mergeCell ref="B559:C559"/>
    <mergeCell ref="D559:H559"/>
    <mergeCell ref="B560:C561"/>
    <mergeCell ref="D560:H561"/>
    <mergeCell ref="I560:I561"/>
    <mergeCell ref="B550:B551"/>
    <mergeCell ref="C550:C551"/>
    <mergeCell ref="D550:D551"/>
    <mergeCell ref="E550:F551"/>
    <mergeCell ref="G550:G551"/>
    <mergeCell ref="H550:H551"/>
    <mergeCell ref="I571:I572"/>
    <mergeCell ref="B573:B574"/>
    <mergeCell ref="C573:C574"/>
    <mergeCell ref="D573:D574"/>
    <mergeCell ref="E573:F574"/>
    <mergeCell ref="G573:G574"/>
    <mergeCell ref="H573:H574"/>
    <mergeCell ref="I573:I574"/>
    <mergeCell ref="B571:B572"/>
    <mergeCell ref="C571:C572"/>
    <mergeCell ref="D571:D572"/>
    <mergeCell ref="E571:F572"/>
    <mergeCell ref="G571:G572"/>
    <mergeCell ref="H571:H572"/>
    <mergeCell ref="B567:I567"/>
    <mergeCell ref="E568:F568"/>
    <mergeCell ref="B569:B570"/>
    <mergeCell ref="C569:C570"/>
    <mergeCell ref="D569:D570"/>
    <mergeCell ref="E569:F570"/>
    <mergeCell ref="G569:G570"/>
    <mergeCell ref="H569:H570"/>
    <mergeCell ref="I569:I570"/>
    <mergeCell ref="I579:I580"/>
    <mergeCell ref="B581:I583"/>
    <mergeCell ref="B579:B580"/>
    <mergeCell ref="C579:C580"/>
    <mergeCell ref="D579:D580"/>
    <mergeCell ref="E579:F580"/>
    <mergeCell ref="G579:G580"/>
    <mergeCell ref="H579:H580"/>
    <mergeCell ref="I575:I576"/>
    <mergeCell ref="B577:B578"/>
    <mergeCell ref="C577:C578"/>
    <mergeCell ref="D577:D578"/>
    <mergeCell ref="E577:F578"/>
    <mergeCell ref="G577:G578"/>
    <mergeCell ref="H577:H578"/>
    <mergeCell ref="I577:I578"/>
    <mergeCell ref="B575:B576"/>
    <mergeCell ref="C575:C576"/>
    <mergeCell ref="D575:D576"/>
    <mergeCell ref="E575:F576"/>
    <mergeCell ref="G575:G576"/>
    <mergeCell ref="H575:H576"/>
  </mergeCells>
  <phoneticPr fontId="1"/>
  <dataValidations count="1">
    <dataValidation imeMode="halfKatakana" allowBlank="1" showInputMessage="1" showErrorMessage="1" sqref="G18:G29 G250:G261 G47:G58 G540:G551 G76:G87 G105:G116 G134:G145 G163:G174 G192:G203 G221:G232 G279:G290 G308:G319 G337:G348 G366:G377 G395:G406 G424:G435 G453:G464 G482:G493 G511:G522 G569:G580"/>
  </dataValidations>
  <pageMargins left="0.7" right="0.7" top="0.75" bottom="0.75" header="0.3" footer="0.3"/>
  <pageSetup paperSize="9" scale="72" fitToHeight="0" orientation="portrait" horizontalDpi="4294967293" verticalDpi="0" r:id="rId1"/>
  <rowBreaks count="9" manualBreakCount="9">
    <brk id="62" max="9" man="1"/>
    <brk id="120" max="9" man="1"/>
    <brk id="178" max="9" man="1"/>
    <brk id="236" max="9" man="1"/>
    <brk id="294" max="9" man="1"/>
    <brk id="352" max="9" man="1"/>
    <brk id="410" max="9" man="1"/>
    <brk id="468" max="9" man="1"/>
    <brk id="526" max="9"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男子登録情報!$M$1:$M$21</xm:f>
          </x14:formula1>
          <xm:sqref>I38:I39 I67:I68 I96:I97 I125:I126 I154:I155 I183:I184 I212:I213 I241:I242 I270:I271 I299:I300 I328:I329 I357:I358 I386:I387 I415:I416 I444:I445 I473:I474 I502:I503 I531:I532 I560:I561</xm:sqref>
        </x14:dataValidation>
        <x14:dataValidation type="list" allowBlank="1" showInputMessage="1" showErrorMessage="1">
          <x14:formula1>
            <xm:f>男子登録情報!$M$1:$M$22</xm:f>
          </x14:formula1>
          <xm:sqref>I9:I10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33CC"/>
  </sheetPr>
  <dimension ref="A1:AA585"/>
  <sheetViews>
    <sheetView zoomScaleNormal="100" workbookViewId="0">
      <selection activeCell="J14" sqref="J14"/>
    </sheetView>
  </sheetViews>
  <sheetFormatPr defaultRowHeight="13.5"/>
  <cols>
    <col min="1" max="1" width="10.625" style="62" customWidth="1"/>
    <col min="2" max="2" width="5.125" style="62" bestFit="1" customWidth="1"/>
    <col min="3" max="3" width="11" style="62" customWidth="1"/>
    <col min="4" max="4" width="14.125" style="62" hidden="1" customWidth="1"/>
    <col min="5" max="6" width="15.625" style="62" customWidth="1"/>
    <col min="7" max="7" width="30.625" style="62" customWidth="1"/>
    <col min="8" max="8" width="9" style="62"/>
    <col min="9" max="9" width="12.125" style="62" customWidth="1"/>
    <col min="10" max="10" width="10.625" style="67" customWidth="1"/>
    <col min="11" max="11" width="9" style="21"/>
    <col min="12" max="12" width="0" style="62" hidden="1" customWidth="1"/>
    <col min="13" max="27" width="9" style="21"/>
  </cols>
  <sheetData>
    <row r="1" spans="1:12" s="21" customFormat="1" ht="13.5" customHeight="1">
      <c r="A1" s="391" t="str">
        <f>CONCATENATE('加盟校情報&amp;大会設定'!G5,'加盟校情報&amp;大会設定'!H5,'加盟校情報&amp;大会設定'!I5,'加盟校情報&amp;大会設定'!J5)&amp;"　様式Ⅱ(女子4×400mR)個票"</f>
        <v>第35回全日本大学女子駅伝東海地区選考会　様式Ⅱ(女子4×400mR)個票</v>
      </c>
      <c r="B1" s="391"/>
      <c r="C1" s="391"/>
      <c r="D1" s="391"/>
      <c r="E1" s="391"/>
      <c r="F1" s="391"/>
      <c r="G1" s="391"/>
      <c r="H1" s="391"/>
      <c r="I1" s="391"/>
      <c r="J1" s="391"/>
      <c r="L1" s="62"/>
    </row>
    <row r="2" spans="1:12" s="21" customFormat="1" ht="13.5" customHeight="1">
      <c r="A2" s="391"/>
      <c r="B2" s="391"/>
      <c r="C2" s="391"/>
      <c r="D2" s="391"/>
      <c r="E2" s="391"/>
      <c r="F2" s="391"/>
      <c r="G2" s="391"/>
      <c r="H2" s="391"/>
      <c r="I2" s="391"/>
      <c r="J2" s="391"/>
      <c r="L2" s="62"/>
    </row>
    <row r="3" spans="1:12" s="21" customFormat="1" ht="13.5" customHeight="1">
      <c r="A3" s="391"/>
      <c r="B3" s="391"/>
      <c r="C3" s="391"/>
      <c r="D3" s="391"/>
      <c r="E3" s="391"/>
      <c r="F3" s="391"/>
      <c r="G3" s="391"/>
      <c r="H3" s="391"/>
      <c r="I3" s="391"/>
      <c r="J3" s="391"/>
      <c r="L3" s="62"/>
    </row>
    <row r="4" spans="1:12" s="21" customFormat="1" ht="18.75">
      <c r="A4" s="4"/>
      <c r="B4" s="4"/>
      <c r="C4" s="4"/>
      <c r="D4" s="4"/>
      <c r="E4" s="4"/>
      <c r="F4" s="4"/>
      <c r="G4" s="4"/>
      <c r="H4" s="4"/>
      <c r="I4" s="4"/>
      <c r="J4" s="59"/>
      <c r="L4" s="62"/>
    </row>
    <row r="5" spans="1:12" s="21" customFormat="1" ht="19.5" thickBot="1">
      <c r="A5" s="4"/>
      <c r="B5" s="4"/>
      <c r="C5" s="4"/>
      <c r="D5" s="4"/>
      <c r="E5" s="4"/>
      <c r="F5" s="4"/>
      <c r="G5" s="4"/>
      <c r="H5" s="4"/>
      <c r="I5" s="4"/>
      <c r="J5" s="64" t="s">
        <v>1338</v>
      </c>
      <c r="L5" s="62"/>
    </row>
    <row r="6" spans="1:12" s="21" customFormat="1" ht="18.75" customHeight="1">
      <c r="A6" s="4"/>
      <c r="B6" s="385" t="str">
        <f>CONCATENATE('加盟校情報&amp;大会設定'!$G$5,'加盟校情報&amp;大会設定'!$H$5,'加盟校情報&amp;大会設定'!$I$5,'加盟校情報&amp;大会設定'!$J$5,)&amp;"　女子4×400mR"</f>
        <v>第35回全日本大学女子駅伝東海地区選考会　女子4×400mR</v>
      </c>
      <c r="C6" s="386"/>
      <c r="D6" s="386"/>
      <c r="E6" s="386"/>
      <c r="F6" s="386"/>
      <c r="G6" s="386"/>
      <c r="H6" s="386"/>
      <c r="I6" s="387"/>
      <c r="J6" s="60"/>
      <c r="L6" s="62"/>
    </row>
    <row r="7" spans="1:12" s="21" customFormat="1" ht="19.5" customHeight="1" thickBot="1">
      <c r="A7" s="4"/>
      <c r="B7" s="388"/>
      <c r="C7" s="389"/>
      <c r="D7" s="389"/>
      <c r="E7" s="389"/>
      <c r="F7" s="389"/>
      <c r="G7" s="389"/>
      <c r="H7" s="389"/>
      <c r="I7" s="390"/>
      <c r="J7" s="60"/>
      <c r="L7" s="62">
        <f>COUNTA(C18,C47,C76,C105,C134,C163,C192,C221,C250,C279,C308,C337,C366,C395,C424,C453,C482,C511,C540,C569)</f>
        <v>0</v>
      </c>
    </row>
    <row r="8" spans="1:12" s="21" customFormat="1" ht="18.75">
      <c r="A8" s="4"/>
      <c r="B8" s="297" t="s">
        <v>1326</v>
      </c>
      <c r="C8" s="298"/>
      <c r="D8" s="303" t="str">
        <f>IF(基本情報登録!$D$6&gt;0,基本情報登録!$D$6,"")</f>
        <v/>
      </c>
      <c r="E8" s="304"/>
      <c r="F8" s="304"/>
      <c r="G8" s="304"/>
      <c r="H8" s="305"/>
      <c r="I8" s="57" t="s">
        <v>1360</v>
      </c>
      <c r="J8" s="60"/>
      <c r="L8" s="62"/>
    </row>
    <row r="9" spans="1:12" s="21" customFormat="1" ht="18.75" customHeight="1">
      <c r="A9" s="4"/>
      <c r="B9" s="357" t="s">
        <v>1</v>
      </c>
      <c r="C9" s="358"/>
      <c r="D9" s="306" t="str">
        <f>IF(基本情報登録!$D$8&gt;0,基本情報登録!$D$8,"")</f>
        <v/>
      </c>
      <c r="E9" s="307"/>
      <c r="F9" s="307"/>
      <c r="G9" s="307"/>
      <c r="H9" s="308"/>
      <c r="I9" s="280"/>
      <c r="J9" s="60"/>
      <c r="L9" s="62"/>
    </row>
    <row r="10" spans="1:12" s="21" customFormat="1" ht="19.5" customHeight="1" thickBot="1">
      <c r="A10" s="4"/>
      <c r="B10" s="301"/>
      <c r="C10" s="302"/>
      <c r="D10" s="309"/>
      <c r="E10" s="310"/>
      <c r="F10" s="310"/>
      <c r="G10" s="310"/>
      <c r="H10" s="311"/>
      <c r="I10" s="281"/>
      <c r="J10" s="60"/>
      <c r="L10" s="62"/>
    </row>
    <row r="11" spans="1:12" s="21" customFormat="1" ht="18.75">
      <c r="A11" s="4"/>
      <c r="B11" s="297" t="s">
        <v>26</v>
      </c>
      <c r="C11" s="298"/>
      <c r="D11" s="334"/>
      <c r="E11" s="335"/>
      <c r="F11" s="335"/>
      <c r="G11" s="335"/>
      <c r="H11" s="335"/>
      <c r="I11" s="336"/>
      <c r="J11" s="60"/>
      <c r="L11" s="62"/>
    </row>
    <row r="12" spans="1:12" s="21" customFormat="1" ht="18.75" hidden="1">
      <c r="A12" s="4"/>
      <c r="B12" s="50"/>
      <c r="C12" s="51"/>
      <c r="D12" s="52"/>
      <c r="E12" s="337" t="str">
        <f>TEXT(D11,"00000")</f>
        <v>00000</v>
      </c>
      <c r="F12" s="337"/>
      <c r="G12" s="337"/>
      <c r="H12" s="337"/>
      <c r="I12" s="338"/>
      <c r="J12" s="60"/>
      <c r="L12" s="62"/>
    </row>
    <row r="13" spans="1:12" s="21" customFormat="1" ht="18.75" customHeight="1">
      <c r="A13" s="4"/>
      <c r="B13" s="299" t="s">
        <v>29</v>
      </c>
      <c r="C13" s="300"/>
      <c r="D13" s="316"/>
      <c r="E13" s="341"/>
      <c r="F13" s="341"/>
      <c r="G13" s="341"/>
      <c r="H13" s="341"/>
      <c r="I13" s="342"/>
      <c r="J13" s="60"/>
      <c r="L13" s="62"/>
    </row>
    <row r="14" spans="1:12" s="21" customFormat="1" ht="18.75" customHeight="1">
      <c r="A14" s="4"/>
      <c r="B14" s="339"/>
      <c r="C14" s="340"/>
      <c r="D14" s="321"/>
      <c r="E14" s="343"/>
      <c r="F14" s="343"/>
      <c r="G14" s="343"/>
      <c r="H14" s="343"/>
      <c r="I14" s="344"/>
      <c r="J14" s="60"/>
      <c r="L14" s="62"/>
    </row>
    <row r="15" spans="1:12" s="21" customFormat="1" ht="19.5" thickBot="1">
      <c r="A15" s="4"/>
      <c r="B15" s="301" t="s">
        <v>1318</v>
      </c>
      <c r="C15" s="302"/>
      <c r="D15" s="318"/>
      <c r="E15" s="350"/>
      <c r="F15" s="350"/>
      <c r="G15" s="350"/>
      <c r="H15" s="350"/>
      <c r="I15" s="355"/>
      <c r="J15" s="60"/>
      <c r="L15" s="62"/>
    </row>
    <row r="16" spans="1:12" s="21" customFormat="1" ht="18.75">
      <c r="A16" s="4"/>
      <c r="B16" s="359" t="s">
        <v>1319</v>
      </c>
      <c r="C16" s="360"/>
      <c r="D16" s="360"/>
      <c r="E16" s="360"/>
      <c r="F16" s="360"/>
      <c r="G16" s="360"/>
      <c r="H16" s="360"/>
      <c r="I16" s="361"/>
      <c r="J16" s="60"/>
      <c r="L16" s="62"/>
    </row>
    <row r="17" spans="1:12" s="21" customFormat="1" ht="19.5" thickBot="1">
      <c r="A17" s="4"/>
      <c r="B17" s="53" t="s">
        <v>1323</v>
      </c>
      <c r="C17" s="54" t="s">
        <v>18</v>
      </c>
      <c r="D17" s="54" t="s">
        <v>1324</v>
      </c>
      <c r="E17" s="362" t="s">
        <v>1320</v>
      </c>
      <c r="F17" s="362"/>
      <c r="G17" s="54" t="s">
        <v>1325</v>
      </c>
      <c r="H17" s="54" t="s">
        <v>48</v>
      </c>
      <c r="I17" s="55" t="s">
        <v>1321</v>
      </c>
      <c r="J17" s="60"/>
      <c r="L17" s="62"/>
    </row>
    <row r="18" spans="1:12" s="21" customFormat="1" ht="19.5" customHeight="1" thickTop="1">
      <c r="A18" s="4"/>
      <c r="B18" s="329">
        <v>1</v>
      </c>
      <c r="C18" s="195"/>
      <c r="D18" s="195" t="str">
        <f>IF(C18&gt;0,VLOOKUP(C18,女子登録情報!$A$2:$H$2000,2,0),"")</f>
        <v/>
      </c>
      <c r="E18" s="195" t="str">
        <f>IF(C18&gt;0,VLOOKUP(C18,女子登録情報!$A$2:$H$2000,3,0),"")</f>
        <v/>
      </c>
      <c r="F18" s="195"/>
      <c r="G18" s="354" t="str">
        <f>IF(C18&gt;0,VLOOKUP(C18,女子登録情報!$A$2:$H$2000,4,0),"")</f>
        <v/>
      </c>
      <c r="H18" s="195" t="str">
        <f>IF(C18&gt;0,VLOOKUP(C18,女子登録情報!$A$2:$H$2000,8,0),"")</f>
        <v/>
      </c>
      <c r="I18" s="320" t="str">
        <f>IF(C18&gt;0,VLOOKUP(C18,女子登録情報!$A$2:$H$2000,5,0),"")</f>
        <v/>
      </c>
      <c r="J18" s="60"/>
      <c r="L18" s="62"/>
    </row>
    <row r="19" spans="1:12" s="21" customFormat="1" ht="18.75" customHeight="1">
      <c r="A19" s="4"/>
      <c r="B19" s="352"/>
      <c r="C19" s="186"/>
      <c r="D19" s="186"/>
      <c r="E19" s="186"/>
      <c r="F19" s="186"/>
      <c r="G19" s="354"/>
      <c r="H19" s="186"/>
      <c r="I19" s="202"/>
      <c r="J19" s="60"/>
      <c r="L19" s="62"/>
    </row>
    <row r="20" spans="1:12" s="21" customFormat="1" ht="18.75" customHeight="1">
      <c r="A20" s="4"/>
      <c r="B20" s="352">
        <v>2</v>
      </c>
      <c r="C20" s="186"/>
      <c r="D20" s="195" t="str">
        <f>IF(C20,VLOOKUP(C20,女子登録情報!$A$2:$H$2000,2,0),"")</f>
        <v/>
      </c>
      <c r="E20" s="195" t="str">
        <f>IF(C20&gt;0,VLOOKUP(C20,女子登録情報!$A$2:$H$2000,3,0),"")</f>
        <v/>
      </c>
      <c r="F20" s="195"/>
      <c r="G20" s="186" t="str">
        <f>IF(C20&gt;0,VLOOKUP(C20,女子登録情報!$A$2:$H$2000,4,0),"")</f>
        <v/>
      </c>
      <c r="H20" s="186" t="str">
        <f>IF(C20&gt;0,VLOOKUP(C20,女子登録情報!$A$2:$H$2000,8,0),"")</f>
        <v/>
      </c>
      <c r="I20" s="202" t="str">
        <f>IF(C20&gt;0,VLOOKUP(C20,女子登録情報!$A$2:$H$2000,5,0),"")</f>
        <v/>
      </c>
      <c r="J20" s="60"/>
      <c r="L20" s="62"/>
    </row>
    <row r="21" spans="1:12" s="21" customFormat="1" ht="18.75" customHeight="1">
      <c r="A21" s="4"/>
      <c r="B21" s="352"/>
      <c r="C21" s="186"/>
      <c r="D21" s="186"/>
      <c r="E21" s="186"/>
      <c r="F21" s="186"/>
      <c r="G21" s="186"/>
      <c r="H21" s="186"/>
      <c r="I21" s="202"/>
      <c r="J21" s="60"/>
      <c r="L21" s="62"/>
    </row>
    <row r="22" spans="1:12" s="21" customFormat="1" ht="18.75" customHeight="1">
      <c r="A22" s="4"/>
      <c r="B22" s="352">
        <v>3</v>
      </c>
      <c r="C22" s="186"/>
      <c r="D22" s="195" t="str">
        <f>IF(C22,VLOOKUP(C22,女子登録情報!$A$2:$H$2000,2,0),"")</f>
        <v/>
      </c>
      <c r="E22" s="195" t="str">
        <f>IF(C22&gt;0,VLOOKUP(C22,女子登録情報!$A$2:$H$2000,3,0),"")</f>
        <v/>
      </c>
      <c r="F22" s="195"/>
      <c r="G22" s="186" t="str">
        <f>IF(C22&gt;0,VLOOKUP(C22,女子登録情報!$A$2:$H$2000,4,0),"")</f>
        <v/>
      </c>
      <c r="H22" s="186" t="str">
        <f>IF(C22&gt;0,VLOOKUP(C22,女子登録情報!$A$2:$H$2000,8,0),"")</f>
        <v/>
      </c>
      <c r="I22" s="202" t="str">
        <f>IF(C22&gt;0,VLOOKUP(C22,女子登録情報!$A$2:$H$2000,5,0),"")</f>
        <v/>
      </c>
      <c r="J22" s="60"/>
      <c r="L22" s="62"/>
    </row>
    <row r="23" spans="1:12" s="21" customFormat="1" ht="18.75" customHeight="1">
      <c r="A23" s="4"/>
      <c r="B23" s="352"/>
      <c r="C23" s="186"/>
      <c r="D23" s="186"/>
      <c r="E23" s="186"/>
      <c r="F23" s="186"/>
      <c r="G23" s="186"/>
      <c r="H23" s="186"/>
      <c r="I23" s="202"/>
      <c r="J23" s="60"/>
      <c r="L23" s="62"/>
    </row>
    <row r="24" spans="1:12" s="21" customFormat="1" ht="18.75" customHeight="1">
      <c r="A24" s="4"/>
      <c r="B24" s="352">
        <v>4</v>
      </c>
      <c r="C24" s="186"/>
      <c r="D24" s="195" t="str">
        <f>IF(C24,VLOOKUP(C24,女子登録情報!$A$2:$H$2000,2,0),"")</f>
        <v/>
      </c>
      <c r="E24" s="195" t="str">
        <f>IF(C24&gt;0,VLOOKUP(C24,女子登録情報!$A$2:$H$2000,3,0),"")</f>
        <v/>
      </c>
      <c r="F24" s="195"/>
      <c r="G24" s="186" t="str">
        <f>IF(C24&gt;0,VLOOKUP(C24,女子登録情報!$A$2:$H$2000,4,0),"")</f>
        <v/>
      </c>
      <c r="H24" s="186" t="str">
        <f>IF(C24&gt;0,VLOOKUP(C24,女子登録情報!$A$2:$H$2000,8,0),"")</f>
        <v/>
      </c>
      <c r="I24" s="202" t="str">
        <f>IF(C24&gt;0,VLOOKUP(C24,女子登録情報!$A$2:$H$2000,5,0),"")</f>
        <v/>
      </c>
      <c r="J24" s="60"/>
      <c r="L24" s="62"/>
    </row>
    <row r="25" spans="1:12" s="21" customFormat="1" ht="18.75" customHeight="1">
      <c r="A25" s="4"/>
      <c r="B25" s="352"/>
      <c r="C25" s="186"/>
      <c r="D25" s="186"/>
      <c r="E25" s="186"/>
      <c r="F25" s="186"/>
      <c r="G25" s="186"/>
      <c r="H25" s="186"/>
      <c r="I25" s="202"/>
      <c r="J25" s="60"/>
      <c r="L25" s="62"/>
    </row>
    <row r="26" spans="1:12" s="21" customFormat="1" ht="18.75" customHeight="1">
      <c r="A26" s="4"/>
      <c r="B26" s="352">
        <v>5</v>
      </c>
      <c r="C26" s="186"/>
      <c r="D26" s="195" t="str">
        <f>IF(C26,VLOOKUP(C26,女子登録情報!$A$2:$H$2000,2,0),"")</f>
        <v/>
      </c>
      <c r="E26" s="195" t="str">
        <f>IF(C26&gt;0,VLOOKUP(C26,女子登録情報!$A$2:$H$2000,3,0),"")</f>
        <v/>
      </c>
      <c r="F26" s="195"/>
      <c r="G26" s="186" t="str">
        <f>IF(C26&gt;0,VLOOKUP(C26,女子登録情報!$A$2:$H$2000,4,0),"")</f>
        <v/>
      </c>
      <c r="H26" s="186" t="str">
        <f>IF(C26&gt;0,VLOOKUP(C26,女子登録情報!$A$2:$H$2000,8,0),"")</f>
        <v/>
      </c>
      <c r="I26" s="202" t="str">
        <f>IF(C26&gt;0,VLOOKUP(C26,女子登録情報!$A$2:$H$2000,5,0),"")</f>
        <v/>
      </c>
      <c r="J26" s="60"/>
      <c r="L26" s="62"/>
    </row>
    <row r="27" spans="1:12" s="21" customFormat="1" ht="18.75" customHeight="1">
      <c r="A27" s="4"/>
      <c r="B27" s="352"/>
      <c r="C27" s="186"/>
      <c r="D27" s="186"/>
      <c r="E27" s="186"/>
      <c r="F27" s="186"/>
      <c r="G27" s="186"/>
      <c r="H27" s="186"/>
      <c r="I27" s="202"/>
      <c r="J27" s="60"/>
      <c r="L27" s="62"/>
    </row>
    <row r="28" spans="1:12" s="21" customFormat="1" ht="18.75" customHeight="1">
      <c r="A28" s="4"/>
      <c r="B28" s="352">
        <v>6</v>
      </c>
      <c r="C28" s="186"/>
      <c r="D28" s="195" t="str">
        <f>IF(C28,VLOOKUP(C28,女子登録情報!$A$2:$H$2000,2,0),"")</f>
        <v/>
      </c>
      <c r="E28" s="195" t="str">
        <f>IF(C28&gt;0,VLOOKUP(C28,女子登録情報!$A$2:$H$2000,3,0),"")</f>
        <v/>
      </c>
      <c r="F28" s="195"/>
      <c r="G28" s="354" t="str">
        <f>IF(C28&gt;0,VLOOKUP(C28,女子登録情報!$A$2:$H$2000,4,0),"")</f>
        <v/>
      </c>
      <c r="H28" s="354" t="str">
        <f>IF(C28&gt;0,VLOOKUP(C28,女子登録情報!$A$2:$H$2000,8,0),"")</f>
        <v/>
      </c>
      <c r="I28" s="320" t="str">
        <f>IF(C28&gt;0,VLOOKUP(C28,女子登録情報!$A$2:$H$2000,5,0),"")</f>
        <v/>
      </c>
      <c r="J28" s="60"/>
      <c r="L28" s="62"/>
    </row>
    <row r="29" spans="1:12" s="21" customFormat="1" ht="19.5" customHeight="1" thickBot="1">
      <c r="A29" s="4"/>
      <c r="B29" s="353"/>
      <c r="C29" s="198"/>
      <c r="D29" s="198"/>
      <c r="E29" s="198"/>
      <c r="F29" s="198"/>
      <c r="G29" s="315"/>
      <c r="H29" s="315"/>
      <c r="I29" s="351"/>
      <c r="J29" s="60"/>
      <c r="L29" s="62"/>
    </row>
    <row r="30" spans="1:12" s="21" customFormat="1" ht="18.75">
      <c r="A30" s="4"/>
      <c r="B30" s="282" t="s">
        <v>1322</v>
      </c>
      <c r="C30" s="283"/>
      <c r="D30" s="283"/>
      <c r="E30" s="283"/>
      <c r="F30" s="283"/>
      <c r="G30" s="283"/>
      <c r="H30" s="283"/>
      <c r="I30" s="284"/>
      <c r="J30" s="60"/>
      <c r="L30" s="62"/>
    </row>
    <row r="31" spans="1:12" s="21" customFormat="1" ht="18.75">
      <c r="A31" s="4"/>
      <c r="B31" s="285"/>
      <c r="C31" s="286"/>
      <c r="D31" s="286"/>
      <c r="E31" s="286"/>
      <c r="F31" s="286"/>
      <c r="G31" s="286"/>
      <c r="H31" s="286"/>
      <c r="I31" s="287"/>
      <c r="J31" s="60"/>
      <c r="L31" s="62"/>
    </row>
    <row r="32" spans="1:12" s="21" customFormat="1" ht="19.5" thickBot="1">
      <c r="A32" s="4"/>
      <c r="B32" s="288"/>
      <c r="C32" s="289"/>
      <c r="D32" s="289"/>
      <c r="E32" s="289"/>
      <c r="F32" s="289"/>
      <c r="G32" s="289"/>
      <c r="H32" s="289"/>
      <c r="I32" s="290"/>
      <c r="J32" s="60"/>
      <c r="L32" s="62"/>
    </row>
    <row r="33" spans="1:12" s="21" customFormat="1" ht="18.75">
      <c r="A33" s="61"/>
      <c r="B33" s="61"/>
      <c r="C33" s="61"/>
      <c r="D33" s="61"/>
      <c r="E33" s="61"/>
      <c r="F33" s="61"/>
      <c r="G33" s="61"/>
      <c r="H33" s="61"/>
      <c r="I33" s="61"/>
      <c r="J33" s="66"/>
      <c r="L33" s="62"/>
    </row>
    <row r="34" spans="1:12" s="21" customFormat="1" ht="19.5" thickBot="1">
      <c r="A34" s="4"/>
      <c r="B34" s="4"/>
      <c r="C34" s="4"/>
      <c r="D34" s="4"/>
      <c r="E34" s="4"/>
      <c r="F34" s="4"/>
      <c r="G34" s="4"/>
      <c r="H34" s="4"/>
      <c r="I34" s="4"/>
      <c r="J34" s="64" t="s">
        <v>1339</v>
      </c>
      <c r="L34" s="62"/>
    </row>
    <row r="35" spans="1:12" s="21" customFormat="1" ht="18.75" customHeight="1">
      <c r="A35" s="4"/>
      <c r="B35" s="385" t="str">
        <f>CONCATENATE('加盟校情報&amp;大会設定'!$G$5,'加盟校情報&amp;大会設定'!$H$5,'加盟校情報&amp;大会設定'!$I$5,'加盟校情報&amp;大会設定'!$J$5,)&amp;"　女子4×400mR"</f>
        <v>第35回全日本大学女子駅伝東海地区選考会　女子4×400mR</v>
      </c>
      <c r="C35" s="386"/>
      <c r="D35" s="386"/>
      <c r="E35" s="386"/>
      <c r="F35" s="386"/>
      <c r="G35" s="386"/>
      <c r="H35" s="386"/>
      <c r="I35" s="387"/>
      <c r="J35" s="60"/>
      <c r="L35" s="62"/>
    </row>
    <row r="36" spans="1:12" s="21" customFormat="1" ht="19.5" customHeight="1" thickBot="1">
      <c r="A36" s="4"/>
      <c r="B36" s="388"/>
      <c r="C36" s="389"/>
      <c r="D36" s="389"/>
      <c r="E36" s="389"/>
      <c r="F36" s="389"/>
      <c r="G36" s="389"/>
      <c r="H36" s="389"/>
      <c r="I36" s="390"/>
      <c r="J36" s="60"/>
      <c r="L36" s="62"/>
    </row>
    <row r="37" spans="1:12" s="21" customFormat="1" ht="18.75">
      <c r="A37" s="4"/>
      <c r="B37" s="297" t="s">
        <v>1326</v>
      </c>
      <c r="C37" s="298"/>
      <c r="D37" s="303" t="str">
        <f>IF(基本情報登録!$D$6&gt;0,基本情報登録!$D$6,"")</f>
        <v/>
      </c>
      <c r="E37" s="304"/>
      <c r="F37" s="304"/>
      <c r="G37" s="304"/>
      <c r="H37" s="305"/>
      <c r="I37" s="65" t="s">
        <v>1360</v>
      </c>
      <c r="J37" s="60"/>
      <c r="L37" s="62"/>
    </row>
    <row r="38" spans="1:12" s="21" customFormat="1" ht="18.75" customHeight="1">
      <c r="A38" s="4"/>
      <c r="B38" s="299" t="s">
        <v>1</v>
      </c>
      <c r="C38" s="300"/>
      <c r="D38" s="306" t="str">
        <f>IF(基本情報登録!$D$8&gt;0,基本情報登録!$D$8,"")</f>
        <v/>
      </c>
      <c r="E38" s="307"/>
      <c r="F38" s="307"/>
      <c r="G38" s="307"/>
      <c r="H38" s="308"/>
      <c r="I38" s="280"/>
      <c r="J38" s="60"/>
      <c r="L38" s="62"/>
    </row>
    <row r="39" spans="1:12" s="21" customFormat="1" ht="19.5" customHeight="1" thickBot="1">
      <c r="A39" s="4"/>
      <c r="B39" s="301"/>
      <c r="C39" s="302"/>
      <c r="D39" s="309"/>
      <c r="E39" s="310"/>
      <c r="F39" s="310"/>
      <c r="G39" s="310"/>
      <c r="H39" s="311"/>
      <c r="I39" s="281"/>
      <c r="J39" s="60"/>
      <c r="L39" s="62"/>
    </row>
    <row r="40" spans="1:12" s="21" customFormat="1" ht="18.75">
      <c r="A40" s="4"/>
      <c r="B40" s="297" t="s">
        <v>26</v>
      </c>
      <c r="C40" s="298"/>
      <c r="D40" s="334"/>
      <c r="E40" s="335"/>
      <c r="F40" s="335"/>
      <c r="G40" s="335"/>
      <c r="H40" s="335"/>
      <c r="I40" s="336"/>
      <c r="J40" s="60"/>
      <c r="L40" s="62"/>
    </row>
    <row r="41" spans="1:12" s="21" customFormat="1" ht="18.75" hidden="1" customHeight="1">
      <c r="A41" s="4"/>
      <c r="B41" s="50"/>
      <c r="C41" s="51"/>
      <c r="D41" s="52"/>
      <c r="E41" s="337" t="str">
        <f>TEXT(D40,"00000")</f>
        <v>00000</v>
      </c>
      <c r="F41" s="337"/>
      <c r="G41" s="337"/>
      <c r="H41" s="337"/>
      <c r="I41" s="338"/>
      <c r="J41" s="60"/>
      <c r="L41" s="62"/>
    </row>
    <row r="42" spans="1:12" s="21" customFormat="1" ht="18.75" customHeight="1">
      <c r="A42" s="4"/>
      <c r="B42" s="299" t="s">
        <v>29</v>
      </c>
      <c r="C42" s="300"/>
      <c r="D42" s="316"/>
      <c r="E42" s="341"/>
      <c r="F42" s="341"/>
      <c r="G42" s="341"/>
      <c r="H42" s="341"/>
      <c r="I42" s="342"/>
      <c r="J42" s="60"/>
      <c r="L42" s="62"/>
    </row>
    <row r="43" spans="1:12" s="21" customFormat="1" ht="18.75" customHeight="1">
      <c r="A43" s="4"/>
      <c r="B43" s="339"/>
      <c r="C43" s="340"/>
      <c r="D43" s="321"/>
      <c r="E43" s="343"/>
      <c r="F43" s="343"/>
      <c r="G43" s="343"/>
      <c r="H43" s="343"/>
      <c r="I43" s="344"/>
      <c r="J43" s="60"/>
      <c r="L43" s="62"/>
    </row>
    <row r="44" spans="1:12" s="21" customFormat="1" ht="19.5" thickBot="1">
      <c r="A44" s="4"/>
      <c r="B44" s="345" t="s">
        <v>1318</v>
      </c>
      <c r="C44" s="346"/>
      <c r="D44" s="347"/>
      <c r="E44" s="348"/>
      <c r="F44" s="348"/>
      <c r="G44" s="348"/>
      <c r="H44" s="348"/>
      <c r="I44" s="349"/>
      <c r="J44" s="60"/>
      <c r="L44" s="62"/>
    </row>
    <row r="45" spans="1:12" s="21" customFormat="1" ht="18.75">
      <c r="A45" s="4"/>
      <c r="B45" s="323" t="s">
        <v>1319</v>
      </c>
      <c r="C45" s="324"/>
      <c r="D45" s="324"/>
      <c r="E45" s="324"/>
      <c r="F45" s="324"/>
      <c r="G45" s="324"/>
      <c r="H45" s="324"/>
      <c r="I45" s="325"/>
      <c r="J45" s="60"/>
      <c r="L45" s="62"/>
    </row>
    <row r="46" spans="1:12" s="21" customFormat="1" ht="19.5" thickBot="1">
      <c r="A46" s="4"/>
      <c r="B46" s="53" t="s">
        <v>1323</v>
      </c>
      <c r="C46" s="54" t="s">
        <v>18</v>
      </c>
      <c r="D46" s="54" t="s">
        <v>1324</v>
      </c>
      <c r="E46" s="326" t="s">
        <v>1320</v>
      </c>
      <c r="F46" s="327"/>
      <c r="G46" s="54" t="s">
        <v>1325</v>
      </c>
      <c r="H46" s="54" t="s">
        <v>48</v>
      </c>
      <c r="I46" s="55" t="s">
        <v>1321</v>
      </c>
      <c r="J46" s="60"/>
      <c r="L46" s="62"/>
    </row>
    <row r="47" spans="1:12" s="21" customFormat="1" ht="19.5" customHeight="1" thickTop="1">
      <c r="A47" s="4"/>
      <c r="B47" s="328">
        <v>1</v>
      </c>
      <c r="C47" s="330"/>
      <c r="D47" s="330" t="str">
        <f>IF(C47&gt;0,VLOOKUP(C47,女子登録情報!$A$2:$H$2000,2,0),"")</f>
        <v/>
      </c>
      <c r="E47" s="331" t="str">
        <f>IF(C47&gt;0,VLOOKUP(C47,女子登録情報!$A$2:$H$2000,3,0),"")</f>
        <v/>
      </c>
      <c r="F47" s="332"/>
      <c r="G47" s="330" t="str">
        <f>IF(C47&gt;0,VLOOKUP(C47,女子登録情報!$A$2:$H$2000,4,0),"")</f>
        <v/>
      </c>
      <c r="H47" s="330" t="str">
        <f>IF(C47&gt;0,VLOOKUP(C47,女子登録情報!$A$2:$H$2000,8,0),"")</f>
        <v/>
      </c>
      <c r="I47" s="333" t="str">
        <f>IF(C47&gt;0,VLOOKUP(C47,女子登録情報!$A$2:$H$2000,5,0),"")</f>
        <v/>
      </c>
      <c r="J47" s="60"/>
      <c r="L47" s="62"/>
    </row>
    <row r="48" spans="1:12" s="21" customFormat="1" ht="18.75" customHeight="1">
      <c r="A48" s="4"/>
      <c r="B48" s="329"/>
      <c r="C48" s="195"/>
      <c r="D48" s="195"/>
      <c r="E48" s="321"/>
      <c r="F48" s="322"/>
      <c r="G48" s="195"/>
      <c r="H48" s="195"/>
      <c r="I48" s="320"/>
      <c r="J48" s="60"/>
      <c r="L48" s="62"/>
    </row>
    <row r="49" spans="1:12" s="21" customFormat="1" ht="18.75" customHeight="1">
      <c r="A49" s="4"/>
      <c r="B49" s="312">
        <v>2</v>
      </c>
      <c r="C49" s="314"/>
      <c r="D49" s="314" t="str">
        <f>IF(C49,VLOOKUP(C49,女子登録情報!$A$2:$H$2000,2,0),"")</f>
        <v/>
      </c>
      <c r="E49" s="316" t="str">
        <f>IF(C49&gt;0,VLOOKUP(C49,女子登録情報!$A$2:$H$2000,3,0),"")</f>
        <v/>
      </c>
      <c r="F49" s="317"/>
      <c r="G49" s="314" t="str">
        <f>IF(C49&gt;0,VLOOKUP(C49,女子登録情報!$A$2:$H$2000,4,0),"")</f>
        <v/>
      </c>
      <c r="H49" s="314" t="str">
        <f>IF(C49&gt;0,VLOOKUP(C49,女子登録情報!$A$2:$H$2000,8,0),"")</f>
        <v/>
      </c>
      <c r="I49" s="280" t="str">
        <f>IF(C49&gt;0,VLOOKUP(C49,女子登録情報!$A$2:$H$2000,5,0),"")</f>
        <v/>
      </c>
      <c r="J49" s="60"/>
      <c r="L49" s="62"/>
    </row>
    <row r="50" spans="1:12" s="21" customFormat="1" ht="18.75" customHeight="1">
      <c r="A50" s="4"/>
      <c r="B50" s="329"/>
      <c r="C50" s="195"/>
      <c r="D50" s="195"/>
      <c r="E50" s="321"/>
      <c r="F50" s="322"/>
      <c r="G50" s="195"/>
      <c r="H50" s="195"/>
      <c r="I50" s="320"/>
      <c r="J50" s="60"/>
      <c r="L50" s="62"/>
    </row>
    <row r="51" spans="1:12" s="21" customFormat="1" ht="18.75" customHeight="1">
      <c r="A51" s="4"/>
      <c r="B51" s="312">
        <v>3</v>
      </c>
      <c r="C51" s="314"/>
      <c r="D51" s="314" t="str">
        <f>IF(C51,VLOOKUP(C51,女子登録情報!$A$2:$H$2000,2,0),"")</f>
        <v/>
      </c>
      <c r="E51" s="316" t="str">
        <f>IF(C51&gt;0,VLOOKUP(C51,女子登録情報!$A$2:$H$2000,3,0),"")</f>
        <v/>
      </c>
      <c r="F51" s="317"/>
      <c r="G51" s="314" t="str">
        <f>IF(C51&gt;0,VLOOKUP(C51,女子登録情報!$A$2:$H$2000,4,0),"")</f>
        <v/>
      </c>
      <c r="H51" s="314" t="str">
        <f>IF(C51&gt;0,VLOOKUP(C51,女子登録情報!$A$2:$H$2000,8,0),"")</f>
        <v/>
      </c>
      <c r="I51" s="280" t="str">
        <f>IF(C51&gt;0,VLOOKUP(C51,女子登録情報!$A$2:$H$2000,5,0),"")</f>
        <v/>
      </c>
      <c r="J51" s="60"/>
      <c r="L51" s="62"/>
    </row>
    <row r="52" spans="1:12" s="21" customFormat="1" ht="18.75" customHeight="1">
      <c r="A52" s="4"/>
      <c r="B52" s="329"/>
      <c r="C52" s="195"/>
      <c r="D52" s="195"/>
      <c r="E52" s="321"/>
      <c r="F52" s="322"/>
      <c r="G52" s="195"/>
      <c r="H52" s="195"/>
      <c r="I52" s="320"/>
      <c r="J52" s="60"/>
      <c r="L52" s="62"/>
    </row>
    <row r="53" spans="1:12" s="21" customFormat="1" ht="18.75" customHeight="1">
      <c r="A53" s="4"/>
      <c r="B53" s="312">
        <v>4</v>
      </c>
      <c r="C53" s="314"/>
      <c r="D53" s="314" t="str">
        <f>IF(C53,VLOOKUP(C53,女子登録情報!$A$2:$H$2000,2,0),"")</f>
        <v/>
      </c>
      <c r="E53" s="316" t="str">
        <f>IF(C53&gt;0,VLOOKUP(C53,女子登録情報!$A$2:$H$2000,3,0),"")</f>
        <v/>
      </c>
      <c r="F53" s="317"/>
      <c r="G53" s="314" t="str">
        <f>IF(C53&gt;0,VLOOKUP(C53,女子登録情報!$A$2:$H$2000,4,0),"")</f>
        <v/>
      </c>
      <c r="H53" s="314" t="str">
        <f>IF(C53&gt;0,VLOOKUP(C53,女子登録情報!$A$2:$H$2000,8,0),"")</f>
        <v/>
      </c>
      <c r="I53" s="280" t="str">
        <f>IF(C53&gt;0,VLOOKUP(C53,女子登録情報!$A$2:$H$2000,5,0),"")</f>
        <v/>
      </c>
      <c r="J53" s="60"/>
      <c r="L53" s="62"/>
    </row>
    <row r="54" spans="1:12" s="21" customFormat="1" ht="18.75" customHeight="1">
      <c r="A54" s="4"/>
      <c r="B54" s="329"/>
      <c r="C54" s="195"/>
      <c r="D54" s="195"/>
      <c r="E54" s="321"/>
      <c r="F54" s="322"/>
      <c r="G54" s="195"/>
      <c r="H54" s="195"/>
      <c r="I54" s="320"/>
      <c r="J54" s="60"/>
      <c r="L54" s="62"/>
    </row>
    <row r="55" spans="1:12" s="21" customFormat="1" ht="18.75" customHeight="1">
      <c r="A55" s="4"/>
      <c r="B55" s="312">
        <v>5</v>
      </c>
      <c r="C55" s="314"/>
      <c r="D55" s="314" t="str">
        <f>IF(C55,VLOOKUP(C55,女子登録情報!$A$2:$H$2000,2,0),"")</f>
        <v/>
      </c>
      <c r="E55" s="316" t="str">
        <f>IF(C55&gt;0,VLOOKUP(C55,女子登録情報!$A$2:$H$2000,3,0),"")</f>
        <v/>
      </c>
      <c r="F55" s="317"/>
      <c r="G55" s="314" t="str">
        <f>IF(C55&gt;0,VLOOKUP(C55,女子登録情報!$A$2:$H$2000,4,0),"")</f>
        <v/>
      </c>
      <c r="H55" s="314" t="str">
        <f>IF(C55&gt;0,VLOOKUP(C55,女子登録情報!$A$2:$H$2000,8,0),"")</f>
        <v/>
      </c>
      <c r="I55" s="280" t="str">
        <f>IF(C55&gt;0,VLOOKUP(C55,女子登録情報!$A$2:$H$2000,5,0),"")</f>
        <v/>
      </c>
      <c r="J55" s="60"/>
      <c r="L55" s="62"/>
    </row>
    <row r="56" spans="1:12" s="21" customFormat="1" ht="18.75" customHeight="1">
      <c r="A56" s="4"/>
      <c r="B56" s="329"/>
      <c r="C56" s="195"/>
      <c r="D56" s="195"/>
      <c r="E56" s="321"/>
      <c r="F56" s="322"/>
      <c r="G56" s="195"/>
      <c r="H56" s="195"/>
      <c r="I56" s="320"/>
      <c r="J56" s="60"/>
      <c r="L56" s="62"/>
    </row>
    <row r="57" spans="1:12" s="21" customFormat="1" ht="18.75" customHeight="1">
      <c r="A57" s="4"/>
      <c r="B57" s="312">
        <v>6</v>
      </c>
      <c r="C57" s="314"/>
      <c r="D57" s="314" t="str">
        <f>IF(C57,VLOOKUP(C57,女子登録情報!$A$2:$H$2000,2,0),"")</f>
        <v/>
      </c>
      <c r="E57" s="316" t="str">
        <f>IF(C57&gt;0,VLOOKUP(C57,女子登録情報!$A$2:$H$2000,3,0),"")</f>
        <v/>
      </c>
      <c r="F57" s="317"/>
      <c r="G57" s="314" t="str">
        <f>IF(C57&gt;0,VLOOKUP(C57,女子登録情報!$A$2:$H$2000,4,0),"")</f>
        <v/>
      </c>
      <c r="H57" s="314" t="str">
        <f>IF(C57&gt;0,VLOOKUP(C57,女子登録情報!$A$2:$H$2000,8,0),"")</f>
        <v/>
      </c>
      <c r="I57" s="280" t="str">
        <f>IF(C57&gt;0,VLOOKUP(C57,女子登録情報!$A$2:$H$2000,5,0),"")</f>
        <v/>
      </c>
      <c r="J57" s="60"/>
      <c r="L57" s="62"/>
    </row>
    <row r="58" spans="1:12" s="21" customFormat="1" ht="19.5" customHeight="1" thickBot="1">
      <c r="A58" s="4"/>
      <c r="B58" s="313"/>
      <c r="C58" s="315"/>
      <c r="D58" s="315"/>
      <c r="E58" s="318"/>
      <c r="F58" s="319"/>
      <c r="G58" s="315"/>
      <c r="H58" s="315"/>
      <c r="I58" s="281"/>
      <c r="J58" s="60"/>
      <c r="L58" s="62"/>
    </row>
    <row r="59" spans="1:12" s="21" customFormat="1" ht="18.75">
      <c r="A59" s="4"/>
      <c r="B59" s="282" t="s">
        <v>1322</v>
      </c>
      <c r="C59" s="283"/>
      <c r="D59" s="283"/>
      <c r="E59" s="283"/>
      <c r="F59" s="283"/>
      <c r="G59" s="283"/>
      <c r="H59" s="283"/>
      <c r="I59" s="284"/>
      <c r="J59" s="60"/>
      <c r="L59" s="62"/>
    </row>
    <row r="60" spans="1:12" s="21" customFormat="1" ht="18.75">
      <c r="A60" s="4"/>
      <c r="B60" s="285"/>
      <c r="C60" s="286"/>
      <c r="D60" s="286"/>
      <c r="E60" s="286"/>
      <c r="F60" s="286"/>
      <c r="G60" s="286"/>
      <c r="H60" s="286"/>
      <c r="I60" s="287"/>
      <c r="J60" s="60"/>
      <c r="L60" s="62"/>
    </row>
    <row r="61" spans="1:12" s="21" customFormat="1" ht="19.5" thickBot="1">
      <c r="A61" s="4"/>
      <c r="B61" s="288"/>
      <c r="C61" s="289"/>
      <c r="D61" s="289"/>
      <c r="E61" s="289"/>
      <c r="F61" s="289"/>
      <c r="G61" s="289"/>
      <c r="H61" s="289"/>
      <c r="I61" s="290"/>
      <c r="J61" s="60"/>
      <c r="L61" s="62"/>
    </row>
    <row r="62" spans="1:12" s="21" customFormat="1" ht="18.75">
      <c r="A62" s="61"/>
      <c r="B62" s="61"/>
      <c r="C62" s="61"/>
      <c r="D62" s="61"/>
      <c r="E62" s="61"/>
      <c r="F62" s="61"/>
      <c r="G62" s="61"/>
      <c r="H62" s="61"/>
      <c r="I62" s="61"/>
      <c r="J62" s="66"/>
      <c r="L62" s="62"/>
    </row>
    <row r="63" spans="1:12" s="21" customFormat="1" ht="19.5" thickBot="1">
      <c r="A63" s="4"/>
      <c r="B63" s="4"/>
      <c r="C63" s="4"/>
      <c r="D63" s="4"/>
      <c r="E63" s="4"/>
      <c r="F63" s="4"/>
      <c r="G63" s="4"/>
      <c r="H63" s="4"/>
      <c r="I63" s="4"/>
      <c r="J63" s="64" t="s">
        <v>1340</v>
      </c>
      <c r="L63" s="62"/>
    </row>
    <row r="64" spans="1:12" s="21" customFormat="1" ht="18.75" customHeight="1">
      <c r="A64" s="4"/>
      <c r="B64" s="385" t="str">
        <f>CONCATENATE('加盟校情報&amp;大会設定'!$G$5,'加盟校情報&amp;大会設定'!$H$5,'加盟校情報&amp;大会設定'!$I$5,'加盟校情報&amp;大会設定'!$J$5,)&amp;"　女子4×400mR"</f>
        <v>第35回全日本大学女子駅伝東海地区選考会　女子4×400mR</v>
      </c>
      <c r="C64" s="386"/>
      <c r="D64" s="386"/>
      <c r="E64" s="386"/>
      <c r="F64" s="386"/>
      <c r="G64" s="386"/>
      <c r="H64" s="386"/>
      <c r="I64" s="387"/>
      <c r="J64" s="60"/>
      <c r="L64" s="62"/>
    </row>
    <row r="65" spans="1:12" s="21" customFormat="1" ht="19.5" customHeight="1" thickBot="1">
      <c r="A65" s="4"/>
      <c r="B65" s="388"/>
      <c r="C65" s="389"/>
      <c r="D65" s="389"/>
      <c r="E65" s="389"/>
      <c r="F65" s="389"/>
      <c r="G65" s="389"/>
      <c r="H65" s="389"/>
      <c r="I65" s="390"/>
      <c r="J65" s="60"/>
      <c r="L65" s="62"/>
    </row>
    <row r="66" spans="1:12" s="21" customFormat="1" ht="18.75">
      <c r="A66" s="4"/>
      <c r="B66" s="297" t="s">
        <v>1326</v>
      </c>
      <c r="C66" s="298"/>
      <c r="D66" s="303" t="str">
        <f>IF(基本情報登録!$D$6&gt;0,基本情報登録!$D$6,"")</f>
        <v/>
      </c>
      <c r="E66" s="304"/>
      <c r="F66" s="304"/>
      <c r="G66" s="304"/>
      <c r="H66" s="305"/>
      <c r="I66" s="65" t="s">
        <v>1360</v>
      </c>
      <c r="J66" s="60"/>
      <c r="L66" s="62"/>
    </row>
    <row r="67" spans="1:12" s="21" customFormat="1" ht="18.75" customHeight="1">
      <c r="A67" s="4"/>
      <c r="B67" s="299" t="s">
        <v>1</v>
      </c>
      <c r="C67" s="300"/>
      <c r="D67" s="306" t="str">
        <f>IF(基本情報登録!$D$8&gt;0,基本情報登録!$D$8,"")</f>
        <v/>
      </c>
      <c r="E67" s="307"/>
      <c r="F67" s="307"/>
      <c r="G67" s="307"/>
      <c r="H67" s="308"/>
      <c r="I67" s="280"/>
      <c r="J67" s="60"/>
      <c r="L67" s="62"/>
    </row>
    <row r="68" spans="1:12" s="21" customFormat="1" ht="19.5" customHeight="1" thickBot="1">
      <c r="A68" s="4"/>
      <c r="B68" s="301"/>
      <c r="C68" s="302"/>
      <c r="D68" s="309"/>
      <c r="E68" s="310"/>
      <c r="F68" s="310"/>
      <c r="G68" s="310"/>
      <c r="H68" s="311"/>
      <c r="I68" s="281"/>
      <c r="J68" s="60"/>
      <c r="L68" s="62"/>
    </row>
    <row r="69" spans="1:12" s="21" customFormat="1" ht="18.75">
      <c r="A69" s="4"/>
      <c r="B69" s="297" t="s">
        <v>26</v>
      </c>
      <c r="C69" s="298"/>
      <c r="D69" s="334"/>
      <c r="E69" s="335"/>
      <c r="F69" s="335"/>
      <c r="G69" s="335"/>
      <c r="H69" s="335"/>
      <c r="I69" s="336"/>
      <c r="J69" s="60"/>
      <c r="L69" s="62"/>
    </row>
    <row r="70" spans="1:12" s="21" customFormat="1" ht="18.75" hidden="1">
      <c r="A70" s="4"/>
      <c r="B70" s="50"/>
      <c r="C70" s="51"/>
      <c r="D70" s="52"/>
      <c r="E70" s="337" t="str">
        <f>TEXT(D69,"00000")</f>
        <v>00000</v>
      </c>
      <c r="F70" s="337"/>
      <c r="G70" s="337"/>
      <c r="H70" s="337"/>
      <c r="I70" s="338"/>
      <c r="J70" s="60"/>
      <c r="L70" s="62"/>
    </row>
    <row r="71" spans="1:12" s="21" customFormat="1" ht="18.75" customHeight="1">
      <c r="A71" s="4"/>
      <c r="B71" s="299" t="s">
        <v>29</v>
      </c>
      <c r="C71" s="300"/>
      <c r="D71" s="316"/>
      <c r="E71" s="341"/>
      <c r="F71" s="341"/>
      <c r="G71" s="341"/>
      <c r="H71" s="341"/>
      <c r="I71" s="342"/>
      <c r="J71" s="60"/>
      <c r="L71" s="62"/>
    </row>
    <row r="72" spans="1:12" s="21" customFormat="1" ht="18.75" customHeight="1">
      <c r="A72" s="4"/>
      <c r="B72" s="339"/>
      <c r="C72" s="340"/>
      <c r="D72" s="321"/>
      <c r="E72" s="343"/>
      <c r="F72" s="343"/>
      <c r="G72" s="343"/>
      <c r="H72" s="343"/>
      <c r="I72" s="344"/>
      <c r="J72" s="60"/>
      <c r="L72" s="62"/>
    </row>
    <row r="73" spans="1:12" s="21" customFormat="1" ht="19.5" thickBot="1">
      <c r="A73" s="4"/>
      <c r="B73" s="345" t="s">
        <v>1318</v>
      </c>
      <c r="C73" s="346"/>
      <c r="D73" s="347"/>
      <c r="E73" s="348"/>
      <c r="F73" s="348"/>
      <c r="G73" s="348"/>
      <c r="H73" s="348"/>
      <c r="I73" s="349"/>
      <c r="J73" s="60"/>
      <c r="L73" s="62"/>
    </row>
    <row r="74" spans="1:12" s="21" customFormat="1" ht="18.75">
      <c r="A74" s="4"/>
      <c r="B74" s="323" t="s">
        <v>1319</v>
      </c>
      <c r="C74" s="324"/>
      <c r="D74" s="324"/>
      <c r="E74" s="324"/>
      <c r="F74" s="324"/>
      <c r="G74" s="324"/>
      <c r="H74" s="324"/>
      <c r="I74" s="325"/>
      <c r="J74" s="60"/>
      <c r="L74" s="62"/>
    </row>
    <row r="75" spans="1:12" s="21" customFormat="1" ht="19.5" thickBot="1">
      <c r="A75" s="4"/>
      <c r="B75" s="53" t="s">
        <v>1323</v>
      </c>
      <c r="C75" s="54" t="s">
        <v>18</v>
      </c>
      <c r="D75" s="54" t="s">
        <v>1324</v>
      </c>
      <c r="E75" s="326" t="s">
        <v>1320</v>
      </c>
      <c r="F75" s="327"/>
      <c r="G75" s="54" t="s">
        <v>1325</v>
      </c>
      <c r="H75" s="54" t="s">
        <v>48</v>
      </c>
      <c r="I75" s="55" t="s">
        <v>1321</v>
      </c>
      <c r="J75" s="60"/>
      <c r="L75" s="62"/>
    </row>
    <row r="76" spans="1:12" s="21" customFormat="1" ht="19.5" customHeight="1" thickTop="1">
      <c r="A76" s="4"/>
      <c r="B76" s="328">
        <v>1</v>
      </c>
      <c r="C76" s="330"/>
      <c r="D76" s="330" t="str">
        <f>IF(C76&gt;0,VLOOKUP(C76,女子登録情報!$A$2:$H$2000,2,0),"")</f>
        <v/>
      </c>
      <c r="E76" s="331" t="str">
        <f>IF(C76&gt;0,VLOOKUP(C76,女子登録情報!$A$2:$H$2000,3,0),"")</f>
        <v/>
      </c>
      <c r="F76" s="332"/>
      <c r="G76" s="330" t="str">
        <f>IF(C76&gt;0,VLOOKUP(C76,女子登録情報!$A$2:$H$2000,4,0),"")</f>
        <v/>
      </c>
      <c r="H76" s="330" t="str">
        <f>IF(C76&gt;0,VLOOKUP(C76,女子登録情報!$A$2:$H$2000,8,0),"")</f>
        <v/>
      </c>
      <c r="I76" s="333" t="str">
        <f>IF(C76&gt;0,VLOOKUP(C76,女子登録情報!$A$2:$H$2000,5,0),"")</f>
        <v/>
      </c>
      <c r="J76" s="60"/>
      <c r="L76" s="62"/>
    </row>
    <row r="77" spans="1:12" s="21" customFormat="1" ht="18.75" customHeight="1">
      <c r="A77" s="4"/>
      <c r="B77" s="329"/>
      <c r="C77" s="195"/>
      <c r="D77" s="195"/>
      <c r="E77" s="321"/>
      <c r="F77" s="322"/>
      <c r="G77" s="195"/>
      <c r="H77" s="195"/>
      <c r="I77" s="320"/>
      <c r="J77" s="60"/>
      <c r="L77" s="62"/>
    </row>
    <row r="78" spans="1:12" s="21" customFormat="1" ht="18.75" customHeight="1">
      <c r="A78" s="4"/>
      <c r="B78" s="312">
        <v>2</v>
      </c>
      <c r="C78" s="314"/>
      <c r="D78" s="314" t="str">
        <f>IF(C78,VLOOKUP(C78,女子登録情報!$A$2:$H$2000,2,0),"")</f>
        <v/>
      </c>
      <c r="E78" s="316" t="str">
        <f>IF(C78&gt;0,VLOOKUP(C78,女子登録情報!$A$2:$H$2000,3,0),"")</f>
        <v/>
      </c>
      <c r="F78" s="317"/>
      <c r="G78" s="314" t="str">
        <f>IF(C78&gt;0,VLOOKUP(C78,女子登録情報!$A$2:$H$2000,4,0),"")</f>
        <v/>
      </c>
      <c r="H78" s="314" t="str">
        <f>IF(C78&gt;0,VLOOKUP(C78,女子登録情報!$A$2:$H$2000,8,0),"")</f>
        <v/>
      </c>
      <c r="I78" s="280" t="str">
        <f>IF(C78&gt;0,VLOOKUP(C78,女子登録情報!$A$2:$H$2000,5,0),"")</f>
        <v/>
      </c>
      <c r="J78" s="60"/>
      <c r="L78" s="62"/>
    </row>
    <row r="79" spans="1:12" s="21" customFormat="1" ht="18.75" customHeight="1">
      <c r="A79" s="4"/>
      <c r="B79" s="329"/>
      <c r="C79" s="195"/>
      <c r="D79" s="195"/>
      <c r="E79" s="321"/>
      <c r="F79" s="322"/>
      <c r="G79" s="195"/>
      <c r="H79" s="195"/>
      <c r="I79" s="320"/>
      <c r="J79" s="60"/>
      <c r="L79" s="62"/>
    </row>
    <row r="80" spans="1:12" s="21" customFormat="1" ht="18.75" customHeight="1">
      <c r="A80" s="4"/>
      <c r="B80" s="312">
        <v>3</v>
      </c>
      <c r="C80" s="314"/>
      <c r="D80" s="314" t="str">
        <f>IF(C80,VLOOKUP(C80,女子登録情報!$A$2:$H$2000,2,0),"")</f>
        <v/>
      </c>
      <c r="E80" s="316" t="str">
        <f>IF(C80&gt;0,VLOOKUP(C80,女子登録情報!$A$2:$H$2000,3,0),"")</f>
        <v/>
      </c>
      <c r="F80" s="317"/>
      <c r="G80" s="314" t="str">
        <f>IF(C80&gt;0,VLOOKUP(C80,女子登録情報!$A$2:$H$2000,4,0),"")</f>
        <v/>
      </c>
      <c r="H80" s="314" t="str">
        <f>IF(C80&gt;0,VLOOKUP(C80,女子登録情報!$A$2:$H$2000,8,0),"")</f>
        <v/>
      </c>
      <c r="I80" s="280" t="str">
        <f>IF(C80&gt;0,VLOOKUP(C80,女子登録情報!$A$2:$H$2000,5,0),"")</f>
        <v/>
      </c>
      <c r="J80" s="60"/>
      <c r="L80" s="62"/>
    </row>
    <row r="81" spans="1:12" s="21" customFormat="1" ht="18.75" customHeight="1">
      <c r="A81" s="4"/>
      <c r="B81" s="329"/>
      <c r="C81" s="195"/>
      <c r="D81" s="195"/>
      <c r="E81" s="321"/>
      <c r="F81" s="322"/>
      <c r="G81" s="195"/>
      <c r="H81" s="195"/>
      <c r="I81" s="320"/>
      <c r="J81" s="60"/>
      <c r="L81" s="62"/>
    </row>
    <row r="82" spans="1:12" s="21" customFormat="1" ht="18.75" customHeight="1">
      <c r="A82" s="4"/>
      <c r="B82" s="312">
        <v>4</v>
      </c>
      <c r="C82" s="314"/>
      <c r="D82" s="314" t="str">
        <f>IF(C82,VLOOKUP(C82,女子登録情報!$A$2:$H$2000,2,0),"")</f>
        <v/>
      </c>
      <c r="E82" s="316" t="str">
        <f>IF(C82&gt;0,VLOOKUP(C82,女子登録情報!$A$2:$H$2000,3,0),"")</f>
        <v/>
      </c>
      <c r="F82" s="317"/>
      <c r="G82" s="314" t="str">
        <f>IF(C82&gt;0,VLOOKUP(C82,女子登録情報!$A$2:$H$2000,4,0),"")</f>
        <v/>
      </c>
      <c r="H82" s="314" t="str">
        <f>IF(C82&gt;0,VLOOKUP(C82,女子登録情報!$A$2:$H$2000,8,0),"")</f>
        <v/>
      </c>
      <c r="I82" s="280" t="str">
        <f>IF(C82&gt;0,VLOOKUP(C82,女子登録情報!$A$2:$H$2000,5,0),"")</f>
        <v/>
      </c>
      <c r="J82" s="60"/>
      <c r="L82" s="62"/>
    </row>
    <row r="83" spans="1:12" s="21" customFormat="1" ht="18.75" customHeight="1">
      <c r="A83" s="4"/>
      <c r="B83" s="329"/>
      <c r="C83" s="195"/>
      <c r="D83" s="195"/>
      <c r="E83" s="321"/>
      <c r="F83" s="322"/>
      <c r="G83" s="195"/>
      <c r="H83" s="195"/>
      <c r="I83" s="320"/>
      <c r="J83" s="60"/>
      <c r="L83" s="62"/>
    </row>
    <row r="84" spans="1:12" s="21" customFormat="1" ht="18.75" customHeight="1">
      <c r="A84" s="4"/>
      <c r="B84" s="312">
        <v>5</v>
      </c>
      <c r="C84" s="314"/>
      <c r="D84" s="314" t="str">
        <f>IF(C84,VLOOKUP(C84,女子登録情報!$A$2:$H$2000,2,0),"")</f>
        <v/>
      </c>
      <c r="E84" s="316" t="str">
        <f>IF(C84&gt;0,VLOOKUP(C84,女子登録情報!$A$2:$H$2000,3,0),"")</f>
        <v/>
      </c>
      <c r="F84" s="317"/>
      <c r="G84" s="314" t="str">
        <f>IF(C84&gt;0,VLOOKUP(C84,女子登録情報!$A$2:$H$2000,4,0),"")</f>
        <v/>
      </c>
      <c r="H84" s="314" t="str">
        <f>IF(C84&gt;0,VLOOKUP(C84,女子登録情報!$A$2:$H$2000,8,0),"")</f>
        <v/>
      </c>
      <c r="I84" s="280" t="str">
        <f>IF(C84&gt;0,VLOOKUP(C84,女子登録情報!$A$2:$H$2000,5,0),"")</f>
        <v/>
      </c>
      <c r="J84" s="60"/>
      <c r="L84" s="62"/>
    </row>
    <row r="85" spans="1:12" s="21" customFormat="1" ht="18.75" customHeight="1">
      <c r="A85" s="4"/>
      <c r="B85" s="329"/>
      <c r="C85" s="195"/>
      <c r="D85" s="195"/>
      <c r="E85" s="321"/>
      <c r="F85" s="322"/>
      <c r="G85" s="195"/>
      <c r="H85" s="195"/>
      <c r="I85" s="320"/>
      <c r="J85" s="60"/>
      <c r="L85" s="62"/>
    </row>
    <row r="86" spans="1:12" s="21" customFormat="1" ht="18.75" customHeight="1">
      <c r="A86" s="4"/>
      <c r="B86" s="312">
        <v>6</v>
      </c>
      <c r="C86" s="314"/>
      <c r="D86" s="314" t="str">
        <f>IF(C86,VLOOKUP(C86,女子登録情報!$A$2:$H$2000,2,0),"")</f>
        <v/>
      </c>
      <c r="E86" s="316" t="str">
        <f>IF(C86&gt;0,VLOOKUP(C86,女子登録情報!$A$2:$H$2000,3,0),"")</f>
        <v/>
      </c>
      <c r="F86" s="317"/>
      <c r="G86" s="314" t="str">
        <f>IF(C86&gt;0,VLOOKUP(C86,女子登録情報!$A$2:$H$2000,4,0),"")</f>
        <v/>
      </c>
      <c r="H86" s="314" t="str">
        <f>IF(C86&gt;0,VLOOKUP(C86,女子登録情報!$A$2:$H$2000,8,0),"")</f>
        <v/>
      </c>
      <c r="I86" s="280" t="str">
        <f>IF(C86&gt;0,VLOOKUP(C86,女子登録情報!$A$2:$H$2000,5,0),"")</f>
        <v/>
      </c>
      <c r="J86" s="60"/>
      <c r="L86" s="62"/>
    </row>
    <row r="87" spans="1:12" s="21" customFormat="1" ht="19.5" customHeight="1" thickBot="1">
      <c r="A87" s="4"/>
      <c r="B87" s="313"/>
      <c r="C87" s="315"/>
      <c r="D87" s="315"/>
      <c r="E87" s="318"/>
      <c r="F87" s="319"/>
      <c r="G87" s="315"/>
      <c r="H87" s="315"/>
      <c r="I87" s="281"/>
      <c r="J87" s="60"/>
      <c r="L87" s="62"/>
    </row>
    <row r="88" spans="1:12" s="21" customFormat="1" ht="18.75">
      <c r="A88" s="4"/>
      <c r="B88" s="282" t="s">
        <v>1322</v>
      </c>
      <c r="C88" s="283"/>
      <c r="D88" s="283"/>
      <c r="E88" s="283"/>
      <c r="F88" s="283"/>
      <c r="G88" s="283"/>
      <c r="H88" s="283"/>
      <c r="I88" s="284"/>
      <c r="J88" s="60"/>
      <c r="L88" s="62"/>
    </row>
    <row r="89" spans="1:12" s="21" customFormat="1" ht="18.75">
      <c r="A89" s="4"/>
      <c r="B89" s="285"/>
      <c r="C89" s="286"/>
      <c r="D89" s="286"/>
      <c r="E89" s="286"/>
      <c r="F89" s="286"/>
      <c r="G89" s="286"/>
      <c r="H89" s="286"/>
      <c r="I89" s="287"/>
      <c r="J89" s="60"/>
      <c r="L89" s="62"/>
    </row>
    <row r="90" spans="1:12" s="21" customFormat="1" ht="19.5" thickBot="1">
      <c r="A90" s="4"/>
      <c r="B90" s="288"/>
      <c r="C90" s="289"/>
      <c r="D90" s="289"/>
      <c r="E90" s="289"/>
      <c r="F90" s="289"/>
      <c r="G90" s="289"/>
      <c r="H90" s="289"/>
      <c r="I90" s="290"/>
      <c r="J90" s="60"/>
      <c r="L90" s="62"/>
    </row>
    <row r="91" spans="1:12" s="21" customFormat="1" ht="18.75">
      <c r="A91" s="61"/>
      <c r="B91" s="61"/>
      <c r="C91" s="61"/>
      <c r="D91" s="61"/>
      <c r="E91" s="61"/>
      <c r="F91" s="61"/>
      <c r="G91" s="61"/>
      <c r="H91" s="61"/>
      <c r="I91" s="61"/>
      <c r="J91" s="66"/>
      <c r="L91" s="62"/>
    </row>
    <row r="92" spans="1:12" s="21" customFormat="1" ht="19.5" thickBot="1">
      <c r="A92" s="4"/>
      <c r="B92" s="4"/>
      <c r="C92" s="4"/>
      <c r="D92" s="4"/>
      <c r="E92" s="4"/>
      <c r="F92" s="4"/>
      <c r="G92" s="4"/>
      <c r="H92" s="4"/>
      <c r="I92" s="4"/>
      <c r="J92" s="64" t="s">
        <v>1341</v>
      </c>
      <c r="L92" s="62"/>
    </row>
    <row r="93" spans="1:12" s="21" customFormat="1" ht="18.75" customHeight="1">
      <c r="A93" s="4"/>
      <c r="B93" s="385" t="str">
        <f>CONCATENATE('加盟校情報&amp;大会設定'!$G$5,'加盟校情報&amp;大会設定'!$H$5,'加盟校情報&amp;大会設定'!$I$5,'加盟校情報&amp;大会設定'!$J$5,)&amp;"　女子4×400mR"</f>
        <v>第35回全日本大学女子駅伝東海地区選考会　女子4×400mR</v>
      </c>
      <c r="C93" s="386"/>
      <c r="D93" s="386"/>
      <c r="E93" s="386"/>
      <c r="F93" s="386"/>
      <c r="G93" s="386"/>
      <c r="H93" s="386"/>
      <c r="I93" s="387"/>
      <c r="J93" s="60"/>
      <c r="L93" s="62"/>
    </row>
    <row r="94" spans="1:12" s="21" customFormat="1" ht="19.5" customHeight="1" thickBot="1">
      <c r="A94" s="4"/>
      <c r="B94" s="388"/>
      <c r="C94" s="389"/>
      <c r="D94" s="389"/>
      <c r="E94" s="389"/>
      <c r="F94" s="389"/>
      <c r="G94" s="389"/>
      <c r="H94" s="389"/>
      <c r="I94" s="390"/>
      <c r="J94" s="60"/>
      <c r="L94" s="62"/>
    </row>
    <row r="95" spans="1:12" s="21" customFormat="1" ht="18.75">
      <c r="A95" s="4"/>
      <c r="B95" s="297" t="s">
        <v>1326</v>
      </c>
      <c r="C95" s="298"/>
      <c r="D95" s="303" t="str">
        <f>IF(基本情報登録!$D$6&gt;0,基本情報登録!$D$6,"")</f>
        <v/>
      </c>
      <c r="E95" s="304"/>
      <c r="F95" s="304"/>
      <c r="G95" s="304"/>
      <c r="H95" s="305"/>
      <c r="I95" s="65" t="s">
        <v>1360</v>
      </c>
      <c r="J95" s="60"/>
      <c r="L95" s="62"/>
    </row>
    <row r="96" spans="1:12" s="21" customFormat="1" ht="18.75" customHeight="1">
      <c r="A96" s="4"/>
      <c r="B96" s="299" t="s">
        <v>1</v>
      </c>
      <c r="C96" s="300"/>
      <c r="D96" s="306" t="str">
        <f>IF(基本情報登録!$D$8&gt;0,基本情報登録!$D$8,"")</f>
        <v/>
      </c>
      <c r="E96" s="307"/>
      <c r="F96" s="307"/>
      <c r="G96" s="307"/>
      <c r="H96" s="308"/>
      <c r="I96" s="280"/>
      <c r="J96" s="60"/>
      <c r="L96" s="62"/>
    </row>
    <row r="97" spans="1:12" s="21" customFormat="1" ht="19.5" customHeight="1" thickBot="1">
      <c r="A97" s="4"/>
      <c r="B97" s="301"/>
      <c r="C97" s="302"/>
      <c r="D97" s="309"/>
      <c r="E97" s="310"/>
      <c r="F97" s="310"/>
      <c r="G97" s="310"/>
      <c r="H97" s="311"/>
      <c r="I97" s="281"/>
      <c r="J97" s="60"/>
      <c r="L97" s="62"/>
    </row>
    <row r="98" spans="1:12" s="21" customFormat="1" ht="18.75">
      <c r="A98" s="4"/>
      <c r="B98" s="297" t="s">
        <v>26</v>
      </c>
      <c r="C98" s="298"/>
      <c r="D98" s="334"/>
      <c r="E98" s="335"/>
      <c r="F98" s="335"/>
      <c r="G98" s="335"/>
      <c r="H98" s="335"/>
      <c r="I98" s="336"/>
      <c r="J98" s="60"/>
      <c r="L98" s="62"/>
    </row>
    <row r="99" spans="1:12" s="21" customFormat="1" ht="18.75" hidden="1">
      <c r="A99" s="4"/>
      <c r="B99" s="50"/>
      <c r="C99" s="51"/>
      <c r="D99" s="52"/>
      <c r="E99" s="337" t="str">
        <f>TEXT(D98,"00000")</f>
        <v>00000</v>
      </c>
      <c r="F99" s="337"/>
      <c r="G99" s="337"/>
      <c r="H99" s="337"/>
      <c r="I99" s="338"/>
      <c r="J99" s="60"/>
      <c r="L99" s="62"/>
    </row>
    <row r="100" spans="1:12" s="21" customFormat="1" ht="18.75" customHeight="1">
      <c r="A100" s="4"/>
      <c r="B100" s="299" t="s">
        <v>29</v>
      </c>
      <c r="C100" s="300"/>
      <c r="D100" s="316"/>
      <c r="E100" s="341"/>
      <c r="F100" s="341"/>
      <c r="G100" s="341"/>
      <c r="H100" s="341"/>
      <c r="I100" s="342"/>
      <c r="J100" s="60"/>
      <c r="L100" s="62"/>
    </row>
    <row r="101" spans="1:12" s="21" customFormat="1" ht="18.75" customHeight="1">
      <c r="A101" s="4"/>
      <c r="B101" s="339"/>
      <c r="C101" s="340"/>
      <c r="D101" s="321"/>
      <c r="E101" s="343"/>
      <c r="F101" s="343"/>
      <c r="G101" s="343"/>
      <c r="H101" s="343"/>
      <c r="I101" s="344"/>
      <c r="J101" s="60"/>
      <c r="L101" s="62"/>
    </row>
    <row r="102" spans="1:12" s="21" customFormat="1" ht="19.5" thickBot="1">
      <c r="A102" s="4"/>
      <c r="B102" s="345" t="s">
        <v>1318</v>
      </c>
      <c r="C102" s="346"/>
      <c r="D102" s="347"/>
      <c r="E102" s="348"/>
      <c r="F102" s="348"/>
      <c r="G102" s="348"/>
      <c r="H102" s="348"/>
      <c r="I102" s="349"/>
      <c r="J102" s="60"/>
      <c r="L102" s="62"/>
    </row>
    <row r="103" spans="1:12" s="21" customFormat="1" ht="18.75">
      <c r="A103" s="4"/>
      <c r="B103" s="323" t="s">
        <v>1319</v>
      </c>
      <c r="C103" s="324"/>
      <c r="D103" s="324"/>
      <c r="E103" s="324"/>
      <c r="F103" s="324"/>
      <c r="G103" s="324"/>
      <c r="H103" s="324"/>
      <c r="I103" s="325"/>
      <c r="J103" s="60"/>
      <c r="L103" s="62"/>
    </row>
    <row r="104" spans="1:12" s="21" customFormat="1" ht="19.5" thickBot="1">
      <c r="A104" s="4"/>
      <c r="B104" s="53" t="s">
        <v>1323</v>
      </c>
      <c r="C104" s="54" t="s">
        <v>18</v>
      </c>
      <c r="D104" s="54" t="s">
        <v>1324</v>
      </c>
      <c r="E104" s="326" t="s">
        <v>1320</v>
      </c>
      <c r="F104" s="327"/>
      <c r="G104" s="54" t="s">
        <v>1325</v>
      </c>
      <c r="H104" s="54" t="s">
        <v>48</v>
      </c>
      <c r="I104" s="55" t="s">
        <v>1321</v>
      </c>
      <c r="J104" s="60"/>
      <c r="L104" s="62"/>
    </row>
    <row r="105" spans="1:12" s="21" customFormat="1" ht="19.5" customHeight="1" thickTop="1">
      <c r="A105" s="4"/>
      <c r="B105" s="328">
        <v>1</v>
      </c>
      <c r="C105" s="330"/>
      <c r="D105" s="330" t="str">
        <f>IF(C105&gt;0,VLOOKUP(C105,女子登録情報!$A$2:$H$2000,2,0),"")</f>
        <v/>
      </c>
      <c r="E105" s="331" t="str">
        <f>IF(C105&gt;0,VLOOKUP(C105,女子登録情報!$A$2:$H$2000,3,0),"")</f>
        <v/>
      </c>
      <c r="F105" s="332"/>
      <c r="G105" s="330" t="str">
        <f>IF(C105&gt;0,VLOOKUP(C105,女子登録情報!$A$2:$H$2000,4,0),"")</f>
        <v/>
      </c>
      <c r="H105" s="330" t="str">
        <f>IF(C105&gt;0,VLOOKUP(C105,女子登録情報!$A$2:$H$2000,8,0),"")</f>
        <v/>
      </c>
      <c r="I105" s="333" t="str">
        <f>IF(C105&gt;0,VLOOKUP(C105,女子登録情報!$A$2:$H$2000,5,0),"")</f>
        <v/>
      </c>
      <c r="J105" s="60"/>
      <c r="L105" s="62"/>
    </row>
    <row r="106" spans="1:12" s="21" customFormat="1" ht="18.75" customHeight="1">
      <c r="A106" s="4"/>
      <c r="B106" s="329"/>
      <c r="C106" s="195"/>
      <c r="D106" s="195"/>
      <c r="E106" s="321"/>
      <c r="F106" s="322"/>
      <c r="G106" s="195"/>
      <c r="H106" s="195"/>
      <c r="I106" s="320"/>
      <c r="J106" s="60"/>
      <c r="L106" s="62"/>
    </row>
    <row r="107" spans="1:12" s="21" customFormat="1" ht="18.75" customHeight="1">
      <c r="A107" s="4"/>
      <c r="B107" s="312">
        <v>2</v>
      </c>
      <c r="C107" s="314"/>
      <c r="D107" s="314" t="str">
        <f>IF(C107,VLOOKUP(C107,女子登録情報!$A$2:$H$2000,2,0),"")</f>
        <v/>
      </c>
      <c r="E107" s="316" t="str">
        <f>IF(C107&gt;0,VLOOKUP(C107,女子登録情報!$A$2:$H$2000,3,0),"")</f>
        <v/>
      </c>
      <c r="F107" s="317"/>
      <c r="G107" s="314" t="str">
        <f>IF(C107&gt;0,VLOOKUP(C107,女子登録情報!$A$2:$H$2000,4,0),"")</f>
        <v/>
      </c>
      <c r="H107" s="314" t="str">
        <f>IF(C107&gt;0,VLOOKUP(C107,女子登録情報!$A$2:$H$2000,8,0),"")</f>
        <v/>
      </c>
      <c r="I107" s="280" t="str">
        <f>IF(C107&gt;0,VLOOKUP(C107,女子登録情報!$A$2:$H$2000,5,0),"")</f>
        <v/>
      </c>
      <c r="J107" s="60"/>
      <c r="L107" s="62"/>
    </row>
    <row r="108" spans="1:12" s="21" customFormat="1" ht="18.75" customHeight="1">
      <c r="A108" s="4"/>
      <c r="B108" s="329"/>
      <c r="C108" s="195"/>
      <c r="D108" s="195"/>
      <c r="E108" s="321"/>
      <c r="F108" s="322"/>
      <c r="G108" s="195"/>
      <c r="H108" s="195"/>
      <c r="I108" s="320"/>
      <c r="J108" s="60"/>
      <c r="L108" s="62"/>
    </row>
    <row r="109" spans="1:12" s="21" customFormat="1" ht="18.75" customHeight="1">
      <c r="A109" s="4"/>
      <c r="B109" s="312">
        <v>3</v>
      </c>
      <c r="C109" s="314"/>
      <c r="D109" s="314" t="str">
        <f>IF(C109,VLOOKUP(C109,女子登録情報!$A$2:$H$2000,2,0),"")</f>
        <v/>
      </c>
      <c r="E109" s="316" t="str">
        <f>IF(C109&gt;0,VLOOKUP(C109,女子登録情報!$A$2:$H$2000,3,0),"")</f>
        <v/>
      </c>
      <c r="F109" s="317"/>
      <c r="G109" s="314" t="str">
        <f>IF(C109&gt;0,VLOOKUP(C109,女子登録情報!$A$2:$H$2000,4,0),"")</f>
        <v/>
      </c>
      <c r="H109" s="314" t="str">
        <f>IF(C109&gt;0,VLOOKUP(C109,女子登録情報!$A$2:$H$2000,8,0),"")</f>
        <v/>
      </c>
      <c r="I109" s="280" t="str">
        <f>IF(C109&gt;0,VLOOKUP(C109,女子登録情報!$A$2:$H$2000,5,0),"")</f>
        <v/>
      </c>
      <c r="J109" s="60"/>
      <c r="L109" s="62"/>
    </row>
    <row r="110" spans="1:12" s="21" customFormat="1" ht="18.75" customHeight="1">
      <c r="A110" s="4"/>
      <c r="B110" s="329"/>
      <c r="C110" s="195"/>
      <c r="D110" s="195"/>
      <c r="E110" s="321"/>
      <c r="F110" s="322"/>
      <c r="G110" s="195"/>
      <c r="H110" s="195"/>
      <c r="I110" s="320"/>
      <c r="J110" s="60"/>
      <c r="L110" s="62"/>
    </row>
    <row r="111" spans="1:12" s="21" customFormat="1" ht="18.75" customHeight="1">
      <c r="A111" s="4"/>
      <c r="B111" s="312">
        <v>4</v>
      </c>
      <c r="C111" s="314"/>
      <c r="D111" s="314" t="str">
        <f>IF(C111,VLOOKUP(C111,女子登録情報!$A$2:$H$2000,2,0),"")</f>
        <v/>
      </c>
      <c r="E111" s="316" t="str">
        <f>IF(C111&gt;0,VLOOKUP(C111,女子登録情報!$A$2:$H$2000,3,0),"")</f>
        <v/>
      </c>
      <c r="F111" s="317"/>
      <c r="G111" s="314" t="str">
        <f>IF(C111&gt;0,VLOOKUP(C111,女子登録情報!$A$2:$H$2000,4,0),"")</f>
        <v/>
      </c>
      <c r="H111" s="314" t="str">
        <f>IF(C111&gt;0,VLOOKUP(C111,女子登録情報!$A$2:$H$2000,8,0),"")</f>
        <v/>
      </c>
      <c r="I111" s="280" t="str">
        <f>IF(C111&gt;0,VLOOKUP(C111,女子登録情報!$A$2:$H$2000,5,0),"")</f>
        <v/>
      </c>
      <c r="J111" s="60"/>
      <c r="L111" s="62"/>
    </row>
    <row r="112" spans="1:12" s="21" customFormat="1" ht="18.75" customHeight="1">
      <c r="A112" s="4"/>
      <c r="B112" s="329"/>
      <c r="C112" s="195"/>
      <c r="D112" s="195"/>
      <c r="E112" s="321"/>
      <c r="F112" s="322"/>
      <c r="G112" s="195"/>
      <c r="H112" s="195"/>
      <c r="I112" s="320"/>
      <c r="J112" s="60"/>
      <c r="L112" s="62"/>
    </row>
    <row r="113" spans="1:12" s="21" customFormat="1" ht="18.75" customHeight="1">
      <c r="A113" s="4"/>
      <c r="B113" s="312">
        <v>5</v>
      </c>
      <c r="C113" s="314"/>
      <c r="D113" s="314" t="str">
        <f>IF(C113,VLOOKUP(C113,女子登録情報!$A$2:$H$2000,2,0),"")</f>
        <v/>
      </c>
      <c r="E113" s="316" t="str">
        <f>IF(C113&gt;0,VLOOKUP(C113,女子登録情報!$A$2:$H$2000,3,0),"")</f>
        <v/>
      </c>
      <c r="F113" s="317"/>
      <c r="G113" s="314" t="str">
        <f>IF(C113&gt;0,VLOOKUP(C113,女子登録情報!$A$2:$H$2000,4,0),"")</f>
        <v/>
      </c>
      <c r="H113" s="314" t="str">
        <f>IF(C113&gt;0,VLOOKUP(C113,女子登録情報!$A$2:$H$2000,8,0),"")</f>
        <v/>
      </c>
      <c r="I113" s="280" t="str">
        <f>IF(C113&gt;0,VLOOKUP(C113,女子登録情報!$A$2:$H$2000,5,0),"")</f>
        <v/>
      </c>
      <c r="J113" s="60"/>
      <c r="L113" s="62"/>
    </row>
    <row r="114" spans="1:12" s="21" customFormat="1" ht="18.75" customHeight="1">
      <c r="A114" s="4"/>
      <c r="B114" s="329"/>
      <c r="C114" s="195"/>
      <c r="D114" s="195"/>
      <c r="E114" s="321"/>
      <c r="F114" s="322"/>
      <c r="G114" s="195"/>
      <c r="H114" s="195"/>
      <c r="I114" s="320"/>
      <c r="J114" s="60"/>
      <c r="L114" s="62"/>
    </row>
    <row r="115" spans="1:12" s="21" customFormat="1" ht="18.75" customHeight="1">
      <c r="A115" s="4"/>
      <c r="B115" s="312">
        <v>6</v>
      </c>
      <c r="C115" s="314"/>
      <c r="D115" s="314" t="str">
        <f>IF(C115,VLOOKUP(C115,女子登録情報!$A$2:$H$2000,2,0),"")</f>
        <v/>
      </c>
      <c r="E115" s="316" t="str">
        <f>IF(C115&gt;0,VLOOKUP(C115,女子登録情報!$A$2:$H$2000,3,0),"")</f>
        <v/>
      </c>
      <c r="F115" s="317"/>
      <c r="G115" s="314" t="str">
        <f>IF(C115&gt;0,VLOOKUP(C115,女子登録情報!$A$2:$H$2000,4,0),"")</f>
        <v/>
      </c>
      <c r="H115" s="314" t="str">
        <f>IF(C115&gt;0,VLOOKUP(C115,女子登録情報!$A$2:$H$2000,8,0),"")</f>
        <v/>
      </c>
      <c r="I115" s="280" t="str">
        <f>IF(C115&gt;0,VLOOKUP(C115,女子登録情報!$A$2:$H$2000,5,0),"")</f>
        <v/>
      </c>
      <c r="J115" s="60"/>
      <c r="L115" s="62"/>
    </row>
    <row r="116" spans="1:12" s="21" customFormat="1" ht="19.5" customHeight="1" thickBot="1">
      <c r="A116" s="4"/>
      <c r="B116" s="313"/>
      <c r="C116" s="315"/>
      <c r="D116" s="315"/>
      <c r="E116" s="318"/>
      <c r="F116" s="319"/>
      <c r="G116" s="315"/>
      <c r="H116" s="315"/>
      <c r="I116" s="281"/>
      <c r="J116" s="60"/>
      <c r="L116" s="62"/>
    </row>
    <row r="117" spans="1:12" s="21" customFormat="1" ht="18.75">
      <c r="A117" s="4"/>
      <c r="B117" s="282" t="s">
        <v>1322</v>
      </c>
      <c r="C117" s="283"/>
      <c r="D117" s="283"/>
      <c r="E117" s="283"/>
      <c r="F117" s="283"/>
      <c r="G117" s="283"/>
      <c r="H117" s="283"/>
      <c r="I117" s="284"/>
      <c r="J117" s="60"/>
      <c r="L117" s="62"/>
    </row>
    <row r="118" spans="1:12" s="21" customFormat="1" ht="18.75">
      <c r="A118" s="4"/>
      <c r="B118" s="285"/>
      <c r="C118" s="286"/>
      <c r="D118" s="286"/>
      <c r="E118" s="286"/>
      <c r="F118" s="286"/>
      <c r="G118" s="286"/>
      <c r="H118" s="286"/>
      <c r="I118" s="287"/>
      <c r="J118" s="60"/>
      <c r="L118" s="62"/>
    </row>
    <row r="119" spans="1:12" s="21" customFormat="1" ht="19.5" thickBot="1">
      <c r="A119" s="4"/>
      <c r="B119" s="288"/>
      <c r="C119" s="289"/>
      <c r="D119" s="289"/>
      <c r="E119" s="289"/>
      <c r="F119" s="289"/>
      <c r="G119" s="289"/>
      <c r="H119" s="289"/>
      <c r="I119" s="290"/>
      <c r="J119" s="60"/>
      <c r="L119" s="62"/>
    </row>
    <row r="120" spans="1:12" s="21" customFormat="1" ht="18.75">
      <c r="A120" s="61"/>
      <c r="B120" s="61"/>
      <c r="C120" s="61"/>
      <c r="D120" s="61"/>
      <c r="E120" s="61"/>
      <c r="F120" s="61"/>
      <c r="G120" s="61"/>
      <c r="H120" s="61"/>
      <c r="I120" s="61"/>
      <c r="J120" s="66"/>
      <c r="L120" s="62"/>
    </row>
    <row r="121" spans="1:12" s="21" customFormat="1" ht="19.5" thickBot="1">
      <c r="A121" s="4"/>
      <c r="B121" s="4"/>
      <c r="C121" s="4"/>
      <c r="D121" s="4"/>
      <c r="E121" s="4"/>
      <c r="F121" s="4"/>
      <c r="G121" s="4"/>
      <c r="H121" s="4"/>
      <c r="I121" s="4"/>
      <c r="J121" s="64" t="s">
        <v>1342</v>
      </c>
      <c r="L121" s="62"/>
    </row>
    <row r="122" spans="1:12" s="21" customFormat="1" ht="18.75" customHeight="1">
      <c r="A122" s="4"/>
      <c r="B122" s="385" t="str">
        <f>CONCATENATE('加盟校情報&amp;大会設定'!$G$5,'加盟校情報&amp;大会設定'!$H$5,'加盟校情報&amp;大会設定'!$I$5,'加盟校情報&amp;大会設定'!$J$5,)&amp;"　女子4×400mR"</f>
        <v>第35回全日本大学女子駅伝東海地区選考会　女子4×400mR</v>
      </c>
      <c r="C122" s="386"/>
      <c r="D122" s="386"/>
      <c r="E122" s="386"/>
      <c r="F122" s="386"/>
      <c r="G122" s="386"/>
      <c r="H122" s="386"/>
      <c r="I122" s="387"/>
      <c r="J122" s="60"/>
      <c r="L122" s="62"/>
    </row>
    <row r="123" spans="1:12" s="21" customFormat="1" ht="19.5" customHeight="1" thickBot="1">
      <c r="A123" s="4"/>
      <c r="B123" s="388"/>
      <c r="C123" s="389"/>
      <c r="D123" s="389"/>
      <c r="E123" s="389"/>
      <c r="F123" s="389"/>
      <c r="G123" s="389"/>
      <c r="H123" s="389"/>
      <c r="I123" s="390"/>
      <c r="J123" s="60"/>
      <c r="L123" s="62"/>
    </row>
    <row r="124" spans="1:12" s="21" customFormat="1" ht="18.75">
      <c r="A124" s="4"/>
      <c r="B124" s="297" t="s">
        <v>1326</v>
      </c>
      <c r="C124" s="298"/>
      <c r="D124" s="303" t="str">
        <f>IF(基本情報登録!$D$6&gt;0,基本情報登録!$D$6,"")</f>
        <v/>
      </c>
      <c r="E124" s="304"/>
      <c r="F124" s="304"/>
      <c r="G124" s="304"/>
      <c r="H124" s="305"/>
      <c r="I124" s="65" t="s">
        <v>1360</v>
      </c>
      <c r="J124" s="60"/>
      <c r="L124" s="62"/>
    </row>
    <row r="125" spans="1:12" s="21" customFormat="1" ht="18.75" customHeight="1">
      <c r="A125" s="4"/>
      <c r="B125" s="299" t="s">
        <v>1</v>
      </c>
      <c r="C125" s="300"/>
      <c r="D125" s="306" t="str">
        <f>IF(基本情報登録!$D$8&gt;0,基本情報登録!$D$8,"")</f>
        <v/>
      </c>
      <c r="E125" s="307"/>
      <c r="F125" s="307"/>
      <c r="G125" s="307"/>
      <c r="H125" s="308"/>
      <c r="I125" s="280"/>
      <c r="J125" s="60"/>
      <c r="L125" s="62"/>
    </row>
    <row r="126" spans="1:12" s="21" customFormat="1" ht="19.5" customHeight="1" thickBot="1">
      <c r="A126" s="4"/>
      <c r="B126" s="301"/>
      <c r="C126" s="302"/>
      <c r="D126" s="309"/>
      <c r="E126" s="310"/>
      <c r="F126" s="310"/>
      <c r="G126" s="310"/>
      <c r="H126" s="311"/>
      <c r="I126" s="281"/>
      <c r="J126" s="60"/>
      <c r="L126" s="62"/>
    </row>
    <row r="127" spans="1:12" s="21" customFormat="1" ht="18.75">
      <c r="A127" s="4"/>
      <c r="B127" s="297" t="s">
        <v>26</v>
      </c>
      <c r="C127" s="298"/>
      <c r="D127" s="334"/>
      <c r="E127" s="335"/>
      <c r="F127" s="335"/>
      <c r="G127" s="335"/>
      <c r="H127" s="335"/>
      <c r="I127" s="336"/>
      <c r="J127" s="60"/>
      <c r="L127" s="62"/>
    </row>
    <row r="128" spans="1:12" s="21" customFormat="1" ht="18.75" hidden="1">
      <c r="A128" s="4"/>
      <c r="B128" s="50"/>
      <c r="C128" s="51"/>
      <c r="D128" s="52"/>
      <c r="E128" s="337" t="str">
        <f>TEXT(D127,"00000")</f>
        <v>00000</v>
      </c>
      <c r="F128" s="337"/>
      <c r="G128" s="337"/>
      <c r="H128" s="337"/>
      <c r="I128" s="338"/>
      <c r="J128" s="60"/>
      <c r="L128" s="62"/>
    </row>
    <row r="129" spans="1:12" s="21" customFormat="1" ht="18.75" customHeight="1">
      <c r="A129" s="4"/>
      <c r="B129" s="299" t="s">
        <v>29</v>
      </c>
      <c r="C129" s="300"/>
      <c r="D129" s="316"/>
      <c r="E129" s="341"/>
      <c r="F129" s="341"/>
      <c r="G129" s="341"/>
      <c r="H129" s="341"/>
      <c r="I129" s="342"/>
      <c r="J129" s="60"/>
      <c r="L129" s="62"/>
    </row>
    <row r="130" spans="1:12" s="21" customFormat="1" ht="18.75" customHeight="1">
      <c r="A130" s="4"/>
      <c r="B130" s="339"/>
      <c r="C130" s="340"/>
      <c r="D130" s="321"/>
      <c r="E130" s="343"/>
      <c r="F130" s="343"/>
      <c r="G130" s="343"/>
      <c r="H130" s="343"/>
      <c r="I130" s="344"/>
      <c r="J130" s="60"/>
      <c r="L130" s="62"/>
    </row>
    <row r="131" spans="1:12" s="21" customFormat="1" ht="19.5" thickBot="1">
      <c r="A131" s="4"/>
      <c r="B131" s="345" t="s">
        <v>1318</v>
      </c>
      <c r="C131" s="346"/>
      <c r="D131" s="347"/>
      <c r="E131" s="348"/>
      <c r="F131" s="348"/>
      <c r="G131" s="348"/>
      <c r="H131" s="348"/>
      <c r="I131" s="349"/>
      <c r="J131" s="60"/>
      <c r="L131" s="62"/>
    </row>
    <row r="132" spans="1:12" s="21" customFormat="1" ht="18.75">
      <c r="A132" s="4"/>
      <c r="B132" s="323" t="s">
        <v>1319</v>
      </c>
      <c r="C132" s="324"/>
      <c r="D132" s="324"/>
      <c r="E132" s="324"/>
      <c r="F132" s="324"/>
      <c r="G132" s="324"/>
      <c r="H132" s="324"/>
      <c r="I132" s="325"/>
      <c r="J132" s="60"/>
      <c r="L132" s="62"/>
    </row>
    <row r="133" spans="1:12" s="21" customFormat="1" ht="19.5" thickBot="1">
      <c r="A133" s="4"/>
      <c r="B133" s="53" t="s">
        <v>1323</v>
      </c>
      <c r="C133" s="54" t="s">
        <v>18</v>
      </c>
      <c r="D133" s="54" t="s">
        <v>1324</v>
      </c>
      <c r="E133" s="326" t="s">
        <v>1320</v>
      </c>
      <c r="F133" s="327"/>
      <c r="G133" s="54" t="s">
        <v>1325</v>
      </c>
      <c r="H133" s="54" t="s">
        <v>48</v>
      </c>
      <c r="I133" s="55" t="s">
        <v>1321</v>
      </c>
      <c r="J133" s="60"/>
      <c r="L133" s="62"/>
    </row>
    <row r="134" spans="1:12" s="21" customFormat="1" ht="19.5" customHeight="1" thickTop="1">
      <c r="A134" s="4"/>
      <c r="B134" s="328">
        <v>1</v>
      </c>
      <c r="C134" s="330"/>
      <c r="D134" s="330" t="str">
        <f>IF(C134&gt;0,VLOOKUP(C134,女子登録情報!$A$2:$H$2000,2,0),"")</f>
        <v/>
      </c>
      <c r="E134" s="331" t="str">
        <f>IF(C134&gt;0,VLOOKUP(C134,女子登録情報!$A$2:$H$2000,3,0),"")</f>
        <v/>
      </c>
      <c r="F134" s="332"/>
      <c r="G134" s="330" t="str">
        <f>IF(C134&gt;0,VLOOKUP(C134,女子登録情報!$A$2:$H$2000,4,0),"")</f>
        <v/>
      </c>
      <c r="H134" s="330" t="str">
        <f>IF(C134&gt;0,VLOOKUP(C134,女子登録情報!$A$2:$H$2000,8,0),"")</f>
        <v/>
      </c>
      <c r="I134" s="333" t="str">
        <f>IF(C134&gt;0,VLOOKUP(C134,女子登録情報!$A$2:$H$2000,5,0),"")</f>
        <v/>
      </c>
      <c r="J134" s="60"/>
      <c r="L134" s="62"/>
    </row>
    <row r="135" spans="1:12" s="21" customFormat="1" ht="18.75" customHeight="1">
      <c r="A135" s="4"/>
      <c r="B135" s="329"/>
      <c r="C135" s="195"/>
      <c r="D135" s="195"/>
      <c r="E135" s="321"/>
      <c r="F135" s="322"/>
      <c r="G135" s="195"/>
      <c r="H135" s="195"/>
      <c r="I135" s="320"/>
      <c r="J135" s="60"/>
      <c r="L135" s="62"/>
    </row>
    <row r="136" spans="1:12" s="21" customFormat="1" ht="18.75" customHeight="1">
      <c r="A136" s="4"/>
      <c r="B136" s="312">
        <v>2</v>
      </c>
      <c r="C136" s="314"/>
      <c r="D136" s="314" t="str">
        <f>IF(C136,VLOOKUP(C136,女子登録情報!$A$2:$H$2000,2,0),"")</f>
        <v/>
      </c>
      <c r="E136" s="316" t="str">
        <f>IF(C136&gt;0,VLOOKUP(C136,女子登録情報!$A$2:$H$2000,3,0),"")</f>
        <v/>
      </c>
      <c r="F136" s="317"/>
      <c r="G136" s="314" t="str">
        <f>IF(C136&gt;0,VLOOKUP(C136,女子登録情報!$A$2:$H$2000,4,0),"")</f>
        <v/>
      </c>
      <c r="H136" s="314" t="str">
        <f>IF(C136&gt;0,VLOOKUP(C136,女子登録情報!$A$2:$H$2000,8,0),"")</f>
        <v/>
      </c>
      <c r="I136" s="280" t="str">
        <f>IF(C136&gt;0,VLOOKUP(C136,女子登録情報!$A$2:$H$2000,5,0),"")</f>
        <v/>
      </c>
      <c r="J136" s="60"/>
      <c r="L136" s="62"/>
    </row>
    <row r="137" spans="1:12" s="21" customFormat="1" ht="18.75" customHeight="1">
      <c r="A137" s="4"/>
      <c r="B137" s="329"/>
      <c r="C137" s="195"/>
      <c r="D137" s="195"/>
      <c r="E137" s="321"/>
      <c r="F137" s="322"/>
      <c r="G137" s="195"/>
      <c r="H137" s="195"/>
      <c r="I137" s="320"/>
      <c r="J137" s="60"/>
      <c r="L137" s="62"/>
    </row>
    <row r="138" spans="1:12" s="21" customFormat="1" ht="18.75" customHeight="1">
      <c r="A138" s="4"/>
      <c r="B138" s="312">
        <v>3</v>
      </c>
      <c r="C138" s="314"/>
      <c r="D138" s="314" t="str">
        <f>IF(C138,VLOOKUP(C138,女子登録情報!$A$2:$H$2000,2,0),"")</f>
        <v/>
      </c>
      <c r="E138" s="316" t="str">
        <f>IF(C138&gt;0,VLOOKUP(C138,女子登録情報!$A$2:$H$2000,3,0),"")</f>
        <v/>
      </c>
      <c r="F138" s="317"/>
      <c r="G138" s="314" t="str">
        <f>IF(C138&gt;0,VLOOKUP(C138,女子登録情報!$A$2:$H$2000,4,0),"")</f>
        <v/>
      </c>
      <c r="H138" s="314" t="str">
        <f>IF(C138&gt;0,VLOOKUP(C138,女子登録情報!$A$2:$H$2000,8,0),"")</f>
        <v/>
      </c>
      <c r="I138" s="280" t="str">
        <f>IF(C138&gt;0,VLOOKUP(C138,女子登録情報!$A$2:$H$2000,5,0),"")</f>
        <v/>
      </c>
      <c r="J138" s="60"/>
      <c r="L138" s="62"/>
    </row>
    <row r="139" spans="1:12" s="21" customFormat="1" ht="18.75" customHeight="1">
      <c r="A139" s="4"/>
      <c r="B139" s="329"/>
      <c r="C139" s="195"/>
      <c r="D139" s="195"/>
      <c r="E139" s="321"/>
      <c r="F139" s="322"/>
      <c r="G139" s="195"/>
      <c r="H139" s="195"/>
      <c r="I139" s="320"/>
      <c r="J139" s="60"/>
      <c r="L139" s="62"/>
    </row>
    <row r="140" spans="1:12" s="21" customFormat="1" ht="18.75" customHeight="1">
      <c r="A140" s="4"/>
      <c r="B140" s="312">
        <v>4</v>
      </c>
      <c r="C140" s="314"/>
      <c r="D140" s="314" t="str">
        <f>IF(C140,VLOOKUP(C140,女子登録情報!$A$2:$H$2000,2,0),"")</f>
        <v/>
      </c>
      <c r="E140" s="316" t="str">
        <f>IF(C140&gt;0,VLOOKUP(C140,女子登録情報!$A$2:$H$2000,3,0),"")</f>
        <v/>
      </c>
      <c r="F140" s="317"/>
      <c r="G140" s="314" t="str">
        <f>IF(C140&gt;0,VLOOKUP(C140,女子登録情報!$A$2:$H$2000,4,0),"")</f>
        <v/>
      </c>
      <c r="H140" s="314" t="str">
        <f>IF(C140&gt;0,VLOOKUP(C140,女子登録情報!$A$2:$H$2000,8,0),"")</f>
        <v/>
      </c>
      <c r="I140" s="280" t="str">
        <f>IF(C140&gt;0,VLOOKUP(C140,女子登録情報!$A$2:$H$2000,5,0),"")</f>
        <v/>
      </c>
      <c r="J140" s="60"/>
      <c r="L140" s="62"/>
    </row>
    <row r="141" spans="1:12" s="21" customFormat="1" ht="18.75" customHeight="1">
      <c r="A141" s="4"/>
      <c r="B141" s="329"/>
      <c r="C141" s="195"/>
      <c r="D141" s="195"/>
      <c r="E141" s="321"/>
      <c r="F141" s="322"/>
      <c r="G141" s="195"/>
      <c r="H141" s="195"/>
      <c r="I141" s="320"/>
      <c r="J141" s="60"/>
      <c r="L141" s="62"/>
    </row>
    <row r="142" spans="1:12" s="21" customFormat="1" ht="18.75" customHeight="1">
      <c r="A142" s="4"/>
      <c r="B142" s="312">
        <v>5</v>
      </c>
      <c r="C142" s="314"/>
      <c r="D142" s="314" t="str">
        <f>IF(C142,VLOOKUP(C142,女子登録情報!$A$2:$H$2000,2,0),"")</f>
        <v/>
      </c>
      <c r="E142" s="316" t="str">
        <f>IF(C142&gt;0,VLOOKUP(C142,女子登録情報!$A$2:$H$2000,3,0),"")</f>
        <v/>
      </c>
      <c r="F142" s="317"/>
      <c r="G142" s="314" t="str">
        <f>IF(C142&gt;0,VLOOKUP(C142,女子登録情報!$A$2:$H$2000,4,0),"")</f>
        <v/>
      </c>
      <c r="H142" s="314" t="str">
        <f>IF(C142&gt;0,VLOOKUP(C142,女子登録情報!$A$2:$H$2000,8,0),"")</f>
        <v/>
      </c>
      <c r="I142" s="280" t="str">
        <f>IF(C142&gt;0,VLOOKUP(C142,女子登録情報!$A$2:$H$2000,5,0),"")</f>
        <v/>
      </c>
      <c r="J142" s="60"/>
      <c r="L142" s="62"/>
    </row>
    <row r="143" spans="1:12" s="21" customFormat="1" ht="18.75" customHeight="1">
      <c r="A143" s="4"/>
      <c r="B143" s="329"/>
      <c r="C143" s="195"/>
      <c r="D143" s="195"/>
      <c r="E143" s="321"/>
      <c r="F143" s="322"/>
      <c r="G143" s="195"/>
      <c r="H143" s="195"/>
      <c r="I143" s="320"/>
      <c r="J143" s="60"/>
      <c r="L143" s="62"/>
    </row>
    <row r="144" spans="1:12" s="21" customFormat="1" ht="18.75" customHeight="1">
      <c r="A144" s="4"/>
      <c r="B144" s="312">
        <v>6</v>
      </c>
      <c r="C144" s="314"/>
      <c r="D144" s="314" t="str">
        <f>IF(C144,VLOOKUP(C144,女子登録情報!$A$2:$H$2000,2,0),"")</f>
        <v/>
      </c>
      <c r="E144" s="316" t="str">
        <f>IF(C144&gt;0,VLOOKUP(C144,女子登録情報!$A$2:$H$2000,3,0),"")</f>
        <v/>
      </c>
      <c r="F144" s="317"/>
      <c r="G144" s="314" t="str">
        <f>IF(C144&gt;0,VLOOKUP(C144,女子登録情報!$A$2:$H$2000,4,0),"")</f>
        <v/>
      </c>
      <c r="H144" s="314" t="str">
        <f>IF(C144&gt;0,VLOOKUP(C144,女子登録情報!$A$2:$H$2000,8,0),"")</f>
        <v/>
      </c>
      <c r="I144" s="280" t="str">
        <f>IF(C144&gt;0,VLOOKUP(C144,女子登録情報!$A$2:$H$2000,5,0),"")</f>
        <v/>
      </c>
      <c r="J144" s="60"/>
      <c r="L144" s="62"/>
    </row>
    <row r="145" spans="1:12" s="21" customFormat="1" ht="19.5" customHeight="1" thickBot="1">
      <c r="A145" s="4"/>
      <c r="B145" s="313"/>
      <c r="C145" s="315"/>
      <c r="D145" s="315"/>
      <c r="E145" s="318"/>
      <c r="F145" s="319"/>
      <c r="G145" s="315"/>
      <c r="H145" s="315"/>
      <c r="I145" s="281"/>
      <c r="J145" s="60"/>
      <c r="L145" s="62"/>
    </row>
    <row r="146" spans="1:12" s="21" customFormat="1" ht="18.75">
      <c r="A146" s="4"/>
      <c r="B146" s="282" t="s">
        <v>1322</v>
      </c>
      <c r="C146" s="283"/>
      <c r="D146" s="283"/>
      <c r="E146" s="283"/>
      <c r="F146" s="283"/>
      <c r="G146" s="283"/>
      <c r="H146" s="283"/>
      <c r="I146" s="284"/>
      <c r="J146" s="60"/>
      <c r="L146" s="62"/>
    </row>
    <row r="147" spans="1:12" s="21" customFormat="1" ht="18.75">
      <c r="A147" s="4"/>
      <c r="B147" s="285"/>
      <c r="C147" s="286"/>
      <c r="D147" s="286"/>
      <c r="E147" s="286"/>
      <c r="F147" s="286"/>
      <c r="G147" s="286"/>
      <c r="H147" s="286"/>
      <c r="I147" s="287"/>
      <c r="J147" s="60"/>
      <c r="L147" s="62"/>
    </row>
    <row r="148" spans="1:12" s="21" customFormat="1" ht="19.5" thickBot="1">
      <c r="A148" s="4"/>
      <c r="B148" s="288"/>
      <c r="C148" s="289"/>
      <c r="D148" s="289"/>
      <c r="E148" s="289"/>
      <c r="F148" s="289"/>
      <c r="G148" s="289"/>
      <c r="H148" s="289"/>
      <c r="I148" s="290"/>
      <c r="J148" s="60"/>
      <c r="L148" s="62"/>
    </row>
    <row r="149" spans="1:12" s="21" customFormat="1" ht="18.75">
      <c r="A149" s="61"/>
      <c r="B149" s="61"/>
      <c r="C149" s="61"/>
      <c r="D149" s="61"/>
      <c r="E149" s="61"/>
      <c r="F149" s="61"/>
      <c r="G149" s="61"/>
      <c r="H149" s="61"/>
      <c r="I149" s="61"/>
      <c r="J149" s="66"/>
      <c r="L149" s="62"/>
    </row>
    <row r="150" spans="1:12" s="21" customFormat="1" ht="19.5" thickBot="1">
      <c r="A150" s="4"/>
      <c r="B150" s="4"/>
      <c r="C150" s="4"/>
      <c r="D150" s="4"/>
      <c r="E150" s="4"/>
      <c r="F150" s="4"/>
      <c r="G150" s="4"/>
      <c r="H150" s="4"/>
      <c r="I150" s="4"/>
      <c r="J150" s="64" t="s">
        <v>1343</v>
      </c>
      <c r="L150" s="62"/>
    </row>
    <row r="151" spans="1:12" s="21" customFormat="1" ht="18.75" customHeight="1">
      <c r="A151" s="4"/>
      <c r="B151" s="385" t="str">
        <f>CONCATENATE('加盟校情報&amp;大会設定'!$G$5,'加盟校情報&amp;大会設定'!$H$5,'加盟校情報&amp;大会設定'!$I$5,'加盟校情報&amp;大会設定'!$J$5,)&amp;"　女子4×400mR"</f>
        <v>第35回全日本大学女子駅伝東海地区選考会　女子4×400mR</v>
      </c>
      <c r="C151" s="386"/>
      <c r="D151" s="386"/>
      <c r="E151" s="386"/>
      <c r="F151" s="386"/>
      <c r="G151" s="386"/>
      <c r="H151" s="386"/>
      <c r="I151" s="387"/>
      <c r="J151" s="60"/>
      <c r="L151" s="62"/>
    </row>
    <row r="152" spans="1:12" s="21" customFormat="1" ht="19.5" customHeight="1" thickBot="1">
      <c r="A152" s="4"/>
      <c r="B152" s="388"/>
      <c r="C152" s="389"/>
      <c r="D152" s="389"/>
      <c r="E152" s="389"/>
      <c r="F152" s="389"/>
      <c r="G152" s="389"/>
      <c r="H152" s="389"/>
      <c r="I152" s="390"/>
      <c r="J152" s="60"/>
      <c r="L152" s="62"/>
    </row>
    <row r="153" spans="1:12" s="21" customFormat="1" ht="18.75">
      <c r="A153" s="4"/>
      <c r="B153" s="297" t="s">
        <v>1326</v>
      </c>
      <c r="C153" s="298"/>
      <c r="D153" s="303" t="str">
        <f>IF(基本情報登録!$D$6&gt;0,基本情報登録!$D$6,"")</f>
        <v/>
      </c>
      <c r="E153" s="304"/>
      <c r="F153" s="304"/>
      <c r="G153" s="304"/>
      <c r="H153" s="305"/>
      <c r="I153" s="65" t="s">
        <v>1360</v>
      </c>
      <c r="J153" s="60"/>
      <c r="L153" s="62"/>
    </row>
    <row r="154" spans="1:12" s="21" customFormat="1" ht="18.75" customHeight="1">
      <c r="A154" s="4"/>
      <c r="B154" s="299" t="s">
        <v>1</v>
      </c>
      <c r="C154" s="300"/>
      <c r="D154" s="306" t="str">
        <f>IF(基本情報登録!$D$8&gt;0,基本情報登録!$D$8,"")</f>
        <v/>
      </c>
      <c r="E154" s="307"/>
      <c r="F154" s="307"/>
      <c r="G154" s="307"/>
      <c r="H154" s="308"/>
      <c r="I154" s="280"/>
      <c r="J154" s="60"/>
      <c r="L154" s="62"/>
    </row>
    <row r="155" spans="1:12" s="21" customFormat="1" ht="19.5" customHeight="1" thickBot="1">
      <c r="A155" s="4"/>
      <c r="B155" s="301"/>
      <c r="C155" s="302"/>
      <c r="D155" s="309"/>
      <c r="E155" s="310"/>
      <c r="F155" s="310"/>
      <c r="G155" s="310"/>
      <c r="H155" s="311"/>
      <c r="I155" s="281"/>
      <c r="J155" s="60"/>
      <c r="L155" s="62"/>
    </row>
    <row r="156" spans="1:12" s="21" customFormat="1" ht="18.75">
      <c r="A156" s="4"/>
      <c r="B156" s="297" t="s">
        <v>26</v>
      </c>
      <c r="C156" s="298"/>
      <c r="D156" s="334"/>
      <c r="E156" s="335"/>
      <c r="F156" s="335"/>
      <c r="G156" s="335"/>
      <c r="H156" s="335"/>
      <c r="I156" s="336"/>
      <c r="J156" s="60"/>
      <c r="L156" s="62"/>
    </row>
    <row r="157" spans="1:12" s="21" customFormat="1" ht="18.75" hidden="1">
      <c r="A157" s="4"/>
      <c r="B157" s="50"/>
      <c r="C157" s="51"/>
      <c r="D157" s="52"/>
      <c r="E157" s="337" t="str">
        <f>TEXT(D156,"00000")</f>
        <v>00000</v>
      </c>
      <c r="F157" s="337"/>
      <c r="G157" s="337"/>
      <c r="H157" s="337"/>
      <c r="I157" s="338"/>
      <c r="J157" s="60"/>
      <c r="L157" s="62"/>
    </row>
    <row r="158" spans="1:12" s="21" customFormat="1" ht="18.75" customHeight="1">
      <c r="A158" s="4"/>
      <c r="B158" s="299" t="s">
        <v>29</v>
      </c>
      <c r="C158" s="300"/>
      <c r="D158" s="316"/>
      <c r="E158" s="341"/>
      <c r="F158" s="341"/>
      <c r="G158" s="341"/>
      <c r="H158" s="341"/>
      <c r="I158" s="342"/>
      <c r="J158" s="60"/>
      <c r="L158" s="62"/>
    </row>
    <row r="159" spans="1:12" s="21" customFormat="1" ht="18.75" customHeight="1">
      <c r="A159" s="4"/>
      <c r="B159" s="339"/>
      <c r="C159" s="340"/>
      <c r="D159" s="321"/>
      <c r="E159" s="343"/>
      <c r="F159" s="343"/>
      <c r="G159" s="343"/>
      <c r="H159" s="343"/>
      <c r="I159" s="344"/>
      <c r="J159" s="60"/>
      <c r="L159" s="62"/>
    </row>
    <row r="160" spans="1:12" s="21" customFormat="1" ht="19.5" thickBot="1">
      <c r="A160" s="4"/>
      <c r="B160" s="345" t="s">
        <v>1318</v>
      </c>
      <c r="C160" s="346"/>
      <c r="D160" s="347"/>
      <c r="E160" s="348"/>
      <c r="F160" s="348"/>
      <c r="G160" s="348"/>
      <c r="H160" s="348"/>
      <c r="I160" s="349"/>
      <c r="J160" s="60"/>
      <c r="L160" s="62"/>
    </row>
    <row r="161" spans="1:12" s="21" customFormat="1" ht="18.75">
      <c r="A161" s="4"/>
      <c r="B161" s="323" t="s">
        <v>1319</v>
      </c>
      <c r="C161" s="324"/>
      <c r="D161" s="324"/>
      <c r="E161" s="324"/>
      <c r="F161" s="324"/>
      <c r="G161" s="324"/>
      <c r="H161" s="324"/>
      <c r="I161" s="325"/>
      <c r="J161" s="60"/>
      <c r="L161" s="62"/>
    </row>
    <row r="162" spans="1:12" s="21" customFormat="1" ht="19.5" thickBot="1">
      <c r="A162" s="4"/>
      <c r="B162" s="53" t="s">
        <v>1323</v>
      </c>
      <c r="C162" s="54" t="s">
        <v>18</v>
      </c>
      <c r="D162" s="54" t="s">
        <v>1324</v>
      </c>
      <c r="E162" s="326" t="s">
        <v>1320</v>
      </c>
      <c r="F162" s="327"/>
      <c r="G162" s="54" t="s">
        <v>1325</v>
      </c>
      <c r="H162" s="54" t="s">
        <v>48</v>
      </c>
      <c r="I162" s="55" t="s">
        <v>1321</v>
      </c>
      <c r="J162" s="60"/>
      <c r="L162" s="62"/>
    </row>
    <row r="163" spans="1:12" s="21" customFormat="1" ht="19.5" customHeight="1" thickTop="1">
      <c r="A163" s="4"/>
      <c r="B163" s="328">
        <v>1</v>
      </c>
      <c r="C163" s="330"/>
      <c r="D163" s="330" t="str">
        <f>IF(C163&gt;0,VLOOKUP(C163,女子登録情報!$A$2:$H$2000,2,0),"")</f>
        <v/>
      </c>
      <c r="E163" s="331" t="str">
        <f>IF(C163&gt;0,VLOOKUP(C163,女子登録情報!$A$2:$H$2000,3,0),"")</f>
        <v/>
      </c>
      <c r="F163" s="332"/>
      <c r="G163" s="330" t="str">
        <f>IF(C163&gt;0,VLOOKUP(C163,女子登録情報!$A$2:$H$2000,4,0),"")</f>
        <v/>
      </c>
      <c r="H163" s="330" t="str">
        <f>IF(C163&gt;0,VLOOKUP(C163,女子登録情報!$A$2:$H$2000,8,0),"")</f>
        <v/>
      </c>
      <c r="I163" s="333" t="str">
        <f>IF(C163&gt;0,VLOOKUP(C163,女子登録情報!$A$2:$H$2000,5,0),"")</f>
        <v/>
      </c>
      <c r="J163" s="60"/>
      <c r="L163" s="62"/>
    </row>
    <row r="164" spans="1:12" s="21" customFormat="1" ht="18.75" customHeight="1">
      <c r="A164" s="4"/>
      <c r="B164" s="329"/>
      <c r="C164" s="195"/>
      <c r="D164" s="195"/>
      <c r="E164" s="321"/>
      <c r="F164" s="322"/>
      <c r="G164" s="195"/>
      <c r="H164" s="195"/>
      <c r="I164" s="320"/>
      <c r="J164" s="60"/>
      <c r="L164" s="62"/>
    </row>
    <row r="165" spans="1:12" s="21" customFormat="1" ht="18.75" customHeight="1">
      <c r="A165" s="4"/>
      <c r="B165" s="312">
        <v>2</v>
      </c>
      <c r="C165" s="314"/>
      <c r="D165" s="314" t="str">
        <f>IF(C165,VLOOKUP(C165,女子登録情報!$A$2:$H$2000,2,0),"")</f>
        <v/>
      </c>
      <c r="E165" s="316" t="str">
        <f>IF(C165&gt;0,VLOOKUP(C165,女子登録情報!$A$2:$H$2000,3,0),"")</f>
        <v/>
      </c>
      <c r="F165" s="317"/>
      <c r="G165" s="314" t="str">
        <f>IF(C165&gt;0,VLOOKUP(C165,女子登録情報!$A$2:$H$2000,4,0),"")</f>
        <v/>
      </c>
      <c r="H165" s="314" t="str">
        <f>IF(C165&gt;0,VLOOKUP(C165,女子登録情報!$A$2:$H$2000,8,0),"")</f>
        <v/>
      </c>
      <c r="I165" s="280" t="str">
        <f>IF(C165&gt;0,VLOOKUP(C165,女子登録情報!$A$2:$H$2000,5,0),"")</f>
        <v/>
      </c>
      <c r="J165" s="60"/>
      <c r="L165" s="62"/>
    </row>
    <row r="166" spans="1:12" s="21" customFormat="1" ht="18.75" customHeight="1">
      <c r="A166" s="4"/>
      <c r="B166" s="329"/>
      <c r="C166" s="195"/>
      <c r="D166" s="195"/>
      <c r="E166" s="321"/>
      <c r="F166" s="322"/>
      <c r="G166" s="195"/>
      <c r="H166" s="195"/>
      <c r="I166" s="320"/>
      <c r="J166" s="60"/>
      <c r="L166" s="62"/>
    </row>
    <row r="167" spans="1:12" s="21" customFormat="1" ht="18.75" customHeight="1">
      <c r="A167" s="4"/>
      <c r="B167" s="312">
        <v>3</v>
      </c>
      <c r="C167" s="314"/>
      <c r="D167" s="314" t="str">
        <f>IF(C167,VLOOKUP(C167,女子登録情報!$A$2:$H$2000,2,0),"")</f>
        <v/>
      </c>
      <c r="E167" s="316" t="str">
        <f>IF(C167&gt;0,VLOOKUP(C167,女子登録情報!$A$2:$H$2000,3,0),"")</f>
        <v/>
      </c>
      <c r="F167" s="317"/>
      <c r="G167" s="314" t="str">
        <f>IF(C167&gt;0,VLOOKUP(C167,女子登録情報!$A$2:$H$2000,4,0),"")</f>
        <v/>
      </c>
      <c r="H167" s="314" t="str">
        <f>IF(C167&gt;0,VLOOKUP(C167,女子登録情報!$A$2:$H$2000,8,0),"")</f>
        <v/>
      </c>
      <c r="I167" s="280" t="str">
        <f>IF(C167&gt;0,VLOOKUP(C167,女子登録情報!$A$2:$H$2000,5,0),"")</f>
        <v/>
      </c>
      <c r="J167" s="60"/>
      <c r="L167" s="62"/>
    </row>
    <row r="168" spans="1:12" s="21" customFormat="1" ht="18.75" customHeight="1">
      <c r="A168" s="4"/>
      <c r="B168" s="329"/>
      <c r="C168" s="195"/>
      <c r="D168" s="195"/>
      <c r="E168" s="321"/>
      <c r="F168" s="322"/>
      <c r="G168" s="195"/>
      <c r="H168" s="195"/>
      <c r="I168" s="320"/>
      <c r="J168" s="60"/>
      <c r="L168" s="62"/>
    </row>
    <row r="169" spans="1:12" s="21" customFormat="1" ht="18.75" customHeight="1">
      <c r="A169" s="4"/>
      <c r="B169" s="312">
        <v>4</v>
      </c>
      <c r="C169" s="314"/>
      <c r="D169" s="314" t="str">
        <f>IF(C169,VLOOKUP(C169,女子登録情報!$A$2:$H$2000,2,0),"")</f>
        <v/>
      </c>
      <c r="E169" s="316" t="str">
        <f>IF(C169&gt;0,VLOOKUP(C169,女子登録情報!$A$2:$H$2000,3,0),"")</f>
        <v/>
      </c>
      <c r="F169" s="317"/>
      <c r="G169" s="314" t="str">
        <f>IF(C169&gt;0,VLOOKUP(C169,女子登録情報!$A$2:$H$2000,4,0),"")</f>
        <v/>
      </c>
      <c r="H169" s="314" t="str">
        <f>IF(C169&gt;0,VLOOKUP(C169,女子登録情報!$A$2:$H$2000,8,0),"")</f>
        <v/>
      </c>
      <c r="I169" s="280" t="str">
        <f>IF(C169&gt;0,VLOOKUP(C169,女子登録情報!$A$2:$H$2000,5,0),"")</f>
        <v/>
      </c>
      <c r="J169" s="60"/>
      <c r="L169" s="62"/>
    </row>
    <row r="170" spans="1:12" s="21" customFormat="1" ht="18.75" customHeight="1">
      <c r="A170" s="4"/>
      <c r="B170" s="329"/>
      <c r="C170" s="195"/>
      <c r="D170" s="195"/>
      <c r="E170" s="321"/>
      <c r="F170" s="322"/>
      <c r="G170" s="195"/>
      <c r="H170" s="195"/>
      <c r="I170" s="320"/>
      <c r="J170" s="60"/>
      <c r="L170" s="62"/>
    </row>
    <row r="171" spans="1:12" s="21" customFormat="1" ht="18.75" customHeight="1">
      <c r="A171" s="4"/>
      <c r="B171" s="312">
        <v>5</v>
      </c>
      <c r="C171" s="314"/>
      <c r="D171" s="314" t="str">
        <f>IF(C171,VLOOKUP(C171,女子登録情報!$A$2:$H$2000,2,0),"")</f>
        <v/>
      </c>
      <c r="E171" s="316" t="str">
        <f>IF(C171&gt;0,VLOOKUP(C171,女子登録情報!$A$2:$H$2000,3,0),"")</f>
        <v/>
      </c>
      <c r="F171" s="317"/>
      <c r="G171" s="314" t="str">
        <f>IF(C171&gt;0,VLOOKUP(C171,女子登録情報!$A$2:$H$2000,4,0),"")</f>
        <v/>
      </c>
      <c r="H171" s="314" t="str">
        <f>IF(C171&gt;0,VLOOKUP(C171,女子登録情報!$A$2:$H$2000,8,0),"")</f>
        <v/>
      </c>
      <c r="I171" s="280" t="str">
        <f>IF(C171&gt;0,VLOOKUP(C171,女子登録情報!$A$2:$H$2000,5,0),"")</f>
        <v/>
      </c>
      <c r="J171" s="60"/>
      <c r="L171" s="62"/>
    </row>
    <row r="172" spans="1:12" s="21" customFormat="1" ht="18.75" customHeight="1">
      <c r="A172" s="4"/>
      <c r="B172" s="329"/>
      <c r="C172" s="195"/>
      <c r="D172" s="195"/>
      <c r="E172" s="321"/>
      <c r="F172" s="322"/>
      <c r="G172" s="195"/>
      <c r="H172" s="195"/>
      <c r="I172" s="320"/>
      <c r="J172" s="60"/>
      <c r="L172" s="62"/>
    </row>
    <row r="173" spans="1:12" s="21" customFormat="1" ht="18.75" customHeight="1">
      <c r="A173" s="4"/>
      <c r="B173" s="312">
        <v>6</v>
      </c>
      <c r="C173" s="314"/>
      <c r="D173" s="314" t="str">
        <f>IF(C173,VLOOKUP(C173,女子登録情報!$A$2:$H$2000,2,0),"")</f>
        <v/>
      </c>
      <c r="E173" s="316" t="str">
        <f>IF(C173&gt;0,VLOOKUP(C173,女子登録情報!$A$2:$H$2000,3,0),"")</f>
        <v/>
      </c>
      <c r="F173" s="317"/>
      <c r="G173" s="314" t="str">
        <f>IF(C173&gt;0,VLOOKUP(C173,女子登録情報!$A$2:$H$2000,4,0),"")</f>
        <v/>
      </c>
      <c r="H173" s="314" t="str">
        <f>IF(C173&gt;0,VLOOKUP(C173,女子登録情報!$A$2:$H$2000,8,0),"")</f>
        <v/>
      </c>
      <c r="I173" s="280" t="str">
        <f>IF(C173&gt;0,VLOOKUP(C173,女子登録情報!$A$2:$H$2000,5,0),"")</f>
        <v/>
      </c>
      <c r="J173" s="60"/>
      <c r="L173" s="62"/>
    </row>
    <row r="174" spans="1:12" s="21" customFormat="1" ht="19.5" customHeight="1" thickBot="1">
      <c r="A174" s="4"/>
      <c r="B174" s="313"/>
      <c r="C174" s="315"/>
      <c r="D174" s="315"/>
      <c r="E174" s="318"/>
      <c r="F174" s="319"/>
      <c r="G174" s="315"/>
      <c r="H174" s="315"/>
      <c r="I174" s="281"/>
      <c r="J174" s="60"/>
      <c r="L174" s="62"/>
    </row>
    <row r="175" spans="1:12" s="21" customFormat="1" ht="18.75">
      <c r="A175" s="4"/>
      <c r="B175" s="282" t="s">
        <v>1322</v>
      </c>
      <c r="C175" s="283"/>
      <c r="D175" s="283"/>
      <c r="E175" s="283"/>
      <c r="F175" s="283"/>
      <c r="G175" s="283"/>
      <c r="H175" s="283"/>
      <c r="I175" s="284"/>
      <c r="J175" s="60"/>
      <c r="L175" s="62"/>
    </row>
    <row r="176" spans="1:12" s="21" customFormat="1" ht="18.75">
      <c r="A176" s="4"/>
      <c r="B176" s="285"/>
      <c r="C176" s="286"/>
      <c r="D176" s="286"/>
      <c r="E176" s="286"/>
      <c r="F176" s="286"/>
      <c r="G176" s="286"/>
      <c r="H176" s="286"/>
      <c r="I176" s="287"/>
      <c r="J176" s="60"/>
      <c r="L176" s="62"/>
    </row>
    <row r="177" spans="1:12" s="21" customFormat="1" ht="19.5" thickBot="1">
      <c r="A177" s="4"/>
      <c r="B177" s="288"/>
      <c r="C177" s="289"/>
      <c r="D177" s="289"/>
      <c r="E177" s="289"/>
      <c r="F177" s="289"/>
      <c r="G177" s="289"/>
      <c r="H177" s="289"/>
      <c r="I177" s="290"/>
      <c r="J177" s="60"/>
      <c r="L177" s="62"/>
    </row>
    <row r="178" spans="1:12" s="21" customFormat="1" ht="18.75">
      <c r="A178" s="61"/>
      <c r="B178" s="61"/>
      <c r="C178" s="61"/>
      <c r="D178" s="61"/>
      <c r="E178" s="61"/>
      <c r="F178" s="61"/>
      <c r="G178" s="61"/>
      <c r="H178" s="61"/>
      <c r="I178" s="61"/>
      <c r="J178" s="66"/>
      <c r="L178" s="62"/>
    </row>
    <row r="179" spans="1:12" s="21" customFormat="1" ht="19.5" thickBot="1">
      <c r="A179" s="4"/>
      <c r="B179" s="4"/>
      <c r="C179" s="4"/>
      <c r="D179" s="4"/>
      <c r="E179" s="4"/>
      <c r="F179" s="4"/>
      <c r="G179" s="4"/>
      <c r="H179" s="4"/>
      <c r="I179" s="4"/>
      <c r="J179" s="64" t="s">
        <v>1344</v>
      </c>
      <c r="L179" s="62"/>
    </row>
    <row r="180" spans="1:12" s="21" customFormat="1" ht="18.75" customHeight="1">
      <c r="A180" s="4"/>
      <c r="B180" s="385" t="str">
        <f>CONCATENATE('加盟校情報&amp;大会設定'!$G$5,'加盟校情報&amp;大会設定'!$H$5,'加盟校情報&amp;大会設定'!$I$5,'加盟校情報&amp;大会設定'!$J$5,)&amp;"　女子4×400mR"</f>
        <v>第35回全日本大学女子駅伝東海地区選考会　女子4×400mR</v>
      </c>
      <c r="C180" s="386"/>
      <c r="D180" s="386"/>
      <c r="E180" s="386"/>
      <c r="F180" s="386"/>
      <c r="G180" s="386"/>
      <c r="H180" s="386"/>
      <c r="I180" s="387"/>
      <c r="J180" s="60"/>
      <c r="L180" s="62"/>
    </row>
    <row r="181" spans="1:12" s="21" customFormat="1" ht="19.5" customHeight="1" thickBot="1">
      <c r="A181" s="4"/>
      <c r="B181" s="388"/>
      <c r="C181" s="389"/>
      <c r="D181" s="389"/>
      <c r="E181" s="389"/>
      <c r="F181" s="389"/>
      <c r="G181" s="389"/>
      <c r="H181" s="389"/>
      <c r="I181" s="390"/>
      <c r="J181" s="60"/>
      <c r="L181" s="62"/>
    </row>
    <row r="182" spans="1:12" s="21" customFormat="1" ht="18.75">
      <c r="A182" s="4"/>
      <c r="B182" s="297" t="s">
        <v>1326</v>
      </c>
      <c r="C182" s="298"/>
      <c r="D182" s="303" t="str">
        <f>IF(基本情報登録!$D$6&gt;0,基本情報登録!$D$6,"")</f>
        <v/>
      </c>
      <c r="E182" s="304"/>
      <c r="F182" s="304"/>
      <c r="G182" s="304"/>
      <c r="H182" s="305"/>
      <c r="I182" s="65" t="s">
        <v>1360</v>
      </c>
      <c r="J182" s="60"/>
      <c r="L182" s="62"/>
    </row>
    <row r="183" spans="1:12" s="21" customFormat="1" ht="18.75" customHeight="1">
      <c r="A183" s="4"/>
      <c r="B183" s="299" t="s">
        <v>1</v>
      </c>
      <c r="C183" s="300"/>
      <c r="D183" s="306" t="str">
        <f>IF(基本情報登録!$D$8&gt;0,基本情報登録!$D$8,"")</f>
        <v/>
      </c>
      <c r="E183" s="307"/>
      <c r="F183" s="307"/>
      <c r="G183" s="307"/>
      <c r="H183" s="308"/>
      <c r="I183" s="280"/>
      <c r="J183" s="60"/>
      <c r="L183" s="62"/>
    </row>
    <row r="184" spans="1:12" s="21" customFormat="1" ht="19.5" customHeight="1" thickBot="1">
      <c r="A184" s="4"/>
      <c r="B184" s="301"/>
      <c r="C184" s="302"/>
      <c r="D184" s="309"/>
      <c r="E184" s="310"/>
      <c r="F184" s="310"/>
      <c r="G184" s="310"/>
      <c r="H184" s="311"/>
      <c r="I184" s="281"/>
      <c r="J184" s="60"/>
      <c r="L184" s="62"/>
    </row>
    <row r="185" spans="1:12" s="21" customFormat="1" ht="18.75">
      <c r="A185" s="4"/>
      <c r="B185" s="297" t="s">
        <v>26</v>
      </c>
      <c r="C185" s="298"/>
      <c r="D185" s="334"/>
      <c r="E185" s="335"/>
      <c r="F185" s="335"/>
      <c r="G185" s="335"/>
      <c r="H185" s="335"/>
      <c r="I185" s="336"/>
      <c r="J185" s="60"/>
      <c r="L185" s="62"/>
    </row>
    <row r="186" spans="1:12" s="21" customFormat="1" ht="18.75" hidden="1">
      <c r="A186" s="4"/>
      <c r="B186" s="50"/>
      <c r="C186" s="51"/>
      <c r="D186" s="52"/>
      <c r="E186" s="337" t="str">
        <f>TEXT(D185,"00000")</f>
        <v>00000</v>
      </c>
      <c r="F186" s="337"/>
      <c r="G186" s="337"/>
      <c r="H186" s="337"/>
      <c r="I186" s="338"/>
      <c r="J186" s="60"/>
      <c r="L186" s="62"/>
    </row>
    <row r="187" spans="1:12" s="21" customFormat="1" ht="18.75" customHeight="1">
      <c r="A187" s="4"/>
      <c r="B187" s="299" t="s">
        <v>29</v>
      </c>
      <c r="C187" s="300"/>
      <c r="D187" s="316"/>
      <c r="E187" s="341"/>
      <c r="F187" s="341"/>
      <c r="G187" s="341"/>
      <c r="H187" s="341"/>
      <c r="I187" s="342"/>
      <c r="J187" s="60"/>
      <c r="L187" s="62"/>
    </row>
    <row r="188" spans="1:12" s="21" customFormat="1" ht="18.75" customHeight="1">
      <c r="A188" s="4"/>
      <c r="B188" s="339"/>
      <c r="C188" s="340"/>
      <c r="D188" s="321"/>
      <c r="E188" s="343"/>
      <c r="F188" s="343"/>
      <c r="G188" s="343"/>
      <c r="H188" s="343"/>
      <c r="I188" s="344"/>
      <c r="J188" s="60"/>
      <c r="L188" s="62"/>
    </row>
    <row r="189" spans="1:12" s="21" customFormat="1" ht="19.5" thickBot="1">
      <c r="A189" s="4"/>
      <c r="B189" s="345" t="s">
        <v>1318</v>
      </c>
      <c r="C189" s="346"/>
      <c r="D189" s="347"/>
      <c r="E189" s="348"/>
      <c r="F189" s="348"/>
      <c r="G189" s="348"/>
      <c r="H189" s="348"/>
      <c r="I189" s="349"/>
      <c r="J189" s="60"/>
      <c r="L189" s="62"/>
    </row>
    <row r="190" spans="1:12" s="21" customFormat="1" ht="18.75">
      <c r="A190" s="4"/>
      <c r="B190" s="323" t="s">
        <v>1319</v>
      </c>
      <c r="C190" s="324"/>
      <c r="D190" s="324"/>
      <c r="E190" s="324"/>
      <c r="F190" s="324"/>
      <c r="G190" s="324"/>
      <c r="H190" s="324"/>
      <c r="I190" s="325"/>
      <c r="J190" s="60"/>
      <c r="L190" s="62"/>
    </row>
    <row r="191" spans="1:12" s="21" customFormat="1" ht="19.5" thickBot="1">
      <c r="A191" s="4"/>
      <c r="B191" s="53" t="s">
        <v>1323</v>
      </c>
      <c r="C191" s="54" t="s">
        <v>18</v>
      </c>
      <c r="D191" s="54" t="s">
        <v>1324</v>
      </c>
      <c r="E191" s="326" t="s">
        <v>1320</v>
      </c>
      <c r="F191" s="327"/>
      <c r="G191" s="54" t="s">
        <v>1325</v>
      </c>
      <c r="H191" s="54" t="s">
        <v>48</v>
      </c>
      <c r="I191" s="55" t="s">
        <v>1321</v>
      </c>
      <c r="J191" s="60"/>
      <c r="L191" s="62"/>
    </row>
    <row r="192" spans="1:12" s="21" customFormat="1" ht="19.5" customHeight="1" thickTop="1">
      <c r="A192" s="4"/>
      <c r="B192" s="328">
        <v>1</v>
      </c>
      <c r="C192" s="330"/>
      <c r="D192" s="330" t="str">
        <f>IF(C192&gt;0,VLOOKUP(C192,女子登録情報!$A$2:$H$2000,2,0),"")</f>
        <v/>
      </c>
      <c r="E192" s="331" t="str">
        <f>IF(C192&gt;0,VLOOKUP(C192,女子登録情報!$A$2:$H$2000,3,0),"")</f>
        <v/>
      </c>
      <c r="F192" s="332"/>
      <c r="G192" s="330" t="str">
        <f>IF(C192&gt;0,VLOOKUP(C192,女子登録情報!$A$2:$H$2000,4,0),"")</f>
        <v/>
      </c>
      <c r="H192" s="330" t="str">
        <f>IF(C192&gt;0,VLOOKUP(C192,女子登録情報!$A$2:$H$2000,8,0),"")</f>
        <v/>
      </c>
      <c r="I192" s="333" t="str">
        <f>IF(C192&gt;0,VLOOKUP(C192,女子登録情報!$A$2:$H$2000,5,0),"")</f>
        <v/>
      </c>
      <c r="J192" s="60"/>
      <c r="L192" s="62"/>
    </row>
    <row r="193" spans="1:12" s="21" customFormat="1" ht="18.75" customHeight="1">
      <c r="A193" s="4"/>
      <c r="B193" s="329"/>
      <c r="C193" s="195"/>
      <c r="D193" s="195"/>
      <c r="E193" s="321"/>
      <c r="F193" s="322"/>
      <c r="G193" s="195"/>
      <c r="H193" s="195"/>
      <c r="I193" s="320"/>
      <c r="J193" s="60"/>
      <c r="L193" s="62"/>
    </row>
    <row r="194" spans="1:12" s="21" customFormat="1" ht="18.75" customHeight="1">
      <c r="A194" s="4"/>
      <c r="B194" s="312">
        <v>2</v>
      </c>
      <c r="C194" s="314"/>
      <c r="D194" s="314" t="str">
        <f>IF(C194,VLOOKUP(C194,女子登録情報!$A$2:$H$2000,2,0),"")</f>
        <v/>
      </c>
      <c r="E194" s="316" t="str">
        <f>IF(C194&gt;0,VLOOKUP(C194,女子登録情報!$A$2:$H$2000,3,0),"")</f>
        <v/>
      </c>
      <c r="F194" s="317"/>
      <c r="G194" s="314" t="str">
        <f>IF(C194&gt;0,VLOOKUP(C194,女子登録情報!$A$2:$H$2000,4,0),"")</f>
        <v/>
      </c>
      <c r="H194" s="314" t="str">
        <f>IF(C194&gt;0,VLOOKUP(C194,女子登録情報!$A$2:$H$2000,8,0),"")</f>
        <v/>
      </c>
      <c r="I194" s="280" t="str">
        <f>IF(C194&gt;0,VLOOKUP(C194,女子登録情報!$A$2:$H$2000,5,0),"")</f>
        <v/>
      </c>
      <c r="J194" s="60"/>
      <c r="L194" s="62"/>
    </row>
    <row r="195" spans="1:12" s="21" customFormat="1" ht="18.75" customHeight="1">
      <c r="A195" s="4"/>
      <c r="B195" s="329"/>
      <c r="C195" s="195"/>
      <c r="D195" s="195"/>
      <c r="E195" s="321"/>
      <c r="F195" s="322"/>
      <c r="G195" s="195"/>
      <c r="H195" s="195"/>
      <c r="I195" s="320"/>
      <c r="J195" s="60"/>
      <c r="L195" s="62"/>
    </row>
    <row r="196" spans="1:12" s="21" customFormat="1" ht="18.75" customHeight="1">
      <c r="A196" s="4"/>
      <c r="B196" s="312">
        <v>3</v>
      </c>
      <c r="C196" s="314"/>
      <c r="D196" s="314" t="str">
        <f>IF(C196,VLOOKUP(C196,女子登録情報!$A$2:$H$2000,2,0),"")</f>
        <v/>
      </c>
      <c r="E196" s="316" t="str">
        <f>IF(C196&gt;0,VLOOKUP(C196,女子登録情報!$A$2:$H$2000,3,0),"")</f>
        <v/>
      </c>
      <c r="F196" s="317"/>
      <c r="G196" s="314" t="str">
        <f>IF(C196&gt;0,VLOOKUP(C196,女子登録情報!$A$2:$H$2000,4,0),"")</f>
        <v/>
      </c>
      <c r="H196" s="314" t="str">
        <f>IF(C196&gt;0,VLOOKUP(C196,女子登録情報!$A$2:$H$2000,8,0),"")</f>
        <v/>
      </c>
      <c r="I196" s="280" t="str">
        <f>IF(C196&gt;0,VLOOKUP(C196,女子登録情報!$A$2:$H$2000,5,0),"")</f>
        <v/>
      </c>
      <c r="J196" s="60"/>
      <c r="L196" s="62"/>
    </row>
    <row r="197" spans="1:12" s="21" customFormat="1" ht="18.75" customHeight="1">
      <c r="A197" s="4"/>
      <c r="B197" s="329"/>
      <c r="C197" s="195"/>
      <c r="D197" s="195"/>
      <c r="E197" s="321"/>
      <c r="F197" s="322"/>
      <c r="G197" s="195"/>
      <c r="H197" s="195"/>
      <c r="I197" s="320"/>
      <c r="J197" s="60"/>
      <c r="L197" s="62"/>
    </row>
    <row r="198" spans="1:12" s="21" customFormat="1" ht="18.75" customHeight="1">
      <c r="A198" s="4"/>
      <c r="B198" s="312">
        <v>4</v>
      </c>
      <c r="C198" s="314"/>
      <c r="D198" s="314" t="str">
        <f>IF(C198,VLOOKUP(C198,女子登録情報!$A$2:$H$2000,2,0),"")</f>
        <v/>
      </c>
      <c r="E198" s="316" t="str">
        <f>IF(C198&gt;0,VLOOKUP(C198,女子登録情報!$A$2:$H$2000,3,0),"")</f>
        <v/>
      </c>
      <c r="F198" s="317"/>
      <c r="G198" s="314" t="str">
        <f>IF(C198&gt;0,VLOOKUP(C198,女子登録情報!$A$2:$H$2000,4,0),"")</f>
        <v/>
      </c>
      <c r="H198" s="314" t="str">
        <f>IF(C198&gt;0,VLOOKUP(C198,女子登録情報!$A$2:$H$2000,8,0),"")</f>
        <v/>
      </c>
      <c r="I198" s="280" t="str">
        <f>IF(C198&gt;0,VLOOKUP(C198,女子登録情報!$A$2:$H$2000,5,0),"")</f>
        <v/>
      </c>
      <c r="J198" s="60"/>
      <c r="L198" s="62"/>
    </row>
    <row r="199" spans="1:12" s="21" customFormat="1" ht="18.75" customHeight="1">
      <c r="A199" s="4"/>
      <c r="B199" s="329"/>
      <c r="C199" s="195"/>
      <c r="D199" s="195"/>
      <c r="E199" s="321"/>
      <c r="F199" s="322"/>
      <c r="G199" s="195"/>
      <c r="H199" s="195"/>
      <c r="I199" s="320"/>
      <c r="J199" s="60"/>
      <c r="L199" s="62"/>
    </row>
    <row r="200" spans="1:12" s="21" customFormat="1" ht="18.75" customHeight="1">
      <c r="A200" s="4"/>
      <c r="B200" s="312">
        <v>5</v>
      </c>
      <c r="C200" s="314"/>
      <c r="D200" s="314" t="str">
        <f>IF(C200,VLOOKUP(C200,女子登録情報!$A$2:$H$2000,2,0),"")</f>
        <v/>
      </c>
      <c r="E200" s="316" t="str">
        <f>IF(C200&gt;0,VLOOKUP(C200,女子登録情報!$A$2:$H$2000,3,0),"")</f>
        <v/>
      </c>
      <c r="F200" s="317"/>
      <c r="G200" s="314" t="str">
        <f>IF(C200&gt;0,VLOOKUP(C200,女子登録情報!$A$2:$H$2000,4,0),"")</f>
        <v/>
      </c>
      <c r="H200" s="314" t="str">
        <f>IF(C200&gt;0,VLOOKUP(C200,女子登録情報!$A$2:$H$2000,8,0),"")</f>
        <v/>
      </c>
      <c r="I200" s="280" t="str">
        <f>IF(C200&gt;0,VLOOKUP(C200,女子登録情報!$A$2:$H$2000,5,0),"")</f>
        <v/>
      </c>
      <c r="J200" s="60"/>
      <c r="L200" s="62"/>
    </row>
    <row r="201" spans="1:12" s="21" customFormat="1" ht="18.75" customHeight="1">
      <c r="A201" s="4"/>
      <c r="B201" s="329"/>
      <c r="C201" s="195"/>
      <c r="D201" s="195"/>
      <c r="E201" s="321"/>
      <c r="F201" s="322"/>
      <c r="G201" s="195"/>
      <c r="H201" s="195"/>
      <c r="I201" s="320"/>
      <c r="J201" s="60"/>
      <c r="L201" s="62"/>
    </row>
    <row r="202" spans="1:12" s="21" customFormat="1" ht="18.75" customHeight="1">
      <c r="A202" s="4"/>
      <c r="B202" s="312">
        <v>6</v>
      </c>
      <c r="C202" s="314"/>
      <c r="D202" s="314" t="str">
        <f>IF(C202,VLOOKUP(C202,女子登録情報!$A$2:$H$2000,2,0),"")</f>
        <v/>
      </c>
      <c r="E202" s="316" t="str">
        <f>IF(C202&gt;0,VLOOKUP(C202,女子登録情報!$A$2:$H$2000,3,0),"")</f>
        <v/>
      </c>
      <c r="F202" s="317"/>
      <c r="G202" s="314" t="str">
        <f>IF(C202&gt;0,VLOOKUP(C202,女子登録情報!$A$2:$H$2000,4,0),"")</f>
        <v/>
      </c>
      <c r="H202" s="314" t="str">
        <f>IF(C202&gt;0,VLOOKUP(C202,女子登録情報!$A$2:$H$2000,8,0),"")</f>
        <v/>
      </c>
      <c r="I202" s="280" t="str">
        <f>IF(C202&gt;0,VLOOKUP(C202,女子登録情報!$A$2:$H$2000,5,0),"")</f>
        <v/>
      </c>
      <c r="J202" s="60"/>
      <c r="L202" s="62"/>
    </row>
    <row r="203" spans="1:12" s="21" customFormat="1" ht="19.5" customHeight="1" thickBot="1">
      <c r="A203" s="4"/>
      <c r="B203" s="313"/>
      <c r="C203" s="315"/>
      <c r="D203" s="315"/>
      <c r="E203" s="318"/>
      <c r="F203" s="319"/>
      <c r="G203" s="315"/>
      <c r="H203" s="315"/>
      <c r="I203" s="281"/>
      <c r="J203" s="60"/>
      <c r="L203" s="62"/>
    </row>
    <row r="204" spans="1:12" s="21" customFormat="1" ht="18.75">
      <c r="A204" s="4"/>
      <c r="B204" s="282" t="s">
        <v>1322</v>
      </c>
      <c r="C204" s="283"/>
      <c r="D204" s="283"/>
      <c r="E204" s="283"/>
      <c r="F204" s="283"/>
      <c r="G204" s="283"/>
      <c r="H204" s="283"/>
      <c r="I204" s="284"/>
      <c r="J204" s="60"/>
      <c r="L204" s="62"/>
    </row>
    <row r="205" spans="1:12" s="21" customFormat="1" ht="18.75">
      <c r="A205" s="4"/>
      <c r="B205" s="285"/>
      <c r="C205" s="286"/>
      <c r="D205" s="286"/>
      <c r="E205" s="286"/>
      <c r="F205" s="286"/>
      <c r="G205" s="286"/>
      <c r="H205" s="286"/>
      <c r="I205" s="287"/>
      <c r="J205" s="60"/>
      <c r="L205" s="62"/>
    </row>
    <row r="206" spans="1:12" s="21" customFormat="1" ht="19.5" thickBot="1">
      <c r="A206" s="4"/>
      <c r="B206" s="288"/>
      <c r="C206" s="289"/>
      <c r="D206" s="289"/>
      <c r="E206" s="289"/>
      <c r="F206" s="289"/>
      <c r="G206" s="289"/>
      <c r="H206" s="289"/>
      <c r="I206" s="290"/>
      <c r="J206" s="60"/>
      <c r="L206" s="62"/>
    </row>
    <row r="207" spans="1:12" s="21" customFormat="1" ht="18.75">
      <c r="A207" s="61"/>
      <c r="B207" s="61"/>
      <c r="C207" s="61"/>
      <c r="D207" s="61"/>
      <c r="E207" s="61"/>
      <c r="F207" s="61"/>
      <c r="G207" s="61"/>
      <c r="H207" s="61"/>
      <c r="I207" s="61"/>
      <c r="J207" s="66"/>
      <c r="L207" s="62"/>
    </row>
    <row r="208" spans="1:12" s="21" customFormat="1" ht="19.5" thickBot="1">
      <c r="A208" s="4"/>
      <c r="B208" s="4"/>
      <c r="C208" s="4"/>
      <c r="D208" s="4"/>
      <c r="E208" s="4"/>
      <c r="F208" s="4"/>
      <c r="G208" s="4"/>
      <c r="H208" s="4"/>
      <c r="I208" s="4"/>
      <c r="J208" s="64" t="s">
        <v>1345</v>
      </c>
      <c r="L208" s="62"/>
    </row>
    <row r="209" spans="1:12" s="21" customFormat="1" ht="18.75" customHeight="1">
      <c r="A209" s="4"/>
      <c r="B209" s="385" t="str">
        <f>CONCATENATE('加盟校情報&amp;大会設定'!$G$5,'加盟校情報&amp;大会設定'!$H$5,'加盟校情報&amp;大会設定'!$I$5,'加盟校情報&amp;大会設定'!$J$5,)&amp;"　女子4×400mR"</f>
        <v>第35回全日本大学女子駅伝東海地区選考会　女子4×400mR</v>
      </c>
      <c r="C209" s="386"/>
      <c r="D209" s="386"/>
      <c r="E209" s="386"/>
      <c r="F209" s="386"/>
      <c r="G209" s="386"/>
      <c r="H209" s="386"/>
      <c r="I209" s="387"/>
      <c r="J209" s="60"/>
      <c r="L209" s="62"/>
    </row>
    <row r="210" spans="1:12" s="21" customFormat="1" ht="19.5" customHeight="1" thickBot="1">
      <c r="A210" s="4"/>
      <c r="B210" s="388"/>
      <c r="C210" s="389"/>
      <c r="D210" s="389"/>
      <c r="E210" s="389"/>
      <c r="F210" s="389"/>
      <c r="G210" s="389"/>
      <c r="H210" s="389"/>
      <c r="I210" s="390"/>
      <c r="J210" s="60"/>
      <c r="L210" s="62"/>
    </row>
    <row r="211" spans="1:12" s="21" customFormat="1" ht="18.75">
      <c r="A211" s="4"/>
      <c r="B211" s="297" t="s">
        <v>1326</v>
      </c>
      <c r="C211" s="298"/>
      <c r="D211" s="303" t="str">
        <f>IF(基本情報登録!$D$6&gt;0,基本情報登録!$D$6,"")</f>
        <v/>
      </c>
      <c r="E211" s="304"/>
      <c r="F211" s="304"/>
      <c r="G211" s="304"/>
      <c r="H211" s="305"/>
      <c r="I211" s="65" t="s">
        <v>1360</v>
      </c>
      <c r="J211" s="60"/>
      <c r="L211" s="62"/>
    </row>
    <row r="212" spans="1:12" s="21" customFormat="1" ht="18.75" customHeight="1">
      <c r="A212" s="4"/>
      <c r="B212" s="299" t="s">
        <v>1</v>
      </c>
      <c r="C212" s="300"/>
      <c r="D212" s="306" t="str">
        <f>IF(基本情報登録!$D$8&gt;0,基本情報登録!$D$8,"")</f>
        <v/>
      </c>
      <c r="E212" s="307"/>
      <c r="F212" s="307"/>
      <c r="G212" s="307"/>
      <c r="H212" s="308"/>
      <c r="I212" s="280"/>
      <c r="J212" s="60"/>
      <c r="L212" s="62"/>
    </row>
    <row r="213" spans="1:12" s="21" customFormat="1" ht="19.5" customHeight="1" thickBot="1">
      <c r="A213" s="4"/>
      <c r="B213" s="301"/>
      <c r="C213" s="302"/>
      <c r="D213" s="309"/>
      <c r="E213" s="310"/>
      <c r="F213" s="310"/>
      <c r="G213" s="310"/>
      <c r="H213" s="311"/>
      <c r="I213" s="281"/>
      <c r="J213" s="60"/>
      <c r="L213" s="62"/>
    </row>
    <row r="214" spans="1:12" s="21" customFormat="1" ht="18.75">
      <c r="A214" s="4"/>
      <c r="B214" s="297" t="s">
        <v>26</v>
      </c>
      <c r="C214" s="298"/>
      <c r="D214" s="334"/>
      <c r="E214" s="335"/>
      <c r="F214" s="335"/>
      <c r="G214" s="335"/>
      <c r="H214" s="335"/>
      <c r="I214" s="336"/>
      <c r="J214" s="60"/>
      <c r="L214" s="62"/>
    </row>
    <row r="215" spans="1:12" s="21" customFormat="1" ht="18.75" hidden="1">
      <c r="A215" s="4"/>
      <c r="B215" s="50"/>
      <c r="C215" s="51"/>
      <c r="D215" s="52"/>
      <c r="E215" s="337" t="str">
        <f>TEXT(D214,"00000")</f>
        <v>00000</v>
      </c>
      <c r="F215" s="337"/>
      <c r="G215" s="337"/>
      <c r="H215" s="337"/>
      <c r="I215" s="338"/>
      <c r="J215" s="60"/>
      <c r="L215" s="62"/>
    </row>
    <row r="216" spans="1:12" s="21" customFormat="1" ht="18.75" customHeight="1">
      <c r="A216" s="4"/>
      <c r="B216" s="299" t="s">
        <v>29</v>
      </c>
      <c r="C216" s="300"/>
      <c r="D216" s="316"/>
      <c r="E216" s="341"/>
      <c r="F216" s="341"/>
      <c r="G216" s="341"/>
      <c r="H216" s="341"/>
      <c r="I216" s="342"/>
      <c r="J216" s="60"/>
      <c r="L216" s="62"/>
    </row>
    <row r="217" spans="1:12" s="21" customFormat="1" ht="18.75" customHeight="1">
      <c r="A217" s="4"/>
      <c r="B217" s="339"/>
      <c r="C217" s="340"/>
      <c r="D217" s="321"/>
      <c r="E217" s="343"/>
      <c r="F217" s="343"/>
      <c r="G217" s="343"/>
      <c r="H217" s="343"/>
      <c r="I217" s="344"/>
      <c r="J217" s="60"/>
      <c r="L217" s="62"/>
    </row>
    <row r="218" spans="1:12" s="21" customFormat="1" ht="19.5" thickBot="1">
      <c r="A218" s="4"/>
      <c r="B218" s="345" t="s">
        <v>1318</v>
      </c>
      <c r="C218" s="346"/>
      <c r="D218" s="347"/>
      <c r="E218" s="348"/>
      <c r="F218" s="348"/>
      <c r="G218" s="348"/>
      <c r="H218" s="348"/>
      <c r="I218" s="349"/>
      <c r="J218" s="60"/>
      <c r="L218" s="62"/>
    </row>
    <row r="219" spans="1:12" s="21" customFormat="1" ht="18.75">
      <c r="A219" s="4"/>
      <c r="B219" s="323" t="s">
        <v>1319</v>
      </c>
      <c r="C219" s="324"/>
      <c r="D219" s="324"/>
      <c r="E219" s="324"/>
      <c r="F219" s="324"/>
      <c r="G219" s="324"/>
      <c r="H219" s="324"/>
      <c r="I219" s="325"/>
      <c r="J219" s="60"/>
      <c r="L219" s="62"/>
    </row>
    <row r="220" spans="1:12" s="21" customFormat="1" ht="19.5" thickBot="1">
      <c r="A220" s="4"/>
      <c r="B220" s="53" t="s">
        <v>1323</v>
      </c>
      <c r="C220" s="54" t="s">
        <v>18</v>
      </c>
      <c r="D220" s="54" t="s">
        <v>1324</v>
      </c>
      <c r="E220" s="326" t="s">
        <v>1320</v>
      </c>
      <c r="F220" s="327"/>
      <c r="G220" s="54" t="s">
        <v>1325</v>
      </c>
      <c r="H220" s="54" t="s">
        <v>48</v>
      </c>
      <c r="I220" s="55" t="s">
        <v>1321</v>
      </c>
      <c r="J220" s="60"/>
      <c r="L220" s="62"/>
    </row>
    <row r="221" spans="1:12" s="21" customFormat="1" ht="19.5" customHeight="1" thickTop="1">
      <c r="A221" s="4"/>
      <c r="B221" s="328">
        <v>1</v>
      </c>
      <c r="C221" s="330"/>
      <c r="D221" s="330" t="str">
        <f>IF(C221&gt;0,VLOOKUP(C221,女子登録情報!$A$2:$H$2000,2,0),"")</f>
        <v/>
      </c>
      <c r="E221" s="331" t="str">
        <f>IF(C221&gt;0,VLOOKUP(C221,女子登録情報!$A$2:$H$2000,3,0),"")</f>
        <v/>
      </c>
      <c r="F221" s="332"/>
      <c r="G221" s="330" t="str">
        <f>IF(C221&gt;0,VLOOKUP(C221,女子登録情報!$A$2:$H$2000,4,0),"")</f>
        <v/>
      </c>
      <c r="H221" s="330" t="str">
        <f>IF(C221&gt;0,VLOOKUP(C221,女子登録情報!$A$2:$H$2000,8,0),"")</f>
        <v/>
      </c>
      <c r="I221" s="333" t="str">
        <f>IF(C221&gt;0,VLOOKUP(C221,女子登録情報!$A$2:$H$2000,5,0),"")</f>
        <v/>
      </c>
      <c r="J221" s="60"/>
      <c r="L221" s="62"/>
    </row>
    <row r="222" spans="1:12" s="21" customFormat="1" ht="18.75" customHeight="1">
      <c r="A222" s="4"/>
      <c r="B222" s="329"/>
      <c r="C222" s="195"/>
      <c r="D222" s="195"/>
      <c r="E222" s="321"/>
      <c r="F222" s="322"/>
      <c r="G222" s="195"/>
      <c r="H222" s="195"/>
      <c r="I222" s="320"/>
      <c r="J222" s="60"/>
      <c r="L222" s="62"/>
    </row>
    <row r="223" spans="1:12" s="21" customFormat="1" ht="18.75" customHeight="1">
      <c r="A223" s="4"/>
      <c r="B223" s="312">
        <v>2</v>
      </c>
      <c r="C223" s="314"/>
      <c r="D223" s="314" t="str">
        <f>IF(C223,VLOOKUP(C223,女子登録情報!$A$2:$H$2000,2,0),"")</f>
        <v/>
      </c>
      <c r="E223" s="316" t="str">
        <f>IF(C223&gt;0,VLOOKUP(C223,女子登録情報!$A$2:$H$2000,3,0),"")</f>
        <v/>
      </c>
      <c r="F223" s="317"/>
      <c r="G223" s="314" t="str">
        <f>IF(C223&gt;0,VLOOKUP(C223,女子登録情報!$A$2:$H$2000,4,0),"")</f>
        <v/>
      </c>
      <c r="H223" s="314" t="str">
        <f>IF(C223&gt;0,VLOOKUP(C223,女子登録情報!$A$2:$H$2000,8,0),"")</f>
        <v/>
      </c>
      <c r="I223" s="280" t="str">
        <f>IF(C223&gt;0,VLOOKUP(C223,女子登録情報!$A$2:$H$2000,5,0),"")</f>
        <v/>
      </c>
      <c r="J223" s="60"/>
      <c r="L223" s="62"/>
    </row>
    <row r="224" spans="1:12" s="21" customFormat="1" ht="18.75" customHeight="1">
      <c r="A224" s="4"/>
      <c r="B224" s="329"/>
      <c r="C224" s="195"/>
      <c r="D224" s="195"/>
      <c r="E224" s="321"/>
      <c r="F224" s="322"/>
      <c r="G224" s="195"/>
      <c r="H224" s="195"/>
      <c r="I224" s="320"/>
      <c r="J224" s="60"/>
      <c r="L224" s="62"/>
    </row>
    <row r="225" spans="1:12" s="21" customFormat="1" ht="18.75" customHeight="1">
      <c r="A225" s="4"/>
      <c r="B225" s="312">
        <v>3</v>
      </c>
      <c r="C225" s="314"/>
      <c r="D225" s="314" t="str">
        <f>IF(C225,VLOOKUP(C225,女子登録情報!$A$2:$H$2000,2,0),"")</f>
        <v/>
      </c>
      <c r="E225" s="316" t="str">
        <f>IF(C225&gt;0,VLOOKUP(C225,女子登録情報!$A$2:$H$2000,3,0),"")</f>
        <v/>
      </c>
      <c r="F225" s="317"/>
      <c r="G225" s="314" t="str">
        <f>IF(C225&gt;0,VLOOKUP(C225,女子登録情報!$A$2:$H$2000,4,0),"")</f>
        <v/>
      </c>
      <c r="H225" s="314" t="str">
        <f>IF(C225&gt;0,VLOOKUP(C225,女子登録情報!$A$2:$H$2000,8,0),"")</f>
        <v/>
      </c>
      <c r="I225" s="280" t="str">
        <f>IF(C225&gt;0,VLOOKUP(C225,女子登録情報!$A$2:$H$2000,5,0),"")</f>
        <v/>
      </c>
      <c r="J225" s="60"/>
      <c r="L225" s="62"/>
    </row>
    <row r="226" spans="1:12" s="21" customFormat="1" ht="18.75" customHeight="1">
      <c r="A226" s="4"/>
      <c r="B226" s="329"/>
      <c r="C226" s="195"/>
      <c r="D226" s="195"/>
      <c r="E226" s="321"/>
      <c r="F226" s="322"/>
      <c r="G226" s="195"/>
      <c r="H226" s="195"/>
      <c r="I226" s="320"/>
      <c r="J226" s="60"/>
      <c r="L226" s="62"/>
    </row>
    <row r="227" spans="1:12" s="21" customFormat="1" ht="18.75" customHeight="1">
      <c r="A227" s="4"/>
      <c r="B227" s="312">
        <v>4</v>
      </c>
      <c r="C227" s="314"/>
      <c r="D227" s="314" t="str">
        <f>IF(C227,VLOOKUP(C227,女子登録情報!$A$2:$H$2000,2,0),"")</f>
        <v/>
      </c>
      <c r="E227" s="316" t="str">
        <f>IF(C227&gt;0,VLOOKUP(C227,女子登録情報!$A$2:$H$2000,3,0),"")</f>
        <v/>
      </c>
      <c r="F227" s="317"/>
      <c r="G227" s="314" t="str">
        <f>IF(C227&gt;0,VLOOKUP(C227,女子登録情報!$A$2:$H$2000,4,0),"")</f>
        <v/>
      </c>
      <c r="H227" s="314" t="str">
        <f>IF(C227&gt;0,VLOOKUP(C227,女子登録情報!$A$2:$H$2000,8,0),"")</f>
        <v/>
      </c>
      <c r="I227" s="280" t="str">
        <f>IF(C227&gt;0,VLOOKUP(C227,女子登録情報!$A$2:$H$2000,5,0),"")</f>
        <v/>
      </c>
      <c r="J227" s="60"/>
      <c r="L227" s="62"/>
    </row>
    <row r="228" spans="1:12" s="21" customFormat="1" ht="18.75" customHeight="1">
      <c r="A228" s="4"/>
      <c r="B228" s="329"/>
      <c r="C228" s="195"/>
      <c r="D228" s="195"/>
      <c r="E228" s="321"/>
      <c r="F228" s="322"/>
      <c r="G228" s="195"/>
      <c r="H228" s="195"/>
      <c r="I228" s="320"/>
      <c r="J228" s="60"/>
      <c r="L228" s="62"/>
    </row>
    <row r="229" spans="1:12" s="21" customFormat="1" ht="18.75" customHeight="1">
      <c r="A229" s="4"/>
      <c r="B229" s="312">
        <v>5</v>
      </c>
      <c r="C229" s="314"/>
      <c r="D229" s="314" t="str">
        <f>IF(C229,VLOOKUP(C229,女子登録情報!$A$2:$H$2000,2,0),"")</f>
        <v/>
      </c>
      <c r="E229" s="316" t="str">
        <f>IF(C229&gt;0,VLOOKUP(C229,女子登録情報!$A$2:$H$2000,3,0),"")</f>
        <v/>
      </c>
      <c r="F229" s="317"/>
      <c r="G229" s="314" t="str">
        <f>IF(C229&gt;0,VLOOKUP(C229,女子登録情報!$A$2:$H$2000,4,0),"")</f>
        <v/>
      </c>
      <c r="H229" s="314" t="str">
        <f>IF(C229&gt;0,VLOOKUP(C229,女子登録情報!$A$2:$H$2000,8,0),"")</f>
        <v/>
      </c>
      <c r="I229" s="280" t="str">
        <f>IF(C229&gt;0,VLOOKUP(C229,女子登録情報!$A$2:$H$2000,5,0),"")</f>
        <v/>
      </c>
      <c r="J229" s="60"/>
      <c r="L229" s="62"/>
    </row>
    <row r="230" spans="1:12" s="21" customFormat="1" ht="18.75" customHeight="1">
      <c r="A230" s="4"/>
      <c r="B230" s="329"/>
      <c r="C230" s="195"/>
      <c r="D230" s="195"/>
      <c r="E230" s="321"/>
      <c r="F230" s="322"/>
      <c r="G230" s="195"/>
      <c r="H230" s="195"/>
      <c r="I230" s="320"/>
      <c r="J230" s="60"/>
      <c r="L230" s="62"/>
    </row>
    <row r="231" spans="1:12" s="21" customFormat="1" ht="18.75" customHeight="1">
      <c r="A231" s="4"/>
      <c r="B231" s="312">
        <v>6</v>
      </c>
      <c r="C231" s="314"/>
      <c r="D231" s="314" t="str">
        <f>IF(C231,VLOOKUP(C231,女子登録情報!$A$2:$H$2000,2,0),"")</f>
        <v/>
      </c>
      <c r="E231" s="316" t="str">
        <f>IF(C231&gt;0,VLOOKUP(C231,女子登録情報!$A$2:$H$2000,3,0),"")</f>
        <v/>
      </c>
      <c r="F231" s="317"/>
      <c r="G231" s="314" t="str">
        <f>IF(C231&gt;0,VLOOKUP(C231,女子登録情報!$A$2:$H$2000,4,0),"")</f>
        <v/>
      </c>
      <c r="H231" s="314" t="str">
        <f>IF(C231&gt;0,VLOOKUP(C231,女子登録情報!$A$2:$H$2000,8,0),"")</f>
        <v/>
      </c>
      <c r="I231" s="280" t="str">
        <f>IF(C231&gt;0,VLOOKUP(C231,女子登録情報!$A$2:$H$2000,5,0),"")</f>
        <v/>
      </c>
      <c r="J231" s="60"/>
      <c r="L231" s="62"/>
    </row>
    <row r="232" spans="1:12" s="21" customFormat="1" ht="19.5" customHeight="1" thickBot="1">
      <c r="A232" s="4"/>
      <c r="B232" s="313"/>
      <c r="C232" s="315"/>
      <c r="D232" s="315"/>
      <c r="E232" s="318"/>
      <c r="F232" s="319"/>
      <c r="G232" s="315"/>
      <c r="H232" s="315"/>
      <c r="I232" s="281"/>
      <c r="J232" s="60"/>
      <c r="L232" s="62"/>
    </row>
    <row r="233" spans="1:12" s="21" customFormat="1" ht="18.75">
      <c r="A233" s="4"/>
      <c r="B233" s="282" t="s">
        <v>1322</v>
      </c>
      <c r="C233" s="283"/>
      <c r="D233" s="283"/>
      <c r="E233" s="283"/>
      <c r="F233" s="283"/>
      <c r="G233" s="283"/>
      <c r="H233" s="283"/>
      <c r="I233" s="284"/>
      <c r="J233" s="60"/>
      <c r="L233" s="62"/>
    </row>
    <row r="234" spans="1:12" s="21" customFormat="1" ht="18.75">
      <c r="A234" s="4"/>
      <c r="B234" s="285"/>
      <c r="C234" s="286"/>
      <c r="D234" s="286"/>
      <c r="E234" s="286"/>
      <c r="F234" s="286"/>
      <c r="G234" s="286"/>
      <c r="H234" s="286"/>
      <c r="I234" s="287"/>
      <c r="J234" s="60"/>
      <c r="L234" s="62"/>
    </row>
    <row r="235" spans="1:12" s="21" customFormat="1" ht="19.5" thickBot="1">
      <c r="A235" s="4"/>
      <c r="B235" s="288"/>
      <c r="C235" s="289"/>
      <c r="D235" s="289"/>
      <c r="E235" s="289"/>
      <c r="F235" s="289"/>
      <c r="G235" s="289"/>
      <c r="H235" s="289"/>
      <c r="I235" s="290"/>
      <c r="J235" s="60"/>
      <c r="L235" s="62"/>
    </row>
    <row r="236" spans="1:12" s="21" customFormat="1" ht="18.75">
      <c r="A236" s="61"/>
      <c r="B236" s="61"/>
      <c r="C236" s="61"/>
      <c r="D236" s="61"/>
      <c r="E236" s="61"/>
      <c r="F236" s="61"/>
      <c r="G236" s="61"/>
      <c r="H236" s="61"/>
      <c r="I236" s="61"/>
      <c r="J236" s="66"/>
      <c r="L236" s="62"/>
    </row>
    <row r="237" spans="1:12" s="21" customFormat="1" ht="19.5" thickBot="1">
      <c r="A237" s="4"/>
      <c r="B237" s="4"/>
      <c r="C237" s="4"/>
      <c r="D237" s="4"/>
      <c r="E237" s="4"/>
      <c r="F237" s="4"/>
      <c r="G237" s="4"/>
      <c r="H237" s="4"/>
      <c r="I237" s="4"/>
      <c r="J237" s="64" t="s">
        <v>1346</v>
      </c>
      <c r="L237" s="62"/>
    </row>
    <row r="238" spans="1:12" s="21" customFormat="1" ht="18.75" customHeight="1">
      <c r="A238" s="4"/>
      <c r="B238" s="385" t="str">
        <f>CONCATENATE('加盟校情報&amp;大会設定'!$G$5,'加盟校情報&amp;大会設定'!$H$5,'加盟校情報&amp;大会設定'!$I$5,'加盟校情報&amp;大会設定'!$J$5,)&amp;"　女子4×400mR"</f>
        <v>第35回全日本大学女子駅伝東海地区選考会　女子4×400mR</v>
      </c>
      <c r="C238" s="386"/>
      <c r="D238" s="386"/>
      <c r="E238" s="386"/>
      <c r="F238" s="386"/>
      <c r="G238" s="386"/>
      <c r="H238" s="386"/>
      <c r="I238" s="387"/>
      <c r="J238" s="60"/>
      <c r="L238" s="62"/>
    </row>
    <row r="239" spans="1:12" s="21" customFormat="1" ht="19.5" customHeight="1" thickBot="1">
      <c r="A239" s="4"/>
      <c r="B239" s="388"/>
      <c r="C239" s="389"/>
      <c r="D239" s="389"/>
      <c r="E239" s="389"/>
      <c r="F239" s="389"/>
      <c r="G239" s="389"/>
      <c r="H239" s="389"/>
      <c r="I239" s="390"/>
      <c r="J239" s="60"/>
      <c r="L239" s="62"/>
    </row>
    <row r="240" spans="1:12" s="21" customFormat="1" ht="18.75">
      <c r="A240" s="4"/>
      <c r="B240" s="297" t="s">
        <v>1326</v>
      </c>
      <c r="C240" s="298"/>
      <c r="D240" s="303" t="str">
        <f>IF(基本情報登録!$D$6&gt;0,基本情報登録!$D$6,"")</f>
        <v/>
      </c>
      <c r="E240" s="304"/>
      <c r="F240" s="304"/>
      <c r="G240" s="304"/>
      <c r="H240" s="305"/>
      <c r="I240" s="65" t="s">
        <v>1360</v>
      </c>
      <c r="J240" s="60"/>
      <c r="L240" s="62"/>
    </row>
    <row r="241" spans="1:12" s="21" customFormat="1" ht="18.75" customHeight="1">
      <c r="A241" s="4"/>
      <c r="B241" s="299" t="s">
        <v>1</v>
      </c>
      <c r="C241" s="300"/>
      <c r="D241" s="306" t="str">
        <f>IF(基本情報登録!$D$8&gt;0,基本情報登録!$D$8,"")</f>
        <v/>
      </c>
      <c r="E241" s="307"/>
      <c r="F241" s="307"/>
      <c r="G241" s="307"/>
      <c r="H241" s="308"/>
      <c r="I241" s="280"/>
      <c r="J241" s="60"/>
      <c r="L241" s="62"/>
    </row>
    <row r="242" spans="1:12" s="21" customFormat="1" ht="19.5" customHeight="1" thickBot="1">
      <c r="A242" s="4"/>
      <c r="B242" s="301"/>
      <c r="C242" s="302"/>
      <c r="D242" s="309"/>
      <c r="E242" s="310"/>
      <c r="F242" s="310"/>
      <c r="G242" s="310"/>
      <c r="H242" s="311"/>
      <c r="I242" s="281"/>
      <c r="J242" s="60"/>
      <c r="L242" s="62"/>
    </row>
    <row r="243" spans="1:12" s="21" customFormat="1" ht="18.75">
      <c r="A243" s="4"/>
      <c r="B243" s="297" t="s">
        <v>26</v>
      </c>
      <c r="C243" s="298"/>
      <c r="D243" s="334"/>
      <c r="E243" s="335"/>
      <c r="F243" s="335"/>
      <c r="G243" s="335"/>
      <c r="H243" s="335"/>
      <c r="I243" s="336"/>
      <c r="J243" s="60"/>
      <c r="L243" s="62"/>
    </row>
    <row r="244" spans="1:12" s="21" customFormat="1" ht="18.75" hidden="1">
      <c r="A244" s="4"/>
      <c r="B244" s="50"/>
      <c r="C244" s="51"/>
      <c r="D244" s="52"/>
      <c r="E244" s="337" t="str">
        <f>TEXT(D243,"00000")</f>
        <v>00000</v>
      </c>
      <c r="F244" s="337"/>
      <c r="G244" s="337"/>
      <c r="H244" s="337"/>
      <c r="I244" s="338"/>
      <c r="J244" s="60"/>
      <c r="L244" s="62"/>
    </row>
    <row r="245" spans="1:12" s="21" customFormat="1" ht="18.75" customHeight="1">
      <c r="A245" s="4"/>
      <c r="B245" s="299" t="s">
        <v>29</v>
      </c>
      <c r="C245" s="300"/>
      <c r="D245" s="316"/>
      <c r="E245" s="341"/>
      <c r="F245" s="341"/>
      <c r="G245" s="341"/>
      <c r="H245" s="341"/>
      <c r="I245" s="342"/>
      <c r="J245" s="60"/>
      <c r="L245" s="62"/>
    </row>
    <row r="246" spans="1:12" s="21" customFormat="1" ht="18.75" customHeight="1">
      <c r="A246" s="4"/>
      <c r="B246" s="339"/>
      <c r="C246" s="340"/>
      <c r="D246" s="321"/>
      <c r="E246" s="343"/>
      <c r="F246" s="343"/>
      <c r="G246" s="343"/>
      <c r="H246" s="343"/>
      <c r="I246" s="344"/>
      <c r="J246" s="60"/>
      <c r="L246" s="62"/>
    </row>
    <row r="247" spans="1:12" s="21" customFormat="1" ht="19.5" thickBot="1">
      <c r="A247" s="4"/>
      <c r="B247" s="345" t="s">
        <v>1318</v>
      </c>
      <c r="C247" s="346"/>
      <c r="D247" s="347"/>
      <c r="E247" s="348"/>
      <c r="F247" s="348"/>
      <c r="G247" s="348"/>
      <c r="H247" s="348"/>
      <c r="I247" s="349"/>
      <c r="J247" s="60"/>
      <c r="L247" s="62"/>
    </row>
    <row r="248" spans="1:12" s="21" customFormat="1" ht="18.75">
      <c r="A248" s="4"/>
      <c r="B248" s="323" t="s">
        <v>1319</v>
      </c>
      <c r="C248" s="324"/>
      <c r="D248" s="324"/>
      <c r="E248" s="324"/>
      <c r="F248" s="324"/>
      <c r="G248" s="324"/>
      <c r="H248" s="324"/>
      <c r="I248" s="325"/>
      <c r="J248" s="60"/>
      <c r="L248" s="62"/>
    </row>
    <row r="249" spans="1:12" s="21" customFormat="1" ht="19.5" thickBot="1">
      <c r="A249" s="4"/>
      <c r="B249" s="53" t="s">
        <v>1323</v>
      </c>
      <c r="C249" s="54" t="s">
        <v>18</v>
      </c>
      <c r="D249" s="54" t="s">
        <v>1324</v>
      </c>
      <c r="E249" s="326" t="s">
        <v>1320</v>
      </c>
      <c r="F249" s="327"/>
      <c r="G249" s="54" t="s">
        <v>1325</v>
      </c>
      <c r="H249" s="54" t="s">
        <v>48</v>
      </c>
      <c r="I249" s="55" t="s">
        <v>1321</v>
      </c>
      <c r="J249" s="60"/>
      <c r="L249" s="62"/>
    </row>
    <row r="250" spans="1:12" s="21" customFormat="1" ht="19.5" customHeight="1" thickTop="1">
      <c r="A250" s="4"/>
      <c r="B250" s="328">
        <v>1</v>
      </c>
      <c r="C250" s="330"/>
      <c r="D250" s="330" t="str">
        <f>IF(C250&gt;0,VLOOKUP(C250,女子登録情報!$A$2:$H$2000,2,0),"")</f>
        <v/>
      </c>
      <c r="E250" s="331" t="str">
        <f>IF(C250&gt;0,VLOOKUP(C250,女子登録情報!$A$2:$H$2000,3,0),"")</f>
        <v/>
      </c>
      <c r="F250" s="332"/>
      <c r="G250" s="330" t="str">
        <f>IF(C250&gt;0,VLOOKUP(C250,女子登録情報!$A$2:$H$2000,4,0),"")</f>
        <v/>
      </c>
      <c r="H250" s="330" t="str">
        <f>IF(C250&gt;0,VLOOKUP(C250,女子登録情報!$A$2:$H$2000,8,0),"")</f>
        <v/>
      </c>
      <c r="I250" s="333" t="str">
        <f>IF(C250&gt;0,VLOOKUP(C250,女子登録情報!$A$2:$H$2000,5,0),"")</f>
        <v/>
      </c>
      <c r="J250" s="60"/>
      <c r="L250" s="62"/>
    </row>
    <row r="251" spans="1:12" s="21" customFormat="1" ht="18.75" customHeight="1">
      <c r="A251" s="4"/>
      <c r="B251" s="329"/>
      <c r="C251" s="195"/>
      <c r="D251" s="195"/>
      <c r="E251" s="321"/>
      <c r="F251" s="322"/>
      <c r="G251" s="195"/>
      <c r="H251" s="195"/>
      <c r="I251" s="320"/>
      <c r="J251" s="60"/>
      <c r="L251" s="62"/>
    </row>
    <row r="252" spans="1:12" s="21" customFormat="1" ht="18.75" customHeight="1">
      <c r="A252" s="4"/>
      <c r="B252" s="312">
        <v>2</v>
      </c>
      <c r="C252" s="314"/>
      <c r="D252" s="314" t="str">
        <f>IF(C252,VLOOKUP(C252,女子登録情報!$A$2:$H$2000,2,0),"")</f>
        <v/>
      </c>
      <c r="E252" s="316" t="str">
        <f>IF(C252&gt;0,VLOOKUP(C252,女子登録情報!$A$2:$H$2000,3,0),"")</f>
        <v/>
      </c>
      <c r="F252" s="317"/>
      <c r="G252" s="314" t="str">
        <f>IF(C252&gt;0,VLOOKUP(C252,女子登録情報!$A$2:$H$2000,4,0),"")</f>
        <v/>
      </c>
      <c r="H252" s="314" t="str">
        <f>IF(C252&gt;0,VLOOKUP(C252,女子登録情報!$A$2:$H$2000,8,0),"")</f>
        <v/>
      </c>
      <c r="I252" s="280" t="str">
        <f>IF(C252&gt;0,VLOOKUP(C252,女子登録情報!$A$2:$H$2000,5,0),"")</f>
        <v/>
      </c>
      <c r="J252" s="60"/>
      <c r="L252" s="62"/>
    </row>
    <row r="253" spans="1:12" s="21" customFormat="1" ht="18.75" customHeight="1">
      <c r="A253" s="4"/>
      <c r="B253" s="329"/>
      <c r="C253" s="195"/>
      <c r="D253" s="195"/>
      <c r="E253" s="321"/>
      <c r="F253" s="322"/>
      <c r="G253" s="195"/>
      <c r="H253" s="195"/>
      <c r="I253" s="320"/>
      <c r="J253" s="60"/>
      <c r="L253" s="62"/>
    </row>
    <row r="254" spans="1:12" s="21" customFormat="1" ht="18.75" customHeight="1">
      <c r="A254" s="4"/>
      <c r="B254" s="312">
        <v>3</v>
      </c>
      <c r="C254" s="314"/>
      <c r="D254" s="314" t="str">
        <f>IF(C254,VLOOKUP(C254,女子登録情報!$A$2:$H$2000,2,0),"")</f>
        <v/>
      </c>
      <c r="E254" s="316" t="str">
        <f>IF(C254&gt;0,VLOOKUP(C254,女子登録情報!$A$2:$H$2000,3,0),"")</f>
        <v/>
      </c>
      <c r="F254" s="317"/>
      <c r="G254" s="314" t="str">
        <f>IF(C254&gt;0,VLOOKUP(C254,女子登録情報!$A$2:$H$2000,4,0),"")</f>
        <v/>
      </c>
      <c r="H254" s="314" t="str">
        <f>IF(C254&gt;0,VLOOKUP(C254,女子登録情報!$A$2:$H$2000,8,0),"")</f>
        <v/>
      </c>
      <c r="I254" s="280" t="str">
        <f>IF(C254&gt;0,VLOOKUP(C254,女子登録情報!$A$2:$H$2000,5,0),"")</f>
        <v/>
      </c>
      <c r="J254" s="60"/>
      <c r="L254" s="62"/>
    </row>
    <row r="255" spans="1:12" s="21" customFormat="1" ht="18.75" customHeight="1">
      <c r="A255" s="4"/>
      <c r="B255" s="329"/>
      <c r="C255" s="195"/>
      <c r="D255" s="195"/>
      <c r="E255" s="321"/>
      <c r="F255" s="322"/>
      <c r="G255" s="195"/>
      <c r="H255" s="195"/>
      <c r="I255" s="320"/>
      <c r="J255" s="60"/>
      <c r="L255" s="62"/>
    </row>
    <row r="256" spans="1:12" s="21" customFormat="1" ht="18.75" customHeight="1">
      <c r="A256" s="4"/>
      <c r="B256" s="312">
        <v>4</v>
      </c>
      <c r="C256" s="314"/>
      <c r="D256" s="314" t="str">
        <f>IF(C256,VLOOKUP(C256,女子登録情報!$A$2:$H$2000,2,0),"")</f>
        <v/>
      </c>
      <c r="E256" s="316" t="str">
        <f>IF(C256&gt;0,VLOOKUP(C256,女子登録情報!$A$2:$H$2000,3,0),"")</f>
        <v/>
      </c>
      <c r="F256" s="317"/>
      <c r="G256" s="314" t="str">
        <f>IF(C256&gt;0,VLOOKUP(C256,女子登録情報!$A$2:$H$2000,4,0),"")</f>
        <v/>
      </c>
      <c r="H256" s="314" t="str">
        <f>IF(C256&gt;0,VLOOKUP(C256,女子登録情報!$A$2:$H$2000,8,0),"")</f>
        <v/>
      </c>
      <c r="I256" s="280" t="str">
        <f>IF(C256&gt;0,VLOOKUP(C256,女子登録情報!$A$2:$H$2000,5,0),"")</f>
        <v/>
      </c>
      <c r="J256" s="60"/>
      <c r="L256" s="62"/>
    </row>
    <row r="257" spans="1:12" s="21" customFormat="1" ht="18.75" customHeight="1">
      <c r="A257" s="4"/>
      <c r="B257" s="329"/>
      <c r="C257" s="195"/>
      <c r="D257" s="195"/>
      <c r="E257" s="321"/>
      <c r="F257" s="322"/>
      <c r="G257" s="195"/>
      <c r="H257" s="195"/>
      <c r="I257" s="320"/>
      <c r="J257" s="60"/>
      <c r="L257" s="62"/>
    </row>
    <row r="258" spans="1:12" s="21" customFormat="1" ht="18.75" customHeight="1">
      <c r="A258" s="4"/>
      <c r="B258" s="312">
        <v>5</v>
      </c>
      <c r="C258" s="314"/>
      <c r="D258" s="314" t="str">
        <f>IF(C258,VLOOKUP(C258,女子登録情報!$A$2:$H$2000,2,0),"")</f>
        <v/>
      </c>
      <c r="E258" s="316" t="str">
        <f>IF(C258&gt;0,VLOOKUP(C258,女子登録情報!$A$2:$H$2000,3,0),"")</f>
        <v/>
      </c>
      <c r="F258" s="317"/>
      <c r="G258" s="314" t="str">
        <f>IF(C258&gt;0,VLOOKUP(C258,女子登録情報!$A$2:$H$2000,4,0),"")</f>
        <v/>
      </c>
      <c r="H258" s="314" t="str">
        <f>IF(C258&gt;0,VLOOKUP(C258,女子登録情報!$A$2:$H$2000,8,0),"")</f>
        <v/>
      </c>
      <c r="I258" s="280" t="str">
        <f>IF(C258&gt;0,VLOOKUP(C258,女子登録情報!$A$2:$H$2000,5,0),"")</f>
        <v/>
      </c>
      <c r="J258" s="60"/>
      <c r="L258" s="62"/>
    </row>
    <row r="259" spans="1:12" s="21" customFormat="1" ht="18.75" customHeight="1">
      <c r="A259" s="4"/>
      <c r="B259" s="329"/>
      <c r="C259" s="195"/>
      <c r="D259" s="195"/>
      <c r="E259" s="321"/>
      <c r="F259" s="322"/>
      <c r="G259" s="195"/>
      <c r="H259" s="195"/>
      <c r="I259" s="320"/>
      <c r="J259" s="60"/>
      <c r="L259" s="62"/>
    </row>
    <row r="260" spans="1:12" s="21" customFormat="1" ht="18.75" customHeight="1">
      <c r="A260" s="4"/>
      <c r="B260" s="312">
        <v>6</v>
      </c>
      <c r="C260" s="314"/>
      <c r="D260" s="314" t="str">
        <f>IF(C260,VLOOKUP(C260,女子登録情報!$A$2:$H$2000,2,0),"")</f>
        <v/>
      </c>
      <c r="E260" s="316" t="str">
        <f>IF(C260&gt;0,VLOOKUP(C260,女子登録情報!$A$2:$H$2000,3,0),"")</f>
        <v/>
      </c>
      <c r="F260" s="317"/>
      <c r="G260" s="314" t="str">
        <f>IF(C260&gt;0,VLOOKUP(C260,女子登録情報!$A$2:$H$2000,4,0),"")</f>
        <v/>
      </c>
      <c r="H260" s="314" t="str">
        <f>IF(C260&gt;0,VLOOKUP(C260,女子登録情報!$A$2:$H$2000,8,0),"")</f>
        <v/>
      </c>
      <c r="I260" s="280" t="str">
        <f>IF(C260&gt;0,VLOOKUP(C260,女子登録情報!$A$2:$H$2000,5,0),"")</f>
        <v/>
      </c>
      <c r="J260" s="60"/>
      <c r="L260" s="62"/>
    </row>
    <row r="261" spans="1:12" s="21" customFormat="1" ht="19.5" customHeight="1" thickBot="1">
      <c r="A261" s="4"/>
      <c r="B261" s="313"/>
      <c r="C261" s="315"/>
      <c r="D261" s="315"/>
      <c r="E261" s="318"/>
      <c r="F261" s="319"/>
      <c r="G261" s="315"/>
      <c r="H261" s="315"/>
      <c r="I261" s="281"/>
      <c r="J261" s="60"/>
      <c r="L261" s="62"/>
    </row>
    <row r="262" spans="1:12" s="21" customFormat="1" ht="18.75">
      <c r="A262" s="4"/>
      <c r="B262" s="282" t="s">
        <v>1322</v>
      </c>
      <c r="C262" s="283"/>
      <c r="D262" s="283"/>
      <c r="E262" s="283"/>
      <c r="F262" s="283"/>
      <c r="G262" s="283"/>
      <c r="H262" s="283"/>
      <c r="I262" s="284"/>
      <c r="J262" s="60"/>
      <c r="L262" s="62"/>
    </row>
    <row r="263" spans="1:12" s="21" customFormat="1" ht="18.75">
      <c r="A263" s="4"/>
      <c r="B263" s="285"/>
      <c r="C263" s="286"/>
      <c r="D263" s="286"/>
      <c r="E263" s="286"/>
      <c r="F263" s="286"/>
      <c r="G263" s="286"/>
      <c r="H263" s="286"/>
      <c r="I263" s="287"/>
      <c r="J263" s="60"/>
      <c r="L263" s="62"/>
    </row>
    <row r="264" spans="1:12" s="21" customFormat="1" ht="19.5" thickBot="1">
      <c r="A264" s="4"/>
      <c r="B264" s="288"/>
      <c r="C264" s="289"/>
      <c r="D264" s="289"/>
      <c r="E264" s="289"/>
      <c r="F264" s="289"/>
      <c r="G264" s="289"/>
      <c r="H264" s="289"/>
      <c r="I264" s="290"/>
      <c r="J264" s="60"/>
      <c r="L264" s="62"/>
    </row>
    <row r="265" spans="1:12" s="21" customFormat="1" ht="18.75">
      <c r="A265" s="61"/>
      <c r="B265" s="61"/>
      <c r="C265" s="61"/>
      <c r="D265" s="61"/>
      <c r="E265" s="61"/>
      <c r="F265" s="61"/>
      <c r="G265" s="61"/>
      <c r="H265" s="61"/>
      <c r="I265" s="61"/>
      <c r="J265" s="66"/>
      <c r="L265" s="62"/>
    </row>
    <row r="266" spans="1:12" s="21" customFormat="1" ht="19.5" thickBot="1">
      <c r="A266" s="4"/>
      <c r="B266" s="4"/>
      <c r="C266" s="4"/>
      <c r="D266" s="4"/>
      <c r="E266" s="4"/>
      <c r="F266" s="4"/>
      <c r="G266" s="4"/>
      <c r="H266" s="4"/>
      <c r="I266" s="4"/>
      <c r="J266" s="64" t="s">
        <v>1347</v>
      </c>
      <c r="L266" s="62"/>
    </row>
    <row r="267" spans="1:12" s="21" customFormat="1" ht="18.75" customHeight="1">
      <c r="A267" s="4"/>
      <c r="B267" s="385" t="str">
        <f>CONCATENATE('加盟校情報&amp;大会設定'!$G$5,'加盟校情報&amp;大会設定'!$H$5,'加盟校情報&amp;大会設定'!$I$5,'加盟校情報&amp;大会設定'!$J$5,)&amp;"　女子4×400mR"</f>
        <v>第35回全日本大学女子駅伝東海地区選考会　女子4×400mR</v>
      </c>
      <c r="C267" s="386"/>
      <c r="D267" s="386"/>
      <c r="E267" s="386"/>
      <c r="F267" s="386"/>
      <c r="G267" s="386"/>
      <c r="H267" s="386"/>
      <c r="I267" s="387"/>
      <c r="J267" s="60"/>
      <c r="L267" s="62"/>
    </row>
    <row r="268" spans="1:12" s="21" customFormat="1" ht="19.5" customHeight="1" thickBot="1">
      <c r="A268" s="4"/>
      <c r="B268" s="388"/>
      <c r="C268" s="389"/>
      <c r="D268" s="389"/>
      <c r="E268" s="389"/>
      <c r="F268" s="389"/>
      <c r="G268" s="389"/>
      <c r="H268" s="389"/>
      <c r="I268" s="390"/>
      <c r="J268" s="60"/>
      <c r="L268" s="62"/>
    </row>
    <row r="269" spans="1:12" s="21" customFormat="1" ht="18.75">
      <c r="A269" s="4"/>
      <c r="B269" s="297" t="s">
        <v>1326</v>
      </c>
      <c r="C269" s="298"/>
      <c r="D269" s="303" t="str">
        <f>IF(基本情報登録!$D$6&gt;0,基本情報登録!$D$6,"")</f>
        <v/>
      </c>
      <c r="E269" s="304"/>
      <c r="F269" s="304"/>
      <c r="G269" s="304"/>
      <c r="H269" s="305"/>
      <c r="I269" s="65" t="s">
        <v>1360</v>
      </c>
      <c r="J269" s="60"/>
      <c r="L269" s="62"/>
    </row>
    <row r="270" spans="1:12" s="21" customFormat="1" ht="18.75" customHeight="1">
      <c r="A270" s="4"/>
      <c r="B270" s="299" t="s">
        <v>1</v>
      </c>
      <c r="C270" s="300"/>
      <c r="D270" s="306" t="str">
        <f>IF(基本情報登録!$D$8&gt;0,基本情報登録!$D$8,"")</f>
        <v/>
      </c>
      <c r="E270" s="307"/>
      <c r="F270" s="307"/>
      <c r="G270" s="307"/>
      <c r="H270" s="308"/>
      <c r="I270" s="280"/>
      <c r="J270" s="60"/>
      <c r="L270" s="62"/>
    </row>
    <row r="271" spans="1:12" s="21" customFormat="1" ht="19.5" customHeight="1" thickBot="1">
      <c r="A271" s="4"/>
      <c r="B271" s="301"/>
      <c r="C271" s="302"/>
      <c r="D271" s="309"/>
      <c r="E271" s="310"/>
      <c r="F271" s="310"/>
      <c r="G271" s="310"/>
      <c r="H271" s="311"/>
      <c r="I271" s="281"/>
      <c r="J271" s="60"/>
      <c r="L271" s="62"/>
    </row>
    <row r="272" spans="1:12" s="21" customFormat="1" ht="18.75">
      <c r="A272" s="4"/>
      <c r="B272" s="297" t="s">
        <v>26</v>
      </c>
      <c r="C272" s="298"/>
      <c r="D272" s="334"/>
      <c r="E272" s="335"/>
      <c r="F272" s="335"/>
      <c r="G272" s="335"/>
      <c r="H272" s="335"/>
      <c r="I272" s="336"/>
      <c r="J272" s="60"/>
      <c r="L272" s="62"/>
    </row>
    <row r="273" spans="1:12" s="21" customFormat="1" ht="18.75" hidden="1">
      <c r="A273" s="4"/>
      <c r="B273" s="50"/>
      <c r="C273" s="51"/>
      <c r="D273" s="52"/>
      <c r="E273" s="337" t="str">
        <f>TEXT(D272,"00000")</f>
        <v>00000</v>
      </c>
      <c r="F273" s="337"/>
      <c r="G273" s="337"/>
      <c r="H273" s="337"/>
      <c r="I273" s="338"/>
      <c r="J273" s="60"/>
      <c r="L273" s="62"/>
    </row>
    <row r="274" spans="1:12" s="21" customFormat="1" ht="18.75" customHeight="1">
      <c r="A274" s="4"/>
      <c r="B274" s="299" t="s">
        <v>29</v>
      </c>
      <c r="C274" s="300"/>
      <c r="D274" s="316"/>
      <c r="E274" s="341"/>
      <c r="F274" s="341"/>
      <c r="G274" s="341"/>
      <c r="H274" s="341"/>
      <c r="I274" s="342"/>
      <c r="J274" s="60"/>
      <c r="L274" s="62"/>
    </row>
    <row r="275" spans="1:12" s="21" customFormat="1" ht="18.75" customHeight="1">
      <c r="A275" s="4"/>
      <c r="B275" s="339"/>
      <c r="C275" s="340"/>
      <c r="D275" s="321"/>
      <c r="E275" s="343"/>
      <c r="F275" s="343"/>
      <c r="G275" s="343"/>
      <c r="H275" s="343"/>
      <c r="I275" s="344"/>
      <c r="J275" s="60"/>
      <c r="L275" s="62"/>
    </row>
    <row r="276" spans="1:12" s="21" customFormat="1" ht="19.5" thickBot="1">
      <c r="A276" s="4"/>
      <c r="B276" s="345" t="s">
        <v>1318</v>
      </c>
      <c r="C276" s="346"/>
      <c r="D276" s="347"/>
      <c r="E276" s="348"/>
      <c r="F276" s="348"/>
      <c r="G276" s="348"/>
      <c r="H276" s="348"/>
      <c r="I276" s="349"/>
      <c r="J276" s="60"/>
      <c r="L276" s="62"/>
    </row>
    <row r="277" spans="1:12" s="21" customFormat="1" ht="18.75">
      <c r="A277" s="4"/>
      <c r="B277" s="323" t="s">
        <v>1319</v>
      </c>
      <c r="C277" s="324"/>
      <c r="D277" s="324"/>
      <c r="E277" s="324"/>
      <c r="F277" s="324"/>
      <c r="G277" s="324"/>
      <c r="H277" s="324"/>
      <c r="I277" s="325"/>
      <c r="J277" s="60"/>
      <c r="L277" s="62"/>
    </row>
    <row r="278" spans="1:12" s="21" customFormat="1" ht="19.5" thickBot="1">
      <c r="A278" s="4"/>
      <c r="B278" s="53" t="s">
        <v>1323</v>
      </c>
      <c r="C278" s="54" t="s">
        <v>18</v>
      </c>
      <c r="D278" s="54" t="s">
        <v>1324</v>
      </c>
      <c r="E278" s="326" t="s">
        <v>1320</v>
      </c>
      <c r="F278" s="327"/>
      <c r="G278" s="54" t="s">
        <v>1325</v>
      </c>
      <c r="H278" s="54" t="s">
        <v>48</v>
      </c>
      <c r="I278" s="55" t="s">
        <v>1321</v>
      </c>
      <c r="J278" s="60"/>
      <c r="L278" s="62"/>
    </row>
    <row r="279" spans="1:12" s="21" customFormat="1" ht="19.5" customHeight="1" thickTop="1">
      <c r="A279" s="4"/>
      <c r="B279" s="328">
        <v>1</v>
      </c>
      <c r="C279" s="330"/>
      <c r="D279" s="330" t="str">
        <f>IF(C279&gt;0,VLOOKUP(C279,女子登録情報!$A$2:$H$2000,2,0),"")</f>
        <v/>
      </c>
      <c r="E279" s="331" t="str">
        <f>IF(C279&gt;0,VLOOKUP(C279,女子登録情報!$A$2:$H$2000,3,0),"")</f>
        <v/>
      </c>
      <c r="F279" s="332"/>
      <c r="G279" s="330" t="str">
        <f>IF(C279&gt;0,VLOOKUP(C279,女子登録情報!$A$2:$H$2000,4,0),"")</f>
        <v/>
      </c>
      <c r="H279" s="330" t="str">
        <f>IF(C279&gt;0,VLOOKUP(C279,女子登録情報!$A$2:$H$2000,8,0),"")</f>
        <v/>
      </c>
      <c r="I279" s="333" t="str">
        <f>IF(C279&gt;0,VLOOKUP(C279,女子登録情報!$A$2:$H$2000,5,0),"")</f>
        <v/>
      </c>
      <c r="J279" s="60"/>
      <c r="L279" s="62"/>
    </row>
    <row r="280" spans="1:12" s="21" customFormat="1" ht="18.75" customHeight="1">
      <c r="A280" s="4"/>
      <c r="B280" s="329"/>
      <c r="C280" s="195"/>
      <c r="D280" s="195"/>
      <c r="E280" s="321"/>
      <c r="F280" s="322"/>
      <c r="G280" s="195"/>
      <c r="H280" s="195"/>
      <c r="I280" s="320"/>
      <c r="J280" s="60"/>
      <c r="L280" s="62"/>
    </row>
    <row r="281" spans="1:12" s="21" customFormat="1" ht="18.75" customHeight="1">
      <c r="A281" s="4"/>
      <c r="B281" s="312">
        <v>2</v>
      </c>
      <c r="C281" s="314"/>
      <c r="D281" s="314" t="str">
        <f>IF(C281,VLOOKUP(C281,女子登録情報!$A$2:$H$2000,2,0),"")</f>
        <v/>
      </c>
      <c r="E281" s="316" t="str">
        <f>IF(C281&gt;0,VLOOKUP(C281,女子登録情報!$A$2:$H$2000,3,0),"")</f>
        <v/>
      </c>
      <c r="F281" s="317"/>
      <c r="G281" s="314" t="str">
        <f>IF(C281&gt;0,VLOOKUP(C281,女子登録情報!$A$2:$H$2000,4,0),"")</f>
        <v/>
      </c>
      <c r="H281" s="314" t="str">
        <f>IF(C281&gt;0,VLOOKUP(C281,女子登録情報!$A$2:$H$2000,8,0),"")</f>
        <v/>
      </c>
      <c r="I281" s="280" t="str">
        <f>IF(C281&gt;0,VLOOKUP(C281,女子登録情報!$A$2:$H$2000,5,0),"")</f>
        <v/>
      </c>
      <c r="J281" s="60"/>
      <c r="L281" s="62"/>
    </row>
    <row r="282" spans="1:12" s="21" customFormat="1" ht="18.75" customHeight="1">
      <c r="A282" s="4"/>
      <c r="B282" s="329"/>
      <c r="C282" s="195"/>
      <c r="D282" s="195"/>
      <c r="E282" s="321"/>
      <c r="F282" s="322"/>
      <c r="G282" s="195"/>
      <c r="H282" s="195"/>
      <c r="I282" s="320"/>
      <c r="J282" s="60"/>
      <c r="L282" s="62"/>
    </row>
    <row r="283" spans="1:12" s="21" customFormat="1" ht="18.75" customHeight="1">
      <c r="A283" s="4"/>
      <c r="B283" s="312">
        <v>3</v>
      </c>
      <c r="C283" s="314"/>
      <c r="D283" s="314" t="str">
        <f>IF(C283,VLOOKUP(C283,女子登録情報!$A$2:$H$2000,2,0),"")</f>
        <v/>
      </c>
      <c r="E283" s="316" t="str">
        <f>IF(C283&gt;0,VLOOKUP(C283,女子登録情報!$A$2:$H$2000,3,0),"")</f>
        <v/>
      </c>
      <c r="F283" s="317"/>
      <c r="G283" s="314" t="str">
        <f>IF(C283&gt;0,VLOOKUP(C283,女子登録情報!$A$2:$H$2000,4,0),"")</f>
        <v/>
      </c>
      <c r="H283" s="314" t="str">
        <f>IF(C283&gt;0,VLOOKUP(C283,女子登録情報!$A$2:$H$2000,8,0),"")</f>
        <v/>
      </c>
      <c r="I283" s="280" t="str">
        <f>IF(C283&gt;0,VLOOKUP(C283,女子登録情報!$A$2:$H$2000,5,0),"")</f>
        <v/>
      </c>
      <c r="J283" s="60"/>
      <c r="L283" s="62"/>
    </row>
    <row r="284" spans="1:12" s="21" customFormat="1" ht="18.75" customHeight="1">
      <c r="A284" s="4"/>
      <c r="B284" s="329"/>
      <c r="C284" s="195"/>
      <c r="D284" s="195"/>
      <c r="E284" s="321"/>
      <c r="F284" s="322"/>
      <c r="G284" s="195"/>
      <c r="H284" s="195"/>
      <c r="I284" s="320"/>
      <c r="J284" s="60"/>
      <c r="L284" s="62"/>
    </row>
    <row r="285" spans="1:12" s="21" customFormat="1" ht="18.75" customHeight="1">
      <c r="A285" s="4"/>
      <c r="B285" s="312">
        <v>4</v>
      </c>
      <c r="C285" s="314"/>
      <c r="D285" s="314" t="str">
        <f>IF(C285,VLOOKUP(C285,女子登録情報!$A$2:$H$2000,2,0),"")</f>
        <v/>
      </c>
      <c r="E285" s="316" t="str">
        <f>IF(C285&gt;0,VLOOKUP(C285,女子登録情報!$A$2:$H$2000,3,0),"")</f>
        <v/>
      </c>
      <c r="F285" s="317"/>
      <c r="G285" s="314" t="str">
        <f>IF(C285&gt;0,VLOOKUP(C285,女子登録情報!$A$2:$H$2000,4,0),"")</f>
        <v/>
      </c>
      <c r="H285" s="314" t="str">
        <f>IF(C285&gt;0,VLOOKUP(C285,女子登録情報!$A$2:$H$2000,8,0),"")</f>
        <v/>
      </c>
      <c r="I285" s="280" t="str">
        <f>IF(C285&gt;0,VLOOKUP(C285,女子登録情報!$A$2:$H$2000,5,0),"")</f>
        <v/>
      </c>
      <c r="J285" s="60"/>
      <c r="L285" s="62"/>
    </row>
    <row r="286" spans="1:12" s="21" customFormat="1" ht="18.75" customHeight="1">
      <c r="A286" s="4"/>
      <c r="B286" s="329"/>
      <c r="C286" s="195"/>
      <c r="D286" s="195"/>
      <c r="E286" s="321"/>
      <c r="F286" s="322"/>
      <c r="G286" s="195"/>
      <c r="H286" s="195"/>
      <c r="I286" s="320"/>
      <c r="J286" s="60"/>
      <c r="L286" s="62"/>
    </row>
    <row r="287" spans="1:12" s="21" customFormat="1" ht="18.75" customHeight="1">
      <c r="A287" s="4"/>
      <c r="B287" s="312">
        <v>5</v>
      </c>
      <c r="C287" s="314"/>
      <c r="D287" s="314" t="str">
        <f>IF(C287,VLOOKUP(C287,女子登録情報!$A$2:$H$2000,2,0),"")</f>
        <v/>
      </c>
      <c r="E287" s="316" t="str">
        <f>IF(C287&gt;0,VLOOKUP(C287,女子登録情報!$A$2:$H$2000,3,0),"")</f>
        <v/>
      </c>
      <c r="F287" s="317"/>
      <c r="G287" s="314" t="str">
        <f>IF(C287&gt;0,VLOOKUP(C287,女子登録情報!$A$2:$H$2000,4,0),"")</f>
        <v/>
      </c>
      <c r="H287" s="314" t="str">
        <f>IF(C287&gt;0,VLOOKUP(C287,女子登録情報!$A$2:$H$2000,8,0),"")</f>
        <v/>
      </c>
      <c r="I287" s="280" t="str">
        <f>IF(C287&gt;0,VLOOKUP(C287,女子登録情報!$A$2:$H$2000,5,0),"")</f>
        <v/>
      </c>
      <c r="J287" s="60"/>
      <c r="L287" s="62"/>
    </row>
    <row r="288" spans="1:12" s="21" customFormat="1" ht="18.75" customHeight="1">
      <c r="A288" s="4"/>
      <c r="B288" s="329"/>
      <c r="C288" s="195"/>
      <c r="D288" s="195"/>
      <c r="E288" s="321"/>
      <c r="F288" s="322"/>
      <c r="G288" s="195"/>
      <c r="H288" s="195"/>
      <c r="I288" s="320"/>
      <c r="J288" s="60"/>
      <c r="L288" s="62"/>
    </row>
    <row r="289" spans="1:12" s="21" customFormat="1" ht="18.75" customHeight="1">
      <c r="A289" s="4"/>
      <c r="B289" s="312">
        <v>6</v>
      </c>
      <c r="C289" s="314"/>
      <c r="D289" s="314" t="str">
        <f>IF(C289,VLOOKUP(C289,女子登録情報!$A$2:$H$2000,2,0),"")</f>
        <v/>
      </c>
      <c r="E289" s="316" t="str">
        <f>IF(C289&gt;0,VLOOKUP(C289,女子登録情報!$A$2:$H$2000,3,0),"")</f>
        <v/>
      </c>
      <c r="F289" s="317"/>
      <c r="G289" s="314" t="str">
        <f>IF(C289&gt;0,VLOOKUP(C289,女子登録情報!$A$2:$H$2000,4,0),"")</f>
        <v/>
      </c>
      <c r="H289" s="314" t="str">
        <f>IF(C289&gt;0,VLOOKUP(C289,女子登録情報!$A$2:$H$2000,8,0),"")</f>
        <v/>
      </c>
      <c r="I289" s="280" t="str">
        <f>IF(C289&gt;0,VLOOKUP(C289,女子登録情報!$A$2:$H$2000,5,0),"")</f>
        <v/>
      </c>
      <c r="J289" s="60"/>
      <c r="L289" s="62"/>
    </row>
    <row r="290" spans="1:12" s="21" customFormat="1" ht="19.5" customHeight="1" thickBot="1">
      <c r="A290" s="4"/>
      <c r="B290" s="313"/>
      <c r="C290" s="315"/>
      <c r="D290" s="315"/>
      <c r="E290" s="318"/>
      <c r="F290" s="319"/>
      <c r="G290" s="315"/>
      <c r="H290" s="315"/>
      <c r="I290" s="281"/>
      <c r="J290" s="60"/>
      <c r="L290" s="62"/>
    </row>
    <row r="291" spans="1:12" s="21" customFormat="1" ht="18.75">
      <c r="A291" s="4"/>
      <c r="B291" s="282" t="s">
        <v>1322</v>
      </c>
      <c r="C291" s="283"/>
      <c r="D291" s="283"/>
      <c r="E291" s="283"/>
      <c r="F291" s="283"/>
      <c r="G291" s="283"/>
      <c r="H291" s="283"/>
      <c r="I291" s="284"/>
      <c r="J291" s="60"/>
      <c r="L291" s="62"/>
    </row>
    <row r="292" spans="1:12" s="21" customFormat="1" ht="18.75">
      <c r="A292" s="4"/>
      <c r="B292" s="285"/>
      <c r="C292" s="286"/>
      <c r="D292" s="286"/>
      <c r="E292" s="286"/>
      <c r="F292" s="286"/>
      <c r="G292" s="286"/>
      <c r="H292" s="286"/>
      <c r="I292" s="287"/>
      <c r="J292" s="60"/>
      <c r="L292" s="62"/>
    </row>
    <row r="293" spans="1:12" s="21" customFormat="1" ht="19.5" thickBot="1">
      <c r="A293" s="4"/>
      <c r="B293" s="288"/>
      <c r="C293" s="289"/>
      <c r="D293" s="289"/>
      <c r="E293" s="289"/>
      <c r="F293" s="289"/>
      <c r="G293" s="289"/>
      <c r="H293" s="289"/>
      <c r="I293" s="290"/>
      <c r="J293" s="60"/>
      <c r="L293" s="62"/>
    </row>
    <row r="294" spans="1:12" s="21" customFormat="1" ht="18.75">
      <c r="A294" s="61"/>
      <c r="B294" s="61"/>
      <c r="C294" s="61"/>
      <c r="D294" s="61"/>
      <c r="E294" s="61"/>
      <c r="F294" s="61"/>
      <c r="G294" s="61"/>
      <c r="H294" s="61"/>
      <c r="I294" s="61"/>
      <c r="J294" s="66"/>
      <c r="L294" s="62"/>
    </row>
    <row r="295" spans="1:12" s="21" customFormat="1" ht="19.5" thickBot="1">
      <c r="A295" s="4"/>
      <c r="B295" s="4"/>
      <c r="C295" s="4"/>
      <c r="D295" s="4"/>
      <c r="E295" s="4"/>
      <c r="F295" s="4"/>
      <c r="G295" s="4"/>
      <c r="H295" s="4"/>
      <c r="I295" s="4"/>
      <c r="J295" s="64" t="s">
        <v>1348</v>
      </c>
      <c r="L295" s="62"/>
    </row>
    <row r="296" spans="1:12" s="21" customFormat="1" ht="18.75" customHeight="1">
      <c r="A296" s="4"/>
      <c r="B296" s="385" t="str">
        <f>CONCATENATE('加盟校情報&amp;大会設定'!$G$5,'加盟校情報&amp;大会設定'!$H$5,'加盟校情報&amp;大会設定'!$I$5,'加盟校情報&amp;大会設定'!$J$5,)&amp;"　女子4×400mR"</f>
        <v>第35回全日本大学女子駅伝東海地区選考会　女子4×400mR</v>
      </c>
      <c r="C296" s="386"/>
      <c r="D296" s="386"/>
      <c r="E296" s="386"/>
      <c r="F296" s="386"/>
      <c r="G296" s="386"/>
      <c r="H296" s="386"/>
      <c r="I296" s="387"/>
      <c r="J296" s="60"/>
      <c r="L296" s="62"/>
    </row>
    <row r="297" spans="1:12" s="21" customFormat="1" ht="19.5" customHeight="1" thickBot="1">
      <c r="A297" s="4"/>
      <c r="B297" s="388"/>
      <c r="C297" s="389"/>
      <c r="D297" s="389"/>
      <c r="E297" s="389"/>
      <c r="F297" s="389"/>
      <c r="G297" s="389"/>
      <c r="H297" s="389"/>
      <c r="I297" s="390"/>
      <c r="J297" s="60"/>
      <c r="L297" s="62"/>
    </row>
    <row r="298" spans="1:12" s="21" customFormat="1" ht="18.75">
      <c r="A298" s="4"/>
      <c r="B298" s="297" t="s">
        <v>1326</v>
      </c>
      <c r="C298" s="298"/>
      <c r="D298" s="303" t="str">
        <f>IF(基本情報登録!$D$6&gt;0,基本情報登録!$D$6,"")</f>
        <v/>
      </c>
      <c r="E298" s="304"/>
      <c r="F298" s="304"/>
      <c r="G298" s="304"/>
      <c r="H298" s="305"/>
      <c r="I298" s="65" t="s">
        <v>1360</v>
      </c>
      <c r="J298" s="60"/>
      <c r="L298" s="62"/>
    </row>
    <row r="299" spans="1:12" s="21" customFormat="1" ht="18.75" customHeight="1">
      <c r="A299" s="4"/>
      <c r="B299" s="299" t="s">
        <v>1</v>
      </c>
      <c r="C299" s="300"/>
      <c r="D299" s="306" t="str">
        <f>IF(基本情報登録!$D$8&gt;0,基本情報登録!$D$8,"")</f>
        <v/>
      </c>
      <c r="E299" s="307"/>
      <c r="F299" s="307"/>
      <c r="G299" s="307"/>
      <c r="H299" s="308"/>
      <c r="I299" s="280"/>
      <c r="J299" s="60"/>
      <c r="L299" s="62"/>
    </row>
    <row r="300" spans="1:12" s="21" customFormat="1" ht="19.5" customHeight="1" thickBot="1">
      <c r="A300" s="4"/>
      <c r="B300" s="301"/>
      <c r="C300" s="302"/>
      <c r="D300" s="309"/>
      <c r="E300" s="310"/>
      <c r="F300" s="310"/>
      <c r="G300" s="310"/>
      <c r="H300" s="311"/>
      <c r="I300" s="281"/>
      <c r="J300" s="60"/>
      <c r="L300" s="62"/>
    </row>
    <row r="301" spans="1:12" s="21" customFormat="1" ht="18.75">
      <c r="A301" s="4"/>
      <c r="B301" s="297" t="s">
        <v>26</v>
      </c>
      <c r="C301" s="298"/>
      <c r="D301" s="334"/>
      <c r="E301" s="335"/>
      <c r="F301" s="335"/>
      <c r="G301" s="335"/>
      <c r="H301" s="335"/>
      <c r="I301" s="336"/>
      <c r="J301" s="60"/>
      <c r="L301" s="62"/>
    </row>
    <row r="302" spans="1:12" s="21" customFormat="1" ht="18.75" hidden="1">
      <c r="A302" s="4"/>
      <c r="B302" s="50"/>
      <c r="C302" s="51"/>
      <c r="D302" s="52"/>
      <c r="E302" s="337" t="str">
        <f>TEXT(D301,"00000")</f>
        <v>00000</v>
      </c>
      <c r="F302" s="337"/>
      <c r="G302" s="337"/>
      <c r="H302" s="337"/>
      <c r="I302" s="338"/>
      <c r="J302" s="60"/>
      <c r="L302" s="62"/>
    </row>
    <row r="303" spans="1:12" s="21" customFormat="1" ht="18.75" customHeight="1">
      <c r="A303" s="4"/>
      <c r="B303" s="299" t="s">
        <v>29</v>
      </c>
      <c r="C303" s="300"/>
      <c r="D303" s="316"/>
      <c r="E303" s="341"/>
      <c r="F303" s="341"/>
      <c r="G303" s="341"/>
      <c r="H303" s="341"/>
      <c r="I303" s="342"/>
      <c r="J303" s="60"/>
      <c r="L303" s="62"/>
    </row>
    <row r="304" spans="1:12" s="21" customFormat="1" ht="18.75" customHeight="1">
      <c r="A304" s="4"/>
      <c r="B304" s="339"/>
      <c r="C304" s="340"/>
      <c r="D304" s="321"/>
      <c r="E304" s="343"/>
      <c r="F304" s="343"/>
      <c r="G304" s="343"/>
      <c r="H304" s="343"/>
      <c r="I304" s="344"/>
      <c r="J304" s="60"/>
      <c r="L304" s="62"/>
    </row>
    <row r="305" spans="1:12" s="21" customFormat="1" ht="19.5" thickBot="1">
      <c r="A305" s="4"/>
      <c r="B305" s="345" t="s">
        <v>1318</v>
      </c>
      <c r="C305" s="346"/>
      <c r="D305" s="347"/>
      <c r="E305" s="348"/>
      <c r="F305" s="348"/>
      <c r="G305" s="348"/>
      <c r="H305" s="348"/>
      <c r="I305" s="349"/>
      <c r="J305" s="60"/>
      <c r="L305" s="62"/>
    </row>
    <row r="306" spans="1:12" s="21" customFormat="1" ht="18.75">
      <c r="A306" s="4"/>
      <c r="B306" s="323" t="s">
        <v>1319</v>
      </c>
      <c r="C306" s="324"/>
      <c r="D306" s="324"/>
      <c r="E306" s="324"/>
      <c r="F306" s="324"/>
      <c r="G306" s="324"/>
      <c r="H306" s="324"/>
      <c r="I306" s="325"/>
      <c r="J306" s="60"/>
      <c r="L306" s="62"/>
    </row>
    <row r="307" spans="1:12" s="21" customFormat="1" ht="19.5" thickBot="1">
      <c r="A307" s="4"/>
      <c r="B307" s="53" t="s">
        <v>1323</v>
      </c>
      <c r="C307" s="54" t="s">
        <v>18</v>
      </c>
      <c r="D307" s="54" t="s">
        <v>1324</v>
      </c>
      <c r="E307" s="326" t="s">
        <v>1320</v>
      </c>
      <c r="F307" s="327"/>
      <c r="G307" s="54" t="s">
        <v>1325</v>
      </c>
      <c r="H307" s="54" t="s">
        <v>48</v>
      </c>
      <c r="I307" s="55" t="s">
        <v>1321</v>
      </c>
      <c r="J307" s="60"/>
      <c r="L307" s="62"/>
    </row>
    <row r="308" spans="1:12" s="21" customFormat="1" ht="19.5" customHeight="1" thickTop="1">
      <c r="A308" s="4"/>
      <c r="B308" s="328">
        <v>1</v>
      </c>
      <c r="C308" s="330"/>
      <c r="D308" s="330" t="str">
        <f>IF(C308&gt;0,VLOOKUP(C308,女子登録情報!$A$2:$H$2000,2,0),"")</f>
        <v/>
      </c>
      <c r="E308" s="331" t="str">
        <f>IF(C308&gt;0,VLOOKUP(C308,女子登録情報!$A$2:$H$2000,3,0),"")</f>
        <v/>
      </c>
      <c r="F308" s="332"/>
      <c r="G308" s="330" t="str">
        <f>IF(C308&gt;0,VLOOKUP(C308,女子登録情報!$A$2:$H$2000,4,0),"")</f>
        <v/>
      </c>
      <c r="H308" s="330" t="str">
        <f>IF(C308&gt;0,VLOOKUP(C308,女子登録情報!$A$2:$H$2000,8,0),"")</f>
        <v/>
      </c>
      <c r="I308" s="333" t="str">
        <f>IF(C308&gt;0,VLOOKUP(C308,女子登録情報!$A$2:$H$2000,5,0),"")</f>
        <v/>
      </c>
      <c r="J308" s="60"/>
      <c r="L308" s="62"/>
    </row>
    <row r="309" spans="1:12" s="21" customFormat="1" ht="18.75" customHeight="1">
      <c r="A309" s="4"/>
      <c r="B309" s="329"/>
      <c r="C309" s="195"/>
      <c r="D309" s="195"/>
      <c r="E309" s="321"/>
      <c r="F309" s="322"/>
      <c r="G309" s="195"/>
      <c r="H309" s="195"/>
      <c r="I309" s="320"/>
      <c r="J309" s="60"/>
      <c r="L309" s="62"/>
    </row>
    <row r="310" spans="1:12" s="21" customFormat="1" ht="18.75" customHeight="1">
      <c r="A310" s="4"/>
      <c r="B310" s="312">
        <v>2</v>
      </c>
      <c r="C310" s="314"/>
      <c r="D310" s="314" t="str">
        <f>IF(C310,VLOOKUP(C310,女子登録情報!$A$2:$H$2000,2,0),"")</f>
        <v/>
      </c>
      <c r="E310" s="316" t="str">
        <f>IF(C310&gt;0,VLOOKUP(C310,女子登録情報!$A$2:$H$2000,3,0),"")</f>
        <v/>
      </c>
      <c r="F310" s="317"/>
      <c r="G310" s="314" t="str">
        <f>IF(C310&gt;0,VLOOKUP(C310,女子登録情報!$A$2:$H$2000,4,0),"")</f>
        <v/>
      </c>
      <c r="H310" s="314" t="str">
        <f>IF(C310&gt;0,VLOOKUP(C310,女子登録情報!$A$2:$H$2000,8,0),"")</f>
        <v/>
      </c>
      <c r="I310" s="280" t="str">
        <f>IF(C310&gt;0,VLOOKUP(C310,女子登録情報!$A$2:$H$2000,5,0),"")</f>
        <v/>
      </c>
      <c r="J310" s="60"/>
      <c r="L310" s="62"/>
    </row>
    <row r="311" spans="1:12" s="21" customFormat="1" ht="18.75" customHeight="1">
      <c r="A311" s="4"/>
      <c r="B311" s="329"/>
      <c r="C311" s="195"/>
      <c r="D311" s="195"/>
      <c r="E311" s="321"/>
      <c r="F311" s="322"/>
      <c r="G311" s="195"/>
      <c r="H311" s="195"/>
      <c r="I311" s="320"/>
      <c r="J311" s="60"/>
      <c r="L311" s="62"/>
    </row>
    <row r="312" spans="1:12" s="21" customFormat="1" ht="18.75" customHeight="1">
      <c r="A312" s="4"/>
      <c r="B312" s="312">
        <v>3</v>
      </c>
      <c r="C312" s="314"/>
      <c r="D312" s="314" t="str">
        <f>IF(C312,VLOOKUP(C312,女子登録情報!$A$2:$H$2000,2,0),"")</f>
        <v/>
      </c>
      <c r="E312" s="316" t="str">
        <f>IF(C312&gt;0,VLOOKUP(C312,女子登録情報!$A$2:$H$2000,3,0),"")</f>
        <v/>
      </c>
      <c r="F312" s="317"/>
      <c r="G312" s="314" t="str">
        <f>IF(C312&gt;0,VLOOKUP(C312,女子登録情報!$A$2:$H$2000,4,0),"")</f>
        <v/>
      </c>
      <c r="H312" s="314" t="str">
        <f>IF(C312&gt;0,VLOOKUP(C312,女子登録情報!$A$2:$H$2000,8,0),"")</f>
        <v/>
      </c>
      <c r="I312" s="280" t="str">
        <f>IF(C312&gt;0,VLOOKUP(C312,女子登録情報!$A$2:$H$2000,5,0),"")</f>
        <v/>
      </c>
      <c r="J312" s="60"/>
      <c r="L312" s="62"/>
    </row>
    <row r="313" spans="1:12" s="21" customFormat="1" ht="18.75" customHeight="1">
      <c r="A313" s="4"/>
      <c r="B313" s="329"/>
      <c r="C313" s="195"/>
      <c r="D313" s="195"/>
      <c r="E313" s="321"/>
      <c r="F313" s="322"/>
      <c r="G313" s="195"/>
      <c r="H313" s="195"/>
      <c r="I313" s="320"/>
      <c r="J313" s="60"/>
      <c r="L313" s="62"/>
    </row>
    <row r="314" spans="1:12" s="21" customFormat="1" ht="18.75" customHeight="1">
      <c r="A314" s="4"/>
      <c r="B314" s="312">
        <v>4</v>
      </c>
      <c r="C314" s="314"/>
      <c r="D314" s="314" t="str">
        <f>IF(C314,VLOOKUP(C314,女子登録情報!$A$2:$H$2000,2,0),"")</f>
        <v/>
      </c>
      <c r="E314" s="316" t="str">
        <f>IF(C314&gt;0,VLOOKUP(C314,女子登録情報!$A$2:$H$2000,3,0),"")</f>
        <v/>
      </c>
      <c r="F314" s="317"/>
      <c r="G314" s="314" t="str">
        <f>IF(C314&gt;0,VLOOKUP(C314,女子登録情報!$A$2:$H$2000,4,0),"")</f>
        <v/>
      </c>
      <c r="H314" s="314" t="str">
        <f>IF(C314&gt;0,VLOOKUP(C314,女子登録情報!$A$2:$H$2000,8,0),"")</f>
        <v/>
      </c>
      <c r="I314" s="280" t="str">
        <f>IF(C314&gt;0,VLOOKUP(C314,女子登録情報!$A$2:$H$2000,5,0),"")</f>
        <v/>
      </c>
      <c r="J314" s="60"/>
      <c r="L314" s="62"/>
    </row>
    <row r="315" spans="1:12" s="21" customFormat="1" ht="18.75" customHeight="1">
      <c r="A315" s="4"/>
      <c r="B315" s="329"/>
      <c r="C315" s="195"/>
      <c r="D315" s="195"/>
      <c r="E315" s="321"/>
      <c r="F315" s="322"/>
      <c r="G315" s="195"/>
      <c r="H315" s="195"/>
      <c r="I315" s="320"/>
      <c r="J315" s="60"/>
      <c r="L315" s="62"/>
    </row>
    <row r="316" spans="1:12" s="21" customFormat="1" ht="18.75" customHeight="1">
      <c r="A316" s="4"/>
      <c r="B316" s="312">
        <v>5</v>
      </c>
      <c r="C316" s="314"/>
      <c r="D316" s="314" t="str">
        <f>IF(C316,VLOOKUP(C316,女子登録情報!$A$2:$H$2000,2,0),"")</f>
        <v/>
      </c>
      <c r="E316" s="316" t="str">
        <f>IF(C316&gt;0,VLOOKUP(C316,女子登録情報!$A$2:$H$2000,3,0),"")</f>
        <v/>
      </c>
      <c r="F316" s="317"/>
      <c r="G316" s="314" t="str">
        <f>IF(C316&gt;0,VLOOKUP(C316,女子登録情報!$A$2:$H$2000,4,0),"")</f>
        <v/>
      </c>
      <c r="H316" s="314" t="str">
        <f>IF(C316&gt;0,VLOOKUP(C316,女子登録情報!$A$2:$H$2000,8,0),"")</f>
        <v/>
      </c>
      <c r="I316" s="280" t="str">
        <f>IF(C316&gt;0,VLOOKUP(C316,女子登録情報!$A$2:$H$2000,5,0),"")</f>
        <v/>
      </c>
      <c r="J316" s="60"/>
      <c r="L316" s="62"/>
    </row>
    <row r="317" spans="1:12" s="21" customFormat="1" ht="18.75" customHeight="1">
      <c r="A317" s="4"/>
      <c r="B317" s="329"/>
      <c r="C317" s="195"/>
      <c r="D317" s="195"/>
      <c r="E317" s="321"/>
      <c r="F317" s="322"/>
      <c r="G317" s="195"/>
      <c r="H317" s="195"/>
      <c r="I317" s="320"/>
      <c r="J317" s="60"/>
      <c r="L317" s="62"/>
    </row>
    <row r="318" spans="1:12" s="21" customFormat="1" ht="18.75" customHeight="1">
      <c r="A318" s="4"/>
      <c r="B318" s="312">
        <v>6</v>
      </c>
      <c r="C318" s="314"/>
      <c r="D318" s="314" t="str">
        <f>IF(C318,VLOOKUP(C318,女子登録情報!$A$2:$H$2000,2,0),"")</f>
        <v/>
      </c>
      <c r="E318" s="316" t="str">
        <f>IF(C318&gt;0,VLOOKUP(C318,女子登録情報!$A$2:$H$2000,3,0),"")</f>
        <v/>
      </c>
      <c r="F318" s="317"/>
      <c r="G318" s="314" t="str">
        <f>IF(C318&gt;0,VLOOKUP(C318,女子登録情報!$A$2:$H$2000,4,0),"")</f>
        <v/>
      </c>
      <c r="H318" s="314" t="str">
        <f>IF(C318&gt;0,VLOOKUP(C318,女子登録情報!$A$2:$H$2000,8,0),"")</f>
        <v/>
      </c>
      <c r="I318" s="280" t="str">
        <f>IF(C318&gt;0,VLOOKUP(C318,女子登録情報!$A$2:$H$2000,5,0),"")</f>
        <v/>
      </c>
      <c r="J318" s="60"/>
      <c r="L318" s="62"/>
    </row>
    <row r="319" spans="1:12" s="21" customFormat="1" ht="19.5" customHeight="1" thickBot="1">
      <c r="A319" s="4"/>
      <c r="B319" s="313"/>
      <c r="C319" s="315"/>
      <c r="D319" s="315"/>
      <c r="E319" s="318"/>
      <c r="F319" s="319"/>
      <c r="G319" s="315"/>
      <c r="H319" s="315"/>
      <c r="I319" s="281"/>
      <c r="J319" s="60"/>
      <c r="L319" s="62"/>
    </row>
    <row r="320" spans="1:12" s="21" customFormat="1" ht="18.75">
      <c r="A320" s="4"/>
      <c r="B320" s="282" t="s">
        <v>1322</v>
      </c>
      <c r="C320" s="283"/>
      <c r="D320" s="283"/>
      <c r="E320" s="283"/>
      <c r="F320" s="283"/>
      <c r="G320" s="283"/>
      <c r="H320" s="283"/>
      <c r="I320" s="284"/>
      <c r="J320" s="60"/>
      <c r="L320" s="62"/>
    </row>
    <row r="321" spans="1:12" s="21" customFormat="1" ht="18.75">
      <c r="A321" s="4"/>
      <c r="B321" s="285"/>
      <c r="C321" s="286"/>
      <c r="D321" s="286"/>
      <c r="E321" s="286"/>
      <c r="F321" s="286"/>
      <c r="G321" s="286"/>
      <c r="H321" s="286"/>
      <c r="I321" s="287"/>
      <c r="J321" s="60"/>
      <c r="L321" s="62"/>
    </row>
    <row r="322" spans="1:12" s="21" customFormat="1" ht="19.5" thickBot="1">
      <c r="A322" s="4"/>
      <c r="B322" s="288"/>
      <c r="C322" s="289"/>
      <c r="D322" s="289"/>
      <c r="E322" s="289"/>
      <c r="F322" s="289"/>
      <c r="G322" s="289"/>
      <c r="H322" s="289"/>
      <c r="I322" s="290"/>
      <c r="J322" s="60"/>
      <c r="L322" s="62"/>
    </row>
    <row r="323" spans="1:12" s="21" customFormat="1" ht="18.75">
      <c r="A323" s="61"/>
      <c r="B323" s="61"/>
      <c r="C323" s="61"/>
      <c r="D323" s="61"/>
      <c r="E323" s="61"/>
      <c r="F323" s="61"/>
      <c r="G323" s="61"/>
      <c r="H323" s="61"/>
      <c r="I323" s="61"/>
      <c r="J323" s="66"/>
      <c r="L323" s="62"/>
    </row>
    <row r="324" spans="1:12" s="21" customFormat="1" ht="19.5" thickBot="1">
      <c r="A324" s="4"/>
      <c r="B324" s="4"/>
      <c r="C324" s="4"/>
      <c r="D324" s="4"/>
      <c r="E324" s="4"/>
      <c r="F324" s="4"/>
      <c r="G324" s="4"/>
      <c r="H324" s="4"/>
      <c r="I324" s="4"/>
      <c r="J324" s="64" t="s">
        <v>1349</v>
      </c>
      <c r="L324" s="62"/>
    </row>
    <row r="325" spans="1:12" s="21" customFormat="1" ht="18.75">
      <c r="A325" s="4"/>
      <c r="B325" s="385" t="str">
        <f>CONCATENATE('加盟校情報&amp;大会設定'!$G$5,'加盟校情報&amp;大会設定'!$H$5,'加盟校情報&amp;大会設定'!$I$5,'加盟校情報&amp;大会設定'!$J$5,)&amp;"　女子4×400mR"</f>
        <v>第35回全日本大学女子駅伝東海地区選考会　女子4×400mR</v>
      </c>
      <c r="C325" s="386"/>
      <c r="D325" s="386"/>
      <c r="E325" s="386"/>
      <c r="F325" s="386"/>
      <c r="G325" s="386"/>
      <c r="H325" s="386"/>
      <c r="I325" s="387"/>
      <c r="J325" s="60"/>
      <c r="L325" s="62"/>
    </row>
    <row r="326" spans="1:12" s="21" customFormat="1" ht="19.5" thickBot="1">
      <c r="A326" s="4"/>
      <c r="B326" s="388"/>
      <c r="C326" s="389"/>
      <c r="D326" s="389"/>
      <c r="E326" s="389"/>
      <c r="F326" s="389"/>
      <c r="G326" s="389"/>
      <c r="H326" s="389"/>
      <c r="I326" s="390"/>
      <c r="J326" s="60"/>
      <c r="L326" s="62"/>
    </row>
    <row r="327" spans="1:12" s="21" customFormat="1" ht="18.75">
      <c r="A327" s="4"/>
      <c r="B327" s="297" t="s">
        <v>1326</v>
      </c>
      <c r="C327" s="298"/>
      <c r="D327" s="303" t="str">
        <f>IF(基本情報登録!$D$6&gt;0,基本情報登録!$D$6,"")</f>
        <v/>
      </c>
      <c r="E327" s="304"/>
      <c r="F327" s="304"/>
      <c r="G327" s="304"/>
      <c r="H327" s="305"/>
      <c r="I327" s="65" t="s">
        <v>1360</v>
      </c>
      <c r="J327" s="60"/>
      <c r="L327" s="62"/>
    </row>
    <row r="328" spans="1:12" s="21" customFormat="1" ht="18.75">
      <c r="A328" s="4"/>
      <c r="B328" s="299" t="s">
        <v>1</v>
      </c>
      <c r="C328" s="300"/>
      <c r="D328" s="306" t="str">
        <f>IF(基本情報登録!$D$8&gt;0,基本情報登録!$D$8,"")</f>
        <v/>
      </c>
      <c r="E328" s="307"/>
      <c r="F328" s="307"/>
      <c r="G328" s="307"/>
      <c r="H328" s="308"/>
      <c r="I328" s="280"/>
      <c r="J328" s="60"/>
      <c r="L328" s="62"/>
    </row>
    <row r="329" spans="1:12" s="21" customFormat="1" ht="19.5" thickBot="1">
      <c r="A329" s="4"/>
      <c r="B329" s="301"/>
      <c r="C329" s="302"/>
      <c r="D329" s="309"/>
      <c r="E329" s="310"/>
      <c r="F329" s="310"/>
      <c r="G329" s="310"/>
      <c r="H329" s="311"/>
      <c r="I329" s="281"/>
      <c r="J329" s="60"/>
      <c r="L329" s="62"/>
    </row>
    <row r="330" spans="1:12" s="21" customFormat="1" ht="18.75">
      <c r="A330" s="4"/>
      <c r="B330" s="297" t="s">
        <v>26</v>
      </c>
      <c r="C330" s="298"/>
      <c r="D330" s="334"/>
      <c r="E330" s="335"/>
      <c r="F330" s="335"/>
      <c r="G330" s="335"/>
      <c r="H330" s="335"/>
      <c r="I330" s="336"/>
      <c r="J330" s="60"/>
      <c r="L330" s="62"/>
    </row>
    <row r="331" spans="1:12" s="21" customFormat="1" ht="18.75" hidden="1">
      <c r="A331" s="4"/>
      <c r="B331" s="50"/>
      <c r="C331" s="51"/>
      <c r="D331" s="52"/>
      <c r="E331" s="337" t="str">
        <f>TEXT(D330,"00000")</f>
        <v>00000</v>
      </c>
      <c r="F331" s="337"/>
      <c r="G331" s="337"/>
      <c r="H331" s="337"/>
      <c r="I331" s="338"/>
      <c r="J331" s="60"/>
      <c r="L331" s="62"/>
    </row>
    <row r="332" spans="1:12" s="21" customFormat="1" ht="18.75">
      <c r="A332" s="4"/>
      <c r="B332" s="299" t="s">
        <v>29</v>
      </c>
      <c r="C332" s="300"/>
      <c r="D332" s="316"/>
      <c r="E332" s="341"/>
      <c r="F332" s="341"/>
      <c r="G332" s="341"/>
      <c r="H332" s="341"/>
      <c r="I332" s="342"/>
      <c r="J332" s="60"/>
      <c r="L332" s="62"/>
    </row>
    <row r="333" spans="1:12" s="21" customFormat="1" ht="18.75">
      <c r="A333" s="4"/>
      <c r="B333" s="339"/>
      <c r="C333" s="340"/>
      <c r="D333" s="321"/>
      <c r="E333" s="343"/>
      <c r="F333" s="343"/>
      <c r="G333" s="343"/>
      <c r="H333" s="343"/>
      <c r="I333" s="344"/>
      <c r="J333" s="60"/>
      <c r="L333" s="62"/>
    </row>
    <row r="334" spans="1:12" s="21" customFormat="1" ht="19.5" thickBot="1">
      <c r="A334" s="4"/>
      <c r="B334" s="345" t="s">
        <v>1318</v>
      </c>
      <c r="C334" s="346"/>
      <c r="D334" s="347"/>
      <c r="E334" s="348"/>
      <c r="F334" s="348"/>
      <c r="G334" s="348"/>
      <c r="H334" s="348"/>
      <c r="I334" s="349"/>
      <c r="J334" s="60"/>
      <c r="L334" s="62"/>
    </row>
    <row r="335" spans="1:12" s="21" customFormat="1" ht="18.75">
      <c r="A335" s="4"/>
      <c r="B335" s="323" t="s">
        <v>1319</v>
      </c>
      <c r="C335" s="324"/>
      <c r="D335" s="324"/>
      <c r="E335" s="324"/>
      <c r="F335" s="324"/>
      <c r="G335" s="324"/>
      <c r="H335" s="324"/>
      <c r="I335" s="325"/>
      <c r="J335" s="60"/>
      <c r="L335" s="62"/>
    </row>
    <row r="336" spans="1:12" s="21" customFormat="1" ht="19.5" thickBot="1">
      <c r="A336" s="4"/>
      <c r="B336" s="53" t="s">
        <v>1323</v>
      </c>
      <c r="C336" s="54" t="s">
        <v>18</v>
      </c>
      <c r="D336" s="54" t="s">
        <v>1324</v>
      </c>
      <c r="E336" s="326" t="s">
        <v>1320</v>
      </c>
      <c r="F336" s="327"/>
      <c r="G336" s="54" t="s">
        <v>1325</v>
      </c>
      <c r="H336" s="54" t="s">
        <v>48</v>
      </c>
      <c r="I336" s="55" t="s">
        <v>1321</v>
      </c>
      <c r="J336" s="60"/>
      <c r="L336" s="62"/>
    </row>
    <row r="337" spans="1:12" s="21" customFormat="1" ht="19.5" thickTop="1">
      <c r="A337" s="4"/>
      <c r="B337" s="328">
        <v>1</v>
      </c>
      <c r="C337" s="330"/>
      <c r="D337" s="330" t="str">
        <f>IF(C337&gt;0,VLOOKUP(C337,女子登録情報!$A$2:$H$2000,2,0),"")</f>
        <v/>
      </c>
      <c r="E337" s="331" t="str">
        <f>IF(C337&gt;0,VLOOKUP(C337,女子登録情報!$A$2:$H$2000,3,0),"")</f>
        <v/>
      </c>
      <c r="F337" s="332"/>
      <c r="G337" s="330" t="str">
        <f>IF(C337&gt;0,VLOOKUP(C337,女子登録情報!$A$2:$H$2000,4,0),"")</f>
        <v/>
      </c>
      <c r="H337" s="330" t="str">
        <f>IF(C337&gt;0,VLOOKUP(C337,女子登録情報!$A$2:$H$2000,8,0),"")</f>
        <v/>
      </c>
      <c r="I337" s="333" t="str">
        <f>IF(C337&gt;0,VLOOKUP(C337,女子登録情報!$A$2:$H$2000,5,0),"")</f>
        <v/>
      </c>
      <c r="J337" s="60"/>
      <c r="L337" s="62"/>
    </row>
    <row r="338" spans="1:12" s="21" customFormat="1" ht="18.75">
      <c r="A338" s="4"/>
      <c r="B338" s="329"/>
      <c r="C338" s="195"/>
      <c r="D338" s="195"/>
      <c r="E338" s="321"/>
      <c r="F338" s="322"/>
      <c r="G338" s="195"/>
      <c r="H338" s="195"/>
      <c r="I338" s="320"/>
      <c r="J338" s="60"/>
      <c r="L338" s="62"/>
    </row>
    <row r="339" spans="1:12" s="21" customFormat="1" ht="18.75">
      <c r="A339" s="4"/>
      <c r="B339" s="312">
        <v>2</v>
      </c>
      <c r="C339" s="314"/>
      <c r="D339" s="314" t="str">
        <f>IF(C339,VLOOKUP(C339,女子登録情報!$A$2:$H$2000,2,0),"")</f>
        <v/>
      </c>
      <c r="E339" s="316" t="str">
        <f>IF(C339&gt;0,VLOOKUP(C339,女子登録情報!$A$2:$H$2000,3,0),"")</f>
        <v/>
      </c>
      <c r="F339" s="317"/>
      <c r="G339" s="314" t="str">
        <f>IF(C339&gt;0,VLOOKUP(C339,女子登録情報!$A$2:$H$2000,4,0),"")</f>
        <v/>
      </c>
      <c r="H339" s="314" t="str">
        <f>IF(C339&gt;0,VLOOKUP(C339,女子登録情報!$A$2:$H$2000,8,0),"")</f>
        <v/>
      </c>
      <c r="I339" s="280" t="str">
        <f>IF(C339&gt;0,VLOOKUP(C339,女子登録情報!$A$2:$H$2000,5,0),"")</f>
        <v/>
      </c>
      <c r="J339" s="60"/>
      <c r="L339" s="62"/>
    </row>
    <row r="340" spans="1:12" s="21" customFormat="1" ht="18.75">
      <c r="A340" s="4"/>
      <c r="B340" s="329"/>
      <c r="C340" s="195"/>
      <c r="D340" s="195"/>
      <c r="E340" s="321"/>
      <c r="F340" s="322"/>
      <c r="G340" s="195"/>
      <c r="H340" s="195"/>
      <c r="I340" s="320"/>
      <c r="J340" s="60"/>
      <c r="L340" s="62"/>
    </row>
    <row r="341" spans="1:12" s="21" customFormat="1" ht="18.75">
      <c r="A341" s="4"/>
      <c r="B341" s="312">
        <v>3</v>
      </c>
      <c r="C341" s="314"/>
      <c r="D341" s="314" t="str">
        <f>IF(C341,VLOOKUP(C341,女子登録情報!$A$2:$H$2000,2,0),"")</f>
        <v/>
      </c>
      <c r="E341" s="316" t="str">
        <f>IF(C341&gt;0,VLOOKUP(C341,女子登録情報!$A$2:$H$2000,3,0),"")</f>
        <v/>
      </c>
      <c r="F341" s="317"/>
      <c r="G341" s="314" t="str">
        <f>IF(C341&gt;0,VLOOKUP(C341,女子登録情報!$A$2:$H$2000,4,0),"")</f>
        <v/>
      </c>
      <c r="H341" s="314" t="str">
        <f>IF(C341&gt;0,VLOOKUP(C341,女子登録情報!$A$2:$H$2000,8,0),"")</f>
        <v/>
      </c>
      <c r="I341" s="280" t="str">
        <f>IF(C341&gt;0,VLOOKUP(C341,女子登録情報!$A$2:$H$2000,5,0),"")</f>
        <v/>
      </c>
      <c r="J341" s="60"/>
      <c r="L341" s="62"/>
    </row>
    <row r="342" spans="1:12" s="21" customFormat="1" ht="18.75">
      <c r="A342" s="4"/>
      <c r="B342" s="329"/>
      <c r="C342" s="195"/>
      <c r="D342" s="195"/>
      <c r="E342" s="321"/>
      <c r="F342" s="322"/>
      <c r="G342" s="195"/>
      <c r="H342" s="195"/>
      <c r="I342" s="320"/>
      <c r="J342" s="60"/>
      <c r="L342" s="62"/>
    </row>
    <row r="343" spans="1:12" s="21" customFormat="1" ht="18.75">
      <c r="A343" s="4"/>
      <c r="B343" s="312">
        <v>4</v>
      </c>
      <c r="C343" s="314"/>
      <c r="D343" s="314" t="str">
        <f>IF(C343,VLOOKUP(C343,女子登録情報!$A$2:$H$2000,2,0),"")</f>
        <v/>
      </c>
      <c r="E343" s="316" t="str">
        <f>IF(C343&gt;0,VLOOKUP(C343,女子登録情報!$A$2:$H$2000,3,0),"")</f>
        <v/>
      </c>
      <c r="F343" s="317"/>
      <c r="G343" s="314" t="str">
        <f>IF(C343&gt;0,VLOOKUP(C343,女子登録情報!$A$2:$H$2000,4,0),"")</f>
        <v/>
      </c>
      <c r="H343" s="314" t="str">
        <f>IF(C343&gt;0,VLOOKUP(C343,女子登録情報!$A$2:$H$2000,8,0),"")</f>
        <v/>
      </c>
      <c r="I343" s="280" t="str">
        <f>IF(C343&gt;0,VLOOKUP(C343,女子登録情報!$A$2:$H$2000,5,0),"")</f>
        <v/>
      </c>
      <c r="J343" s="60"/>
      <c r="L343" s="62"/>
    </row>
    <row r="344" spans="1:12" s="21" customFormat="1" ht="18.75">
      <c r="A344" s="4"/>
      <c r="B344" s="329"/>
      <c r="C344" s="195"/>
      <c r="D344" s="195"/>
      <c r="E344" s="321"/>
      <c r="F344" s="322"/>
      <c r="G344" s="195"/>
      <c r="H344" s="195"/>
      <c r="I344" s="320"/>
      <c r="J344" s="60"/>
      <c r="L344" s="62"/>
    </row>
    <row r="345" spans="1:12" s="21" customFormat="1" ht="18.75">
      <c r="A345" s="4"/>
      <c r="B345" s="312">
        <v>5</v>
      </c>
      <c r="C345" s="314"/>
      <c r="D345" s="314" t="str">
        <f>IF(C345,VLOOKUP(C345,女子登録情報!$A$2:$H$2000,2,0),"")</f>
        <v/>
      </c>
      <c r="E345" s="316" t="str">
        <f>IF(C345&gt;0,VLOOKUP(C345,女子登録情報!$A$2:$H$2000,3,0),"")</f>
        <v/>
      </c>
      <c r="F345" s="317"/>
      <c r="G345" s="314" t="str">
        <f>IF(C345&gt;0,VLOOKUP(C345,女子登録情報!$A$2:$H$2000,4,0),"")</f>
        <v/>
      </c>
      <c r="H345" s="314" t="str">
        <f>IF(C345&gt;0,VLOOKUP(C345,女子登録情報!$A$2:$H$2000,8,0),"")</f>
        <v/>
      </c>
      <c r="I345" s="280" t="str">
        <f>IF(C345&gt;0,VLOOKUP(C345,女子登録情報!$A$2:$H$2000,5,0),"")</f>
        <v/>
      </c>
      <c r="J345" s="60"/>
      <c r="L345" s="62"/>
    </row>
    <row r="346" spans="1:12" s="21" customFormat="1" ht="18.75">
      <c r="A346" s="4"/>
      <c r="B346" s="329"/>
      <c r="C346" s="195"/>
      <c r="D346" s="195"/>
      <c r="E346" s="321"/>
      <c r="F346" s="322"/>
      <c r="G346" s="195"/>
      <c r="H346" s="195"/>
      <c r="I346" s="320"/>
      <c r="J346" s="60"/>
      <c r="L346" s="62"/>
    </row>
    <row r="347" spans="1:12" s="21" customFormat="1" ht="18.75">
      <c r="A347" s="4"/>
      <c r="B347" s="312">
        <v>6</v>
      </c>
      <c r="C347" s="314"/>
      <c r="D347" s="314" t="str">
        <f>IF(C347,VLOOKUP(C347,女子登録情報!$A$2:$H$2000,2,0),"")</f>
        <v/>
      </c>
      <c r="E347" s="316" t="str">
        <f>IF(C347&gt;0,VLOOKUP(C347,女子登録情報!$A$2:$H$2000,3,0),"")</f>
        <v/>
      </c>
      <c r="F347" s="317"/>
      <c r="G347" s="314" t="str">
        <f>IF(C347&gt;0,VLOOKUP(C347,女子登録情報!$A$2:$H$2000,4,0),"")</f>
        <v/>
      </c>
      <c r="H347" s="314" t="str">
        <f>IF(C347&gt;0,VLOOKUP(C347,女子登録情報!$A$2:$H$2000,8,0),"")</f>
        <v/>
      </c>
      <c r="I347" s="280" t="str">
        <f>IF(C347&gt;0,VLOOKUP(C347,女子登録情報!$A$2:$H$2000,5,0),"")</f>
        <v/>
      </c>
      <c r="J347" s="60"/>
      <c r="L347" s="62"/>
    </row>
    <row r="348" spans="1:12" s="21" customFormat="1" ht="19.5" thickBot="1">
      <c r="A348" s="4"/>
      <c r="B348" s="313"/>
      <c r="C348" s="315"/>
      <c r="D348" s="315"/>
      <c r="E348" s="318"/>
      <c r="F348" s="319"/>
      <c r="G348" s="315"/>
      <c r="H348" s="315"/>
      <c r="I348" s="281"/>
      <c r="J348" s="60"/>
      <c r="L348" s="62"/>
    </row>
    <row r="349" spans="1:12" s="21" customFormat="1" ht="18.75">
      <c r="A349" s="4"/>
      <c r="B349" s="282" t="s">
        <v>1322</v>
      </c>
      <c r="C349" s="283"/>
      <c r="D349" s="283"/>
      <c r="E349" s="283"/>
      <c r="F349" s="283"/>
      <c r="G349" s="283"/>
      <c r="H349" s="283"/>
      <c r="I349" s="284"/>
      <c r="J349" s="60"/>
      <c r="L349" s="62"/>
    </row>
    <row r="350" spans="1:12" s="21" customFormat="1" ht="18.75">
      <c r="A350" s="4"/>
      <c r="B350" s="285"/>
      <c r="C350" s="286"/>
      <c r="D350" s="286"/>
      <c r="E350" s="286"/>
      <c r="F350" s="286"/>
      <c r="G350" s="286"/>
      <c r="H350" s="286"/>
      <c r="I350" s="287"/>
      <c r="J350" s="60"/>
      <c r="L350" s="62"/>
    </row>
    <row r="351" spans="1:12" s="21" customFormat="1" ht="19.5" thickBot="1">
      <c r="A351" s="4"/>
      <c r="B351" s="288"/>
      <c r="C351" s="289"/>
      <c r="D351" s="289"/>
      <c r="E351" s="289"/>
      <c r="F351" s="289"/>
      <c r="G351" s="289"/>
      <c r="H351" s="289"/>
      <c r="I351" s="290"/>
      <c r="J351" s="60"/>
      <c r="L351" s="62"/>
    </row>
    <row r="352" spans="1:12" s="21" customFormat="1" ht="18.75">
      <c r="A352" s="61"/>
      <c r="B352" s="61"/>
      <c r="C352" s="61"/>
      <c r="D352" s="61"/>
      <c r="E352" s="61"/>
      <c r="F352" s="61"/>
      <c r="G352" s="61"/>
      <c r="H352" s="61"/>
      <c r="I352" s="61"/>
      <c r="J352" s="66"/>
      <c r="L352" s="62"/>
    </row>
    <row r="353" spans="1:12" s="21" customFormat="1" ht="19.5" thickBot="1">
      <c r="A353" s="4"/>
      <c r="B353" s="4"/>
      <c r="C353" s="4"/>
      <c r="D353" s="4"/>
      <c r="E353" s="4"/>
      <c r="F353" s="4"/>
      <c r="G353" s="4"/>
      <c r="H353" s="4"/>
      <c r="I353" s="4"/>
      <c r="J353" s="64" t="s">
        <v>1350</v>
      </c>
      <c r="L353" s="62"/>
    </row>
    <row r="354" spans="1:12" s="21" customFormat="1" ht="18.75">
      <c r="A354" s="4"/>
      <c r="B354" s="385" t="str">
        <f>CONCATENATE('加盟校情報&amp;大会設定'!$G$5,'加盟校情報&amp;大会設定'!$H$5,'加盟校情報&amp;大会設定'!$I$5,'加盟校情報&amp;大会設定'!$J$5,)&amp;"　女子4×400mR"</f>
        <v>第35回全日本大学女子駅伝東海地区選考会　女子4×400mR</v>
      </c>
      <c r="C354" s="386"/>
      <c r="D354" s="386"/>
      <c r="E354" s="386"/>
      <c r="F354" s="386"/>
      <c r="G354" s="386"/>
      <c r="H354" s="386"/>
      <c r="I354" s="387"/>
      <c r="J354" s="60"/>
      <c r="L354" s="62"/>
    </row>
    <row r="355" spans="1:12" s="21" customFormat="1" ht="19.5" thickBot="1">
      <c r="A355" s="4"/>
      <c r="B355" s="388"/>
      <c r="C355" s="389"/>
      <c r="D355" s="389"/>
      <c r="E355" s="389"/>
      <c r="F355" s="389"/>
      <c r="G355" s="389"/>
      <c r="H355" s="389"/>
      <c r="I355" s="390"/>
      <c r="J355" s="60"/>
      <c r="L355" s="62"/>
    </row>
    <row r="356" spans="1:12" s="21" customFormat="1" ht="18.75">
      <c r="A356" s="4"/>
      <c r="B356" s="297" t="s">
        <v>1326</v>
      </c>
      <c r="C356" s="298"/>
      <c r="D356" s="303" t="str">
        <f>IF(基本情報登録!$D$6&gt;0,基本情報登録!$D$6,"")</f>
        <v/>
      </c>
      <c r="E356" s="304"/>
      <c r="F356" s="304"/>
      <c r="G356" s="304"/>
      <c r="H356" s="305"/>
      <c r="I356" s="65" t="s">
        <v>1360</v>
      </c>
      <c r="J356" s="60"/>
      <c r="L356" s="62"/>
    </row>
    <row r="357" spans="1:12" s="21" customFormat="1" ht="18.75">
      <c r="A357" s="4"/>
      <c r="B357" s="299" t="s">
        <v>1</v>
      </c>
      <c r="C357" s="300"/>
      <c r="D357" s="306" t="str">
        <f>IF(基本情報登録!$D$8&gt;0,基本情報登録!$D$8,"")</f>
        <v/>
      </c>
      <c r="E357" s="307"/>
      <c r="F357" s="307"/>
      <c r="G357" s="307"/>
      <c r="H357" s="308"/>
      <c r="I357" s="280"/>
      <c r="J357" s="60"/>
      <c r="L357" s="62"/>
    </row>
    <row r="358" spans="1:12" s="21" customFormat="1" ht="19.5" thickBot="1">
      <c r="A358" s="4"/>
      <c r="B358" s="301"/>
      <c r="C358" s="302"/>
      <c r="D358" s="309"/>
      <c r="E358" s="310"/>
      <c r="F358" s="310"/>
      <c r="G358" s="310"/>
      <c r="H358" s="311"/>
      <c r="I358" s="281"/>
      <c r="J358" s="60"/>
      <c r="L358" s="62"/>
    </row>
    <row r="359" spans="1:12" s="21" customFormat="1" ht="18.75">
      <c r="A359" s="4"/>
      <c r="B359" s="297" t="s">
        <v>26</v>
      </c>
      <c r="C359" s="298"/>
      <c r="D359" s="334"/>
      <c r="E359" s="335"/>
      <c r="F359" s="335"/>
      <c r="G359" s="335"/>
      <c r="H359" s="335"/>
      <c r="I359" s="336"/>
      <c r="J359" s="60"/>
      <c r="L359" s="62"/>
    </row>
    <row r="360" spans="1:12" s="21" customFormat="1" ht="18.75" hidden="1">
      <c r="A360" s="4"/>
      <c r="B360" s="50"/>
      <c r="C360" s="51"/>
      <c r="D360" s="52"/>
      <c r="E360" s="337" t="str">
        <f>TEXT(D359,"00000")</f>
        <v>00000</v>
      </c>
      <c r="F360" s="337"/>
      <c r="G360" s="337"/>
      <c r="H360" s="337"/>
      <c r="I360" s="338"/>
      <c r="J360" s="60"/>
      <c r="L360" s="62"/>
    </row>
    <row r="361" spans="1:12" s="21" customFormat="1" ht="18.75">
      <c r="A361" s="4"/>
      <c r="B361" s="299" t="s">
        <v>29</v>
      </c>
      <c r="C361" s="300"/>
      <c r="D361" s="316"/>
      <c r="E361" s="341"/>
      <c r="F361" s="341"/>
      <c r="G361" s="341"/>
      <c r="H361" s="341"/>
      <c r="I361" s="342"/>
      <c r="J361" s="60"/>
      <c r="L361" s="62"/>
    </row>
    <row r="362" spans="1:12" s="21" customFormat="1" ht="18.75">
      <c r="A362" s="4"/>
      <c r="B362" s="339"/>
      <c r="C362" s="340"/>
      <c r="D362" s="321"/>
      <c r="E362" s="343"/>
      <c r="F362" s="343"/>
      <c r="G362" s="343"/>
      <c r="H362" s="343"/>
      <c r="I362" s="344"/>
      <c r="J362" s="60"/>
      <c r="L362" s="62"/>
    </row>
    <row r="363" spans="1:12" s="21" customFormat="1" ht="19.5" thickBot="1">
      <c r="A363" s="4"/>
      <c r="B363" s="345" t="s">
        <v>1318</v>
      </c>
      <c r="C363" s="346"/>
      <c r="D363" s="347"/>
      <c r="E363" s="348"/>
      <c r="F363" s="348"/>
      <c r="G363" s="348"/>
      <c r="H363" s="348"/>
      <c r="I363" s="349"/>
      <c r="J363" s="60"/>
      <c r="L363" s="62"/>
    </row>
    <row r="364" spans="1:12" s="21" customFormat="1" ht="18.75">
      <c r="A364" s="4"/>
      <c r="B364" s="323" t="s">
        <v>1319</v>
      </c>
      <c r="C364" s="324"/>
      <c r="D364" s="324"/>
      <c r="E364" s="324"/>
      <c r="F364" s="324"/>
      <c r="G364" s="324"/>
      <c r="H364" s="324"/>
      <c r="I364" s="325"/>
      <c r="J364" s="60"/>
      <c r="L364" s="62"/>
    </row>
    <row r="365" spans="1:12" s="21" customFormat="1" ht="19.5" thickBot="1">
      <c r="A365" s="4"/>
      <c r="B365" s="53" t="s">
        <v>1323</v>
      </c>
      <c r="C365" s="54" t="s">
        <v>18</v>
      </c>
      <c r="D365" s="54" t="s">
        <v>1324</v>
      </c>
      <c r="E365" s="326" t="s">
        <v>1320</v>
      </c>
      <c r="F365" s="327"/>
      <c r="G365" s="54" t="s">
        <v>1325</v>
      </c>
      <c r="H365" s="54" t="s">
        <v>48</v>
      </c>
      <c r="I365" s="55" t="s">
        <v>1321</v>
      </c>
      <c r="J365" s="60"/>
      <c r="L365" s="62"/>
    </row>
    <row r="366" spans="1:12" s="21" customFormat="1" ht="19.5" thickTop="1">
      <c r="A366" s="4"/>
      <c r="B366" s="328">
        <v>1</v>
      </c>
      <c r="C366" s="330"/>
      <c r="D366" s="330" t="str">
        <f>IF(C366&gt;0,VLOOKUP(C366,女子登録情報!$A$2:$H$2000,2,0),"")</f>
        <v/>
      </c>
      <c r="E366" s="331" t="str">
        <f>IF(C366&gt;0,VLOOKUP(C366,女子登録情報!$A$2:$H$2000,3,0),"")</f>
        <v/>
      </c>
      <c r="F366" s="332"/>
      <c r="G366" s="330" t="str">
        <f>IF(C366&gt;0,VLOOKUP(C366,女子登録情報!$A$2:$H$2000,4,0),"")</f>
        <v/>
      </c>
      <c r="H366" s="330" t="str">
        <f>IF(C366&gt;0,VLOOKUP(C366,女子登録情報!$A$2:$H$2000,8,0),"")</f>
        <v/>
      </c>
      <c r="I366" s="333" t="str">
        <f>IF(C366&gt;0,VLOOKUP(C366,女子登録情報!$A$2:$H$2000,5,0),"")</f>
        <v/>
      </c>
      <c r="J366" s="60"/>
      <c r="L366" s="62"/>
    </row>
    <row r="367" spans="1:12" s="21" customFormat="1" ht="18.75">
      <c r="A367" s="4"/>
      <c r="B367" s="329"/>
      <c r="C367" s="195"/>
      <c r="D367" s="195"/>
      <c r="E367" s="321"/>
      <c r="F367" s="322"/>
      <c r="G367" s="195"/>
      <c r="H367" s="195"/>
      <c r="I367" s="320"/>
      <c r="J367" s="60"/>
      <c r="L367" s="62"/>
    </row>
    <row r="368" spans="1:12" s="21" customFormat="1" ht="18.75">
      <c r="A368" s="4"/>
      <c r="B368" s="312">
        <v>2</v>
      </c>
      <c r="C368" s="314"/>
      <c r="D368" s="314" t="str">
        <f>IF(C368,VLOOKUP(C368,女子登録情報!$A$2:$H$2000,2,0),"")</f>
        <v/>
      </c>
      <c r="E368" s="316" t="str">
        <f>IF(C368&gt;0,VLOOKUP(C368,女子登録情報!$A$2:$H$2000,3,0),"")</f>
        <v/>
      </c>
      <c r="F368" s="317"/>
      <c r="G368" s="314" t="str">
        <f>IF(C368&gt;0,VLOOKUP(C368,女子登録情報!$A$2:$H$2000,4,0),"")</f>
        <v/>
      </c>
      <c r="H368" s="314" t="str">
        <f>IF(C368&gt;0,VLOOKUP(C368,女子登録情報!$A$2:$H$2000,8,0),"")</f>
        <v/>
      </c>
      <c r="I368" s="280" t="str">
        <f>IF(C368&gt;0,VLOOKUP(C368,女子登録情報!$A$2:$H$2000,5,0),"")</f>
        <v/>
      </c>
      <c r="J368" s="60"/>
      <c r="L368" s="62"/>
    </row>
    <row r="369" spans="1:12" s="21" customFormat="1" ht="18.75">
      <c r="A369" s="4"/>
      <c r="B369" s="329"/>
      <c r="C369" s="195"/>
      <c r="D369" s="195"/>
      <c r="E369" s="321"/>
      <c r="F369" s="322"/>
      <c r="G369" s="195"/>
      <c r="H369" s="195"/>
      <c r="I369" s="320"/>
      <c r="J369" s="60"/>
      <c r="L369" s="62"/>
    </row>
    <row r="370" spans="1:12" s="21" customFormat="1" ht="18.75">
      <c r="A370" s="4"/>
      <c r="B370" s="312">
        <v>3</v>
      </c>
      <c r="C370" s="314"/>
      <c r="D370" s="314" t="str">
        <f>IF(C370,VLOOKUP(C370,女子登録情報!$A$2:$H$2000,2,0),"")</f>
        <v/>
      </c>
      <c r="E370" s="316" t="str">
        <f>IF(C370&gt;0,VLOOKUP(C370,女子登録情報!$A$2:$H$2000,3,0),"")</f>
        <v/>
      </c>
      <c r="F370" s="317"/>
      <c r="G370" s="314" t="str">
        <f>IF(C370&gt;0,VLOOKUP(C370,女子登録情報!$A$2:$H$2000,4,0),"")</f>
        <v/>
      </c>
      <c r="H370" s="314" t="str">
        <f>IF(C370&gt;0,VLOOKUP(C370,女子登録情報!$A$2:$H$2000,8,0),"")</f>
        <v/>
      </c>
      <c r="I370" s="280" t="str">
        <f>IF(C370&gt;0,VLOOKUP(C370,女子登録情報!$A$2:$H$2000,5,0),"")</f>
        <v/>
      </c>
      <c r="J370" s="60"/>
      <c r="L370" s="62"/>
    </row>
    <row r="371" spans="1:12" s="21" customFormat="1" ht="18.75">
      <c r="A371" s="4"/>
      <c r="B371" s="329"/>
      <c r="C371" s="195"/>
      <c r="D371" s="195"/>
      <c r="E371" s="321"/>
      <c r="F371" s="322"/>
      <c r="G371" s="195"/>
      <c r="H371" s="195"/>
      <c r="I371" s="320"/>
      <c r="J371" s="60"/>
      <c r="L371" s="62"/>
    </row>
    <row r="372" spans="1:12" s="21" customFormat="1" ht="18.75">
      <c r="A372" s="4"/>
      <c r="B372" s="312">
        <v>4</v>
      </c>
      <c r="C372" s="314"/>
      <c r="D372" s="314" t="str">
        <f>IF(C372,VLOOKUP(C372,女子登録情報!$A$2:$H$2000,2,0),"")</f>
        <v/>
      </c>
      <c r="E372" s="316" t="str">
        <f>IF(C372&gt;0,VLOOKUP(C372,女子登録情報!$A$2:$H$2000,3,0),"")</f>
        <v/>
      </c>
      <c r="F372" s="317"/>
      <c r="G372" s="314" t="str">
        <f>IF(C372&gt;0,VLOOKUP(C372,女子登録情報!$A$2:$H$2000,4,0),"")</f>
        <v/>
      </c>
      <c r="H372" s="314" t="str">
        <f>IF(C372&gt;0,VLOOKUP(C372,女子登録情報!$A$2:$H$2000,8,0),"")</f>
        <v/>
      </c>
      <c r="I372" s="280" t="str">
        <f>IF(C372&gt;0,VLOOKUP(C372,女子登録情報!$A$2:$H$2000,5,0),"")</f>
        <v/>
      </c>
      <c r="J372" s="60"/>
      <c r="L372" s="62"/>
    </row>
    <row r="373" spans="1:12" s="21" customFormat="1" ht="18.75">
      <c r="A373" s="4"/>
      <c r="B373" s="329"/>
      <c r="C373" s="195"/>
      <c r="D373" s="195"/>
      <c r="E373" s="321"/>
      <c r="F373" s="322"/>
      <c r="G373" s="195"/>
      <c r="H373" s="195"/>
      <c r="I373" s="320"/>
      <c r="J373" s="60"/>
      <c r="L373" s="62"/>
    </row>
    <row r="374" spans="1:12" s="21" customFormat="1" ht="18.75">
      <c r="A374" s="4"/>
      <c r="B374" s="312">
        <v>5</v>
      </c>
      <c r="C374" s="314"/>
      <c r="D374" s="314" t="str">
        <f>IF(C374,VLOOKUP(C374,女子登録情報!$A$2:$H$2000,2,0),"")</f>
        <v/>
      </c>
      <c r="E374" s="316" t="str">
        <f>IF(C374&gt;0,VLOOKUP(C374,女子登録情報!$A$2:$H$2000,3,0),"")</f>
        <v/>
      </c>
      <c r="F374" s="317"/>
      <c r="G374" s="314" t="str">
        <f>IF(C374&gt;0,VLOOKUP(C374,女子登録情報!$A$2:$H$2000,4,0),"")</f>
        <v/>
      </c>
      <c r="H374" s="314" t="str">
        <f>IF(C374&gt;0,VLOOKUP(C374,女子登録情報!$A$2:$H$2000,8,0),"")</f>
        <v/>
      </c>
      <c r="I374" s="280" t="str">
        <f>IF(C374&gt;0,VLOOKUP(C374,女子登録情報!$A$2:$H$2000,5,0),"")</f>
        <v/>
      </c>
      <c r="J374" s="60"/>
      <c r="L374" s="62"/>
    </row>
    <row r="375" spans="1:12" s="21" customFormat="1" ht="18.75">
      <c r="A375" s="4"/>
      <c r="B375" s="329"/>
      <c r="C375" s="195"/>
      <c r="D375" s="195"/>
      <c r="E375" s="321"/>
      <c r="F375" s="322"/>
      <c r="G375" s="195"/>
      <c r="H375" s="195"/>
      <c r="I375" s="320"/>
      <c r="J375" s="60"/>
      <c r="L375" s="62"/>
    </row>
    <row r="376" spans="1:12" s="21" customFormat="1" ht="18.75">
      <c r="A376" s="4"/>
      <c r="B376" s="312">
        <v>6</v>
      </c>
      <c r="C376" s="314"/>
      <c r="D376" s="314" t="str">
        <f>IF(C376,VLOOKUP(C376,女子登録情報!$A$2:$H$2000,2,0),"")</f>
        <v/>
      </c>
      <c r="E376" s="316" t="str">
        <f>IF(C376&gt;0,VLOOKUP(C376,女子登録情報!$A$2:$H$2000,3,0),"")</f>
        <v/>
      </c>
      <c r="F376" s="317"/>
      <c r="G376" s="314" t="str">
        <f>IF(C376&gt;0,VLOOKUP(C376,女子登録情報!$A$2:$H$2000,4,0),"")</f>
        <v/>
      </c>
      <c r="H376" s="314" t="str">
        <f>IF(C376&gt;0,VLOOKUP(C376,女子登録情報!$A$2:$H$2000,8,0),"")</f>
        <v/>
      </c>
      <c r="I376" s="280" t="str">
        <f>IF(C376&gt;0,VLOOKUP(C376,女子登録情報!$A$2:$H$2000,5,0),"")</f>
        <v/>
      </c>
      <c r="J376" s="60"/>
      <c r="L376" s="62"/>
    </row>
    <row r="377" spans="1:12" s="21" customFormat="1" ht="19.5" thickBot="1">
      <c r="A377" s="4"/>
      <c r="B377" s="313"/>
      <c r="C377" s="315"/>
      <c r="D377" s="315"/>
      <c r="E377" s="318"/>
      <c r="F377" s="319"/>
      <c r="G377" s="315"/>
      <c r="H377" s="315"/>
      <c r="I377" s="281"/>
      <c r="J377" s="60"/>
      <c r="L377" s="62"/>
    </row>
    <row r="378" spans="1:12" s="21" customFormat="1" ht="18.75">
      <c r="A378" s="4"/>
      <c r="B378" s="282" t="s">
        <v>1322</v>
      </c>
      <c r="C378" s="283"/>
      <c r="D378" s="283"/>
      <c r="E378" s="283"/>
      <c r="F378" s="283"/>
      <c r="G378" s="283"/>
      <c r="H378" s="283"/>
      <c r="I378" s="284"/>
      <c r="J378" s="60"/>
      <c r="L378" s="62"/>
    </row>
    <row r="379" spans="1:12" s="21" customFormat="1" ht="18.75">
      <c r="A379" s="4"/>
      <c r="B379" s="285"/>
      <c r="C379" s="286"/>
      <c r="D379" s="286"/>
      <c r="E379" s="286"/>
      <c r="F379" s="286"/>
      <c r="G379" s="286"/>
      <c r="H379" s="286"/>
      <c r="I379" s="287"/>
      <c r="J379" s="60"/>
      <c r="L379" s="62"/>
    </row>
    <row r="380" spans="1:12" s="21" customFormat="1" ht="19.5" thickBot="1">
      <c r="A380" s="4"/>
      <c r="B380" s="288"/>
      <c r="C380" s="289"/>
      <c r="D380" s="289"/>
      <c r="E380" s="289"/>
      <c r="F380" s="289"/>
      <c r="G380" s="289"/>
      <c r="H380" s="289"/>
      <c r="I380" s="290"/>
      <c r="J380" s="60"/>
      <c r="L380" s="62"/>
    </row>
    <row r="381" spans="1:12" s="21" customFormat="1" ht="18.75">
      <c r="A381" s="61"/>
      <c r="B381" s="61"/>
      <c r="C381" s="61"/>
      <c r="D381" s="61"/>
      <c r="E381" s="61"/>
      <c r="F381" s="61"/>
      <c r="G381" s="61"/>
      <c r="H381" s="61"/>
      <c r="I381" s="61"/>
      <c r="J381" s="66"/>
      <c r="L381" s="62"/>
    </row>
    <row r="382" spans="1:12" s="21" customFormat="1" ht="19.5" thickBot="1">
      <c r="A382" s="4"/>
      <c r="B382" s="4"/>
      <c r="C382" s="4"/>
      <c r="D382" s="4"/>
      <c r="E382" s="4"/>
      <c r="F382" s="4"/>
      <c r="G382" s="4"/>
      <c r="H382" s="4"/>
      <c r="I382" s="4"/>
      <c r="J382" s="64" t="s">
        <v>1381</v>
      </c>
      <c r="L382" s="62"/>
    </row>
    <row r="383" spans="1:12" s="21" customFormat="1" ht="18.75">
      <c r="A383" s="4"/>
      <c r="B383" s="385" t="str">
        <f>CONCATENATE('加盟校情報&amp;大会設定'!$G$5,'加盟校情報&amp;大会設定'!$H$5,'加盟校情報&amp;大会設定'!$I$5,'加盟校情報&amp;大会設定'!$J$5,)&amp;"　女子4×400mR"</f>
        <v>第35回全日本大学女子駅伝東海地区選考会　女子4×400mR</v>
      </c>
      <c r="C383" s="386"/>
      <c r="D383" s="386"/>
      <c r="E383" s="386"/>
      <c r="F383" s="386"/>
      <c r="G383" s="386"/>
      <c r="H383" s="386"/>
      <c r="I383" s="387"/>
      <c r="J383" s="60"/>
      <c r="L383" s="62"/>
    </row>
    <row r="384" spans="1:12" s="21" customFormat="1" ht="19.5" thickBot="1">
      <c r="A384" s="4"/>
      <c r="B384" s="388"/>
      <c r="C384" s="389"/>
      <c r="D384" s="389"/>
      <c r="E384" s="389"/>
      <c r="F384" s="389"/>
      <c r="G384" s="389"/>
      <c r="H384" s="389"/>
      <c r="I384" s="390"/>
      <c r="J384" s="60"/>
      <c r="L384" s="62"/>
    </row>
    <row r="385" spans="1:12" s="21" customFormat="1" ht="18.75">
      <c r="A385" s="4"/>
      <c r="B385" s="297" t="s">
        <v>1326</v>
      </c>
      <c r="C385" s="298"/>
      <c r="D385" s="303" t="str">
        <f>IF(基本情報登録!$D$6&gt;0,基本情報登録!$D$6,"")</f>
        <v/>
      </c>
      <c r="E385" s="304"/>
      <c r="F385" s="304"/>
      <c r="G385" s="304"/>
      <c r="H385" s="305"/>
      <c r="I385" s="65" t="s">
        <v>1360</v>
      </c>
      <c r="J385" s="60"/>
      <c r="L385" s="62"/>
    </row>
    <row r="386" spans="1:12" s="21" customFormat="1" ht="18.75">
      <c r="A386" s="4"/>
      <c r="B386" s="299" t="s">
        <v>1</v>
      </c>
      <c r="C386" s="300"/>
      <c r="D386" s="306" t="str">
        <f>IF(基本情報登録!$D$8&gt;0,基本情報登録!$D$8,"")</f>
        <v/>
      </c>
      <c r="E386" s="307"/>
      <c r="F386" s="307"/>
      <c r="G386" s="307"/>
      <c r="H386" s="308"/>
      <c r="I386" s="280"/>
      <c r="J386" s="60"/>
      <c r="L386" s="62"/>
    </row>
    <row r="387" spans="1:12" s="21" customFormat="1" ht="19.5" thickBot="1">
      <c r="A387" s="4"/>
      <c r="B387" s="301"/>
      <c r="C387" s="302"/>
      <c r="D387" s="309"/>
      <c r="E387" s="310"/>
      <c r="F387" s="310"/>
      <c r="G387" s="310"/>
      <c r="H387" s="311"/>
      <c r="I387" s="281"/>
      <c r="J387" s="60"/>
      <c r="L387" s="62"/>
    </row>
    <row r="388" spans="1:12" s="21" customFormat="1" ht="18.75">
      <c r="A388" s="4"/>
      <c r="B388" s="297" t="s">
        <v>26</v>
      </c>
      <c r="C388" s="298"/>
      <c r="D388" s="334"/>
      <c r="E388" s="335"/>
      <c r="F388" s="335"/>
      <c r="G388" s="335"/>
      <c r="H388" s="335"/>
      <c r="I388" s="336"/>
      <c r="J388" s="60"/>
      <c r="L388" s="62"/>
    </row>
    <row r="389" spans="1:12" s="21" customFormat="1" ht="18.75" hidden="1">
      <c r="A389" s="4"/>
      <c r="B389" s="50"/>
      <c r="C389" s="51"/>
      <c r="D389" s="52"/>
      <c r="E389" s="337" t="str">
        <f>TEXT(D388,"00000")</f>
        <v>00000</v>
      </c>
      <c r="F389" s="337"/>
      <c r="G389" s="337"/>
      <c r="H389" s="337"/>
      <c r="I389" s="338"/>
      <c r="J389" s="60"/>
      <c r="L389" s="62"/>
    </row>
    <row r="390" spans="1:12" s="21" customFormat="1" ht="18.75">
      <c r="A390" s="4"/>
      <c r="B390" s="299" t="s">
        <v>29</v>
      </c>
      <c r="C390" s="300"/>
      <c r="D390" s="316"/>
      <c r="E390" s="341"/>
      <c r="F390" s="341"/>
      <c r="G390" s="341"/>
      <c r="H390" s="341"/>
      <c r="I390" s="342"/>
      <c r="J390" s="60"/>
      <c r="L390" s="62"/>
    </row>
    <row r="391" spans="1:12" s="21" customFormat="1" ht="18.75">
      <c r="A391" s="4"/>
      <c r="B391" s="339"/>
      <c r="C391" s="340"/>
      <c r="D391" s="321"/>
      <c r="E391" s="343"/>
      <c r="F391" s="343"/>
      <c r="G391" s="343"/>
      <c r="H391" s="343"/>
      <c r="I391" s="344"/>
      <c r="J391" s="60"/>
      <c r="L391" s="62"/>
    </row>
    <row r="392" spans="1:12" s="21" customFormat="1" ht="19.5" thickBot="1">
      <c r="A392" s="4"/>
      <c r="B392" s="345" t="s">
        <v>1318</v>
      </c>
      <c r="C392" s="346"/>
      <c r="D392" s="347"/>
      <c r="E392" s="348"/>
      <c r="F392" s="348"/>
      <c r="G392" s="348"/>
      <c r="H392" s="348"/>
      <c r="I392" s="349"/>
      <c r="J392" s="60"/>
      <c r="L392" s="62"/>
    </row>
    <row r="393" spans="1:12" s="21" customFormat="1" ht="18.75">
      <c r="A393" s="4"/>
      <c r="B393" s="323" t="s">
        <v>1319</v>
      </c>
      <c r="C393" s="324"/>
      <c r="D393" s="324"/>
      <c r="E393" s="324"/>
      <c r="F393" s="324"/>
      <c r="G393" s="324"/>
      <c r="H393" s="324"/>
      <c r="I393" s="325"/>
      <c r="J393" s="60"/>
      <c r="L393" s="62"/>
    </row>
    <row r="394" spans="1:12" s="21" customFormat="1" ht="19.5" thickBot="1">
      <c r="A394" s="4"/>
      <c r="B394" s="53" t="s">
        <v>1323</v>
      </c>
      <c r="C394" s="54" t="s">
        <v>18</v>
      </c>
      <c r="D394" s="54" t="s">
        <v>1324</v>
      </c>
      <c r="E394" s="326" t="s">
        <v>1320</v>
      </c>
      <c r="F394" s="327"/>
      <c r="G394" s="54" t="s">
        <v>1325</v>
      </c>
      <c r="H394" s="54" t="s">
        <v>48</v>
      </c>
      <c r="I394" s="55" t="s">
        <v>1321</v>
      </c>
      <c r="J394" s="60"/>
      <c r="L394" s="62"/>
    </row>
    <row r="395" spans="1:12" s="21" customFormat="1" ht="19.5" thickTop="1">
      <c r="A395" s="4"/>
      <c r="B395" s="328">
        <v>1</v>
      </c>
      <c r="C395" s="330"/>
      <c r="D395" s="330" t="str">
        <f>IF(C395&gt;0,VLOOKUP(C395,女子登録情報!$A$2:$H$2000,2,0),"")</f>
        <v/>
      </c>
      <c r="E395" s="331" t="str">
        <f>IF(C395&gt;0,VLOOKUP(C395,女子登録情報!$A$2:$H$2000,3,0),"")</f>
        <v/>
      </c>
      <c r="F395" s="332"/>
      <c r="G395" s="330" t="str">
        <f>IF(C395&gt;0,VLOOKUP(C395,女子登録情報!$A$2:$H$2000,4,0),"")</f>
        <v/>
      </c>
      <c r="H395" s="330" t="str">
        <f>IF(C395&gt;0,VLOOKUP(C395,女子登録情報!$A$2:$H$2000,8,0),"")</f>
        <v/>
      </c>
      <c r="I395" s="333" t="str">
        <f>IF(C395&gt;0,VLOOKUP(C395,女子登録情報!$A$2:$H$2000,5,0),"")</f>
        <v/>
      </c>
      <c r="J395" s="60"/>
      <c r="L395" s="62"/>
    </row>
    <row r="396" spans="1:12" s="21" customFormat="1" ht="18.75">
      <c r="A396" s="4"/>
      <c r="B396" s="329"/>
      <c r="C396" s="195"/>
      <c r="D396" s="195"/>
      <c r="E396" s="321"/>
      <c r="F396" s="322"/>
      <c r="G396" s="195"/>
      <c r="H396" s="195"/>
      <c r="I396" s="320"/>
      <c r="J396" s="60"/>
      <c r="L396" s="62"/>
    </row>
    <row r="397" spans="1:12" s="21" customFormat="1" ht="18.75">
      <c r="A397" s="4"/>
      <c r="B397" s="312">
        <v>2</v>
      </c>
      <c r="C397" s="314"/>
      <c r="D397" s="314" t="str">
        <f>IF(C397,VLOOKUP(C397,女子登録情報!$A$2:$H$2000,2,0),"")</f>
        <v/>
      </c>
      <c r="E397" s="316" t="str">
        <f>IF(C397&gt;0,VLOOKUP(C397,女子登録情報!$A$2:$H$2000,3,0),"")</f>
        <v/>
      </c>
      <c r="F397" s="317"/>
      <c r="G397" s="314" t="str">
        <f>IF(C397&gt;0,VLOOKUP(C397,女子登録情報!$A$2:$H$2000,4,0),"")</f>
        <v/>
      </c>
      <c r="H397" s="314" t="str">
        <f>IF(C397&gt;0,VLOOKUP(C397,女子登録情報!$A$2:$H$2000,8,0),"")</f>
        <v/>
      </c>
      <c r="I397" s="280" t="str">
        <f>IF(C397&gt;0,VLOOKUP(C397,女子登録情報!$A$2:$H$2000,5,0),"")</f>
        <v/>
      </c>
      <c r="J397" s="60"/>
      <c r="L397" s="62"/>
    </row>
    <row r="398" spans="1:12" s="21" customFormat="1" ht="18.75">
      <c r="A398" s="4"/>
      <c r="B398" s="329"/>
      <c r="C398" s="195"/>
      <c r="D398" s="195"/>
      <c r="E398" s="321"/>
      <c r="F398" s="322"/>
      <c r="G398" s="195"/>
      <c r="H398" s="195"/>
      <c r="I398" s="320"/>
      <c r="J398" s="60"/>
      <c r="L398" s="62"/>
    </row>
    <row r="399" spans="1:12" s="21" customFormat="1" ht="18.75">
      <c r="A399" s="4"/>
      <c r="B399" s="312">
        <v>3</v>
      </c>
      <c r="C399" s="314"/>
      <c r="D399" s="314" t="str">
        <f>IF(C399,VLOOKUP(C399,女子登録情報!$A$2:$H$2000,2,0),"")</f>
        <v/>
      </c>
      <c r="E399" s="316" t="str">
        <f>IF(C399&gt;0,VLOOKUP(C399,女子登録情報!$A$2:$H$2000,3,0),"")</f>
        <v/>
      </c>
      <c r="F399" s="317"/>
      <c r="G399" s="314" t="str">
        <f>IF(C399&gt;0,VLOOKUP(C399,女子登録情報!$A$2:$H$2000,4,0),"")</f>
        <v/>
      </c>
      <c r="H399" s="314" t="str">
        <f>IF(C399&gt;0,VLOOKUP(C399,女子登録情報!$A$2:$H$2000,8,0),"")</f>
        <v/>
      </c>
      <c r="I399" s="280" t="str">
        <f>IF(C399&gt;0,VLOOKUP(C399,女子登録情報!$A$2:$H$2000,5,0),"")</f>
        <v/>
      </c>
      <c r="J399" s="60"/>
      <c r="L399" s="62"/>
    </row>
    <row r="400" spans="1:12" s="21" customFormat="1" ht="18.75">
      <c r="A400" s="4"/>
      <c r="B400" s="329"/>
      <c r="C400" s="195"/>
      <c r="D400" s="195"/>
      <c r="E400" s="321"/>
      <c r="F400" s="322"/>
      <c r="G400" s="195"/>
      <c r="H400" s="195"/>
      <c r="I400" s="320"/>
      <c r="J400" s="60"/>
      <c r="L400" s="62"/>
    </row>
    <row r="401" spans="1:12" s="21" customFormat="1" ht="18.75">
      <c r="A401" s="4"/>
      <c r="B401" s="312">
        <v>4</v>
      </c>
      <c r="C401" s="314"/>
      <c r="D401" s="314" t="str">
        <f>IF(C401,VLOOKUP(C401,女子登録情報!$A$2:$H$2000,2,0),"")</f>
        <v/>
      </c>
      <c r="E401" s="316" t="str">
        <f>IF(C401&gt;0,VLOOKUP(C401,女子登録情報!$A$2:$H$2000,3,0),"")</f>
        <v/>
      </c>
      <c r="F401" s="317"/>
      <c r="G401" s="314" t="str">
        <f>IF(C401&gt;0,VLOOKUP(C401,女子登録情報!$A$2:$H$2000,4,0),"")</f>
        <v/>
      </c>
      <c r="H401" s="314" t="str">
        <f>IF(C401&gt;0,VLOOKUP(C401,女子登録情報!$A$2:$H$2000,8,0),"")</f>
        <v/>
      </c>
      <c r="I401" s="280" t="str">
        <f>IF(C401&gt;0,VLOOKUP(C401,女子登録情報!$A$2:$H$2000,5,0),"")</f>
        <v/>
      </c>
      <c r="J401" s="60"/>
      <c r="L401" s="62"/>
    </row>
    <row r="402" spans="1:12" s="21" customFormat="1" ht="18.75">
      <c r="A402" s="4"/>
      <c r="B402" s="329"/>
      <c r="C402" s="195"/>
      <c r="D402" s="195"/>
      <c r="E402" s="321"/>
      <c r="F402" s="322"/>
      <c r="G402" s="195"/>
      <c r="H402" s="195"/>
      <c r="I402" s="320"/>
      <c r="J402" s="60"/>
      <c r="L402" s="62"/>
    </row>
    <row r="403" spans="1:12" s="21" customFormat="1" ht="18.75">
      <c r="A403" s="4"/>
      <c r="B403" s="312">
        <v>5</v>
      </c>
      <c r="C403" s="314"/>
      <c r="D403" s="314" t="str">
        <f>IF(C403,VLOOKUP(C403,女子登録情報!$A$2:$H$2000,2,0),"")</f>
        <v/>
      </c>
      <c r="E403" s="316" t="str">
        <f>IF(C403&gt;0,VLOOKUP(C403,女子登録情報!$A$2:$H$2000,3,0),"")</f>
        <v/>
      </c>
      <c r="F403" s="317"/>
      <c r="G403" s="314" t="str">
        <f>IF(C403&gt;0,VLOOKUP(C403,女子登録情報!$A$2:$H$2000,4,0),"")</f>
        <v/>
      </c>
      <c r="H403" s="314" t="str">
        <f>IF(C403&gt;0,VLOOKUP(C403,女子登録情報!$A$2:$H$2000,8,0),"")</f>
        <v/>
      </c>
      <c r="I403" s="280" t="str">
        <f>IF(C403&gt;0,VLOOKUP(C403,女子登録情報!$A$2:$H$2000,5,0),"")</f>
        <v/>
      </c>
      <c r="J403" s="60"/>
      <c r="L403" s="62"/>
    </row>
    <row r="404" spans="1:12" s="21" customFormat="1" ht="18.75">
      <c r="A404" s="4"/>
      <c r="B404" s="329"/>
      <c r="C404" s="195"/>
      <c r="D404" s="195"/>
      <c r="E404" s="321"/>
      <c r="F404" s="322"/>
      <c r="G404" s="195"/>
      <c r="H404" s="195"/>
      <c r="I404" s="320"/>
      <c r="J404" s="60"/>
      <c r="L404" s="62"/>
    </row>
    <row r="405" spans="1:12" s="21" customFormat="1" ht="18.75">
      <c r="A405" s="4"/>
      <c r="B405" s="312">
        <v>6</v>
      </c>
      <c r="C405" s="314"/>
      <c r="D405" s="314" t="str">
        <f>IF(C405,VLOOKUP(C405,女子登録情報!$A$2:$H$2000,2,0),"")</f>
        <v/>
      </c>
      <c r="E405" s="316" t="str">
        <f>IF(C405&gt;0,VLOOKUP(C405,女子登録情報!$A$2:$H$2000,3,0),"")</f>
        <v/>
      </c>
      <c r="F405" s="317"/>
      <c r="G405" s="314" t="str">
        <f>IF(C405&gt;0,VLOOKUP(C405,女子登録情報!$A$2:$H$2000,4,0),"")</f>
        <v/>
      </c>
      <c r="H405" s="314" t="str">
        <f>IF(C405&gt;0,VLOOKUP(C405,女子登録情報!$A$2:$H$2000,8,0),"")</f>
        <v/>
      </c>
      <c r="I405" s="280" t="str">
        <f>IF(C405&gt;0,VLOOKUP(C405,女子登録情報!$A$2:$H$2000,5,0),"")</f>
        <v/>
      </c>
      <c r="J405" s="60"/>
      <c r="L405" s="62"/>
    </row>
    <row r="406" spans="1:12" s="21" customFormat="1" ht="19.5" thickBot="1">
      <c r="A406" s="4"/>
      <c r="B406" s="313"/>
      <c r="C406" s="315"/>
      <c r="D406" s="315"/>
      <c r="E406" s="318"/>
      <c r="F406" s="319"/>
      <c r="G406" s="315"/>
      <c r="H406" s="315"/>
      <c r="I406" s="281"/>
      <c r="J406" s="60"/>
      <c r="L406" s="62"/>
    </row>
    <row r="407" spans="1:12" s="21" customFormat="1" ht="18.75">
      <c r="A407" s="4"/>
      <c r="B407" s="282" t="s">
        <v>1322</v>
      </c>
      <c r="C407" s="283"/>
      <c r="D407" s="283"/>
      <c r="E407" s="283"/>
      <c r="F407" s="283"/>
      <c r="G407" s="283"/>
      <c r="H407" s="283"/>
      <c r="I407" s="284"/>
      <c r="J407" s="60"/>
      <c r="L407" s="62"/>
    </row>
    <row r="408" spans="1:12" s="21" customFormat="1" ht="18.75">
      <c r="A408" s="4"/>
      <c r="B408" s="285"/>
      <c r="C408" s="286"/>
      <c r="D408" s="286"/>
      <c r="E408" s="286"/>
      <c r="F408" s="286"/>
      <c r="G408" s="286"/>
      <c r="H408" s="286"/>
      <c r="I408" s="287"/>
      <c r="J408" s="60"/>
      <c r="L408" s="62"/>
    </row>
    <row r="409" spans="1:12" s="21" customFormat="1" ht="19.5" thickBot="1">
      <c r="A409" s="4"/>
      <c r="B409" s="288"/>
      <c r="C409" s="289"/>
      <c r="D409" s="289"/>
      <c r="E409" s="289"/>
      <c r="F409" s="289"/>
      <c r="G409" s="289"/>
      <c r="H409" s="289"/>
      <c r="I409" s="290"/>
      <c r="J409" s="60"/>
      <c r="L409" s="62"/>
    </row>
    <row r="410" spans="1:12" s="21" customFormat="1" ht="18.75">
      <c r="A410" s="61"/>
      <c r="B410" s="61"/>
      <c r="C410" s="61"/>
      <c r="D410" s="61"/>
      <c r="E410" s="61"/>
      <c r="F410" s="61"/>
      <c r="G410" s="61"/>
      <c r="H410" s="61"/>
      <c r="I410" s="61"/>
      <c r="J410" s="66"/>
      <c r="L410" s="62"/>
    </row>
    <row r="411" spans="1:12" s="21" customFormat="1" ht="19.5" thickBot="1">
      <c r="A411" s="4"/>
      <c r="B411" s="4"/>
      <c r="C411" s="4"/>
      <c r="D411" s="4"/>
      <c r="E411" s="4"/>
      <c r="F411" s="4"/>
      <c r="G411" s="4"/>
      <c r="H411" s="4"/>
      <c r="I411" s="4"/>
      <c r="J411" s="64" t="s">
        <v>1351</v>
      </c>
      <c r="L411" s="62"/>
    </row>
    <row r="412" spans="1:12" s="21" customFormat="1" ht="18.75">
      <c r="A412" s="4"/>
      <c r="B412" s="385" t="str">
        <f>CONCATENATE('加盟校情報&amp;大会設定'!$G$5,'加盟校情報&amp;大会設定'!$H$5,'加盟校情報&amp;大会設定'!$I$5,'加盟校情報&amp;大会設定'!$J$5,)&amp;"　女子4×400mR"</f>
        <v>第35回全日本大学女子駅伝東海地区選考会　女子4×400mR</v>
      </c>
      <c r="C412" s="386"/>
      <c r="D412" s="386"/>
      <c r="E412" s="386"/>
      <c r="F412" s="386"/>
      <c r="G412" s="386"/>
      <c r="H412" s="386"/>
      <c r="I412" s="387"/>
      <c r="J412" s="60"/>
      <c r="L412" s="62"/>
    </row>
    <row r="413" spans="1:12" s="21" customFormat="1" ht="19.5" thickBot="1">
      <c r="A413" s="4"/>
      <c r="B413" s="388"/>
      <c r="C413" s="389"/>
      <c r="D413" s="389"/>
      <c r="E413" s="389"/>
      <c r="F413" s="389"/>
      <c r="G413" s="389"/>
      <c r="H413" s="389"/>
      <c r="I413" s="390"/>
      <c r="J413" s="60"/>
      <c r="L413" s="62"/>
    </row>
    <row r="414" spans="1:12" s="21" customFormat="1" ht="18.75">
      <c r="A414" s="4"/>
      <c r="B414" s="297" t="s">
        <v>1326</v>
      </c>
      <c r="C414" s="298"/>
      <c r="D414" s="303" t="str">
        <f>IF(基本情報登録!$D$6&gt;0,基本情報登録!$D$6,"")</f>
        <v/>
      </c>
      <c r="E414" s="304"/>
      <c r="F414" s="304"/>
      <c r="G414" s="304"/>
      <c r="H414" s="305"/>
      <c r="I414" s="65" t="s">
        <v>1360</v>
      </c>
      <c r="J414" s="60"/>
      <c r="L414" s="62"/>
    </row>
    <row r="415" spans="1:12" s="21" customFormat="1" ht="18.75">
      <c r="A415" s="4"/>
      <c r="B415" s="299" t="s">
        <v>1</v>
      </c>
      <c r="C415" s="300"/>
      <c r="D415" s="306" t="str">
        <f>IF(基本情報登録!$D$8&gt;0,基本情報登録!$D$8,"")</f>
        <v/>
      </c>
      <c r="E415" s="307"/>
      <c r="F415" s="307"/>
      <c r="G415" s="307"/>
      <c r="H415" s="308"/>
      <c r="I415" s="280"/>
      <c r="J415" s="60"/>
      <c r="L415" s="62"/>
    </row>
    <row r="416" spans="1:12" s="21" customFormat="1" ht="19.5" thickBot="1">
      <c r="A416" s="4"/>
      <c r="B416" s="301"/>
      <c r="C416" s="302"/>
      <c r="D416" s="309"/>
      <c r="E416" s="310"/>
      <c r="F416" s="310"/>
      <c r="G416" s="310"/>
      <c r="H416" s="311"/>
      <c r="I416" s="281"/>
      <c r="J416" s="60"/>
      <c r="L416" s="62"/>
    </row>
    <row r="417" spans="1:12" s="21" customFormat="1" ht="18.75">
      <c r="A417" s="4"/>
      <c r="B417" s="297" t="s">
        <v>26</v>
      </c>
      <c r="C417" s="298"/>
      <c r="D417" s="334"/>
      <c r="E417" s="335"/>
      <c r="F417" s="335"/>
      <c r="G417" s="335"/>
      <c r="H417" s="335"/>
      <c r="I417" s="336"/>
      <c r="J417" s="60"/>
      <c r="L417" s="62"/>
    </row>
    <row r="418" spans="1:12" s="21" customFormat="1" ht="18.75" hidden="1">
      <c r="A418" s="4"/>
      <c r="B418" s="50"/>
      <c r="C418" s="51"/>
      <c r="D418" s="52"/>
      <c r="E418" s="337" t="str">
        <f>TEXT(D417,"00000")</f>
        <v>00000</v>
      </c>
      <c r="F418" s="337"/>
      <c r="G418" s="337"/>
      <c r="H418" s="337"/>
      <c r="I418" s="338"/>
      <c r="J418" s="60"/>
      <c r="L418" s="62"/>
    </row>
    <row r="419" spans="1:12" s="21" customFormat="1" ht="18.75">
      <c r="A419" s="4"/>
      <c r="B419" s="299" t="s">
        <v>29</v>
      </c>
      <c r="C419" s="300"/>
      <c r="D419" s="316"/>
      <c r="E419" s="341"/>
      <c r="F419" s="341"/>
      <c r="G419" s="341"/>
      <c r="H419" s="341"/>
      <c r="I419" s="342"/>
      <c r="J419" s="60"/>
      <c r="L419" s="62"/>
    </row>
    <row r="420" spans="1:12" s="21" customFormat="1" ht="18.75">
      <c r="A420" s="4"/>
      <c r="B420" s="339"/>
      <c r="C420" s="340"/>
      <c r="D420" s="321"/>
      <c r="E420" s="343"/>
      <c r="F420" s="343"/>
      <c r="G420" s="343"/>
      <c r="H420" s="343"/>
      <c r="I420" s="344"/>
      <c r="J420" s="60"/>
      <c r="L420" s="62"/>
    </row>
    <row r="421" spans="1:12" s="21" customFormat="1" ht="19.5" thickBot="1">
      <c r="A421" s="4"/>
      <c r="B421" s="345" t="s">
        <v>1318</v>
      </c>
      <c r="C421" s="346"/>
      <c r="D421" s="347"/>
      <c r="E421" s="348"/>
      <c r="F421" s="348"/>
      <c r="G421" s="348"/>
      <c r="H421" s="348"/>
      <c r="I421" s="349"/>
      <c r="J421" s="60"/>
      <c r="L421" s="62"/>
    </row>
    <row r="422" spans="1:12" s="21" customFormat="1" ht="18.75">
      <c r="A422" s="4"/>
      <c r="B422" s="323" t="s">
        <v>1319</v>
      </c>
      <c r="C422" s="324"/>
      <c r="D422" s="324"/>
      <c r="E422" s="324"/>
      <c r="F422" s="324"/>
      <c r="G422" s="324"/>
      <c r="H422" s="324"/>
      <c r="I422" s="325"/>
      <c r="J422" s="60"/>
      <c r="L422" s="62"/>
    </row>
    <row r="423" spans="1:12" s="21" customFormat="1" ht="19.5" thickBot="1">
      <c r="A423" s="4"/>
      <c r="B423" s="53" t="s">
        <v>1323</v>
      </c>
      <c r="C423" s="54" t="s">
        <v>18</v>
      </c>
      <c r="D423" s="54" t="s">
        <v>1324</v>
      </c>
      <c r="E423" s="326" t="s">
        <v>1320</v>
      </c>
      <c r="F423" s="327"/>
      <c r="G423" s="54" t="s">
        <v>1325</v>
      </c>
      <c r="H423" s="54" t="s">
        <v>48</v>
      </c>
      <c r="I423" s="55" t="s">
        <v>1321</v>
      </c>
      <c r="J423" s="60"/>
      <c r="L423" s="62"/>
    </row>
    <row r="424" spans="1:12" s="21" customFormat="1" ht="19.5" thickTop="1">
      <c r="A424" s="4"/>
      <c r="B424" s="328">
        <v>1</v>
      </c>
      <c r="C424" s="330"/>
      <c r="D424" s="330" t="str">
        <f>IF(C424&gt;0,VLOOKUP(C424,女子登録情報!$A$2:$H$2000,2,0),"")</f>
        <v/>
      </c>
      <c r="E424" s="331" t="str">
        <f>IF(C424&gt;0,VLOOKUP(C424,女子登録情報!$A$2:$H$2000,3,0),"")</f>
        <v/>
      </c>
      <c r="F424" s="332"/>
      <c r="G424" s="330" t="str">
        <f>IF(C424&gt;0,VLOOKUP(C424,女子登録情報!$A$2:$H$2000,4,0),"")</f>
        <v/>
      </c>
      <c r="H424" s="330" t="str">
        <f>IF(C424&gt;0,VLOOKUP(C424,女子登録情報!$A$2:$H$2000,8,0),"")</f>
        <v/>
      </c>
      <c r="I424" s="333" t="str">
        <f>IF(C424&gt;0,VLOOKUP(C424,女子登録情報!$A$2:$H$2000,5,0),"")</f>
        <v/>
      </c>
      <c r="J424" s="60"/>
      <c r="L424" s="62"/>
    </row>
    <row r="425" spans="1:12" s="21" customFormat="1" ht="18.75">
      <c r="A425" s="4"/>
      <c r="B425" s="329"/>
      <c r="C425" s="195"/>
      <c r="D425" s="195"/>
      <c r="E425" s="321"/>
      <c r="F425" s="322"/>
      <c r="G425" s="195"/>
      <c r="H425" s="195"/>
      <c r="I425" s="320"/>
      <c r="J425" s="60"/>
      <c r="L425" s="62"/>
    </row>
    <row r="426" spans="1:12" s="21" customFormat="1" ht="18.75">
      <c r="A426" s="4"/>
      <c r="B426" s="312">
        <v>2</v>
      </c>
      <c r="C426" s="314"/>
      <c r="D426" s="314" t="str">
        <f>IF(C426,VLOOKUP(C426,女子登録情報!$A$2:$H$2000,2,0),"")</f>
        <v/>
      </c>
      <c r="E426" s="316" t="str">
        <f>IF(C426&gt;0,VLOOKUP(C426,女子登録情報!$A$2:$H$2000,3,0),"")</f>
        <v/>
      </c>
      <c r="F426" s="317"/>
      <c r="G426" s="314" t="str">
        <f>IF(C426&gt;0,VLOOKUP(C426,女子登録情報!$A$2:$H$2000,4,0),"")</f>
        <v/>
      </c>
      <c r="H426" s="314" t="str">
        <f>IF(C426&gt;0,VLOOKUP(C426,女子登録情報!$A$2:$H$2000,8,0),"")</f>
        <v/>
      </c>
      <c r="I426" s="280" t="str">
        <f>IF(C426&gt;0,VLOOKUP(C426,女子登録情報!$A$2:$H$2000,5,0),"")</f>
        <v/>
      </c>
      <c r="J426" s="60"/>
      <c r="L426" s="62"/>
    </row>
    <row r="427" spans="1:12" s="21" customFormat="1" ht="18.75">
      <c r="A427" s="4"/>
      <c r="B427" s="329"/>
      <c r="C427" s="195"/>
      <c r="D427" s="195"/>
      <c r="E427" s="321"/>
      <c r="F427" s="322"/>
      <c r="G427" s="195"/>
      <c r="H427" s="195"/>
      <c r="I427" s="320"/>
      <c r="J427" s="60"/>
      <c r="L427" s="62"/>
    </row>
    <row r="428" spans="1:12" s="21" customFormat="1" ht="18.75">
      <c r="A428" s="4"/>
      <c r="B428" s="312">
        <v>3</v>
      </c>
      <c r="C428" s="314"/>
      <c r="D428" s="314" t="str">
        <f>IF(C428,VLOOKUP(C428,女子登録情報!$A$2:$H$2000,2,0),"")</f>
        <v/>
      </c>
      <c r="E428" s="316" t="str">
        <f>IF(C428&gt;0,VLOOKUP(C428,女子登録情報!$A$2:$H$2000,3,0),"")</f>
        <v/>
      </c>
      <c r="F428" s="317"/>
      <c r="G428" s="314" t="str">
        <f>IF(C428&gt;0,VLOOKUP(C428,女子登録情報!$A$2:$H$2000,4,0),"")</f>
        <v/>
      </c>
      <c r="H428" s="314" t="str">
        <f>IF(C428&gt;0,VLOOKUP(C428,女子登録情報!$A$2:$H$2000,8,0),"")</f>
        <v/>
      </c>
      <c r="I428" s="280" t="str">
        <f>IF(C428&gt;0,VLOOKUP(C428,女子登録情報!$A$2:$H$2000,5,0),"")</f>
        <v/>
      </c>
      <c r="J428" s="60"/>
      <c r="L428" s="62"/>
    </row>
    <row r="429" spans="1:12" s="21" customFormat="1" ht="18.75">
      <c r="A429" s="4"/>
      <c r="B429" s="329"/>
      <c r="C429" s="195"/>
      <c r="D429" s="195"/>
      <c r="E429" s="321"/>
      <c r="F429" s="322"/>
      <c r="G429" s="195"/>
      <c r="H429" s="195"/>
      <c r="I429" s="320"/>
      <c r="J429" s="60"/>
      <c r="L429" s="62"/>
    </row>
    <row r="430" spans="1:12" s="21" customFormat="1" ht="18.75">
      <c r="A430" s="4"/>
      <c r="B430" s="312">
        <v>4</v>
      </c>
      <c r="C430" s="314"/>
      <c r="D430" s="314" t="str">
        <f>IF(C430,VLOOKUP(C430,女子登録情報!$A$2:$H$2000,2,0),"")</f>
        <v/>
      </c>
      <c r="E430" s="316" t="str">
        <f>IF(C430&gt;0,VLOOKUP(C430,女子登録情報!$A$2:$H$2000,3,0),"")</f>
        <v/>
      </c>
      <c r="F430" s="317"/>
      <c r="G430" s="314" t="str">
        <f>IF(C430&gt;0,VLOOKUP(C430,女子登録情報!$A$2:$H$2000,4,0),"")</f>
        <v/>
      </c>
      <c r="H430" s="314" t="str">
        <f>IF(C430&gt;0,VLOOKUP(C430,女子登録情報!$A$2:$H$2000,8,0),"")</f>
        <v/>
      </c>
      <c r="I430" s="280" t="str">
        <f>IF(C430&gt;0,VLOOKUP(C430,女子登録情報!$A$2:$H$2000,5,0),"")</f>
        <v/>
      </c>
      <c r="J430" s="60"/>
      <c r="L430" s="62"/>
    </row>
    <row r="431" spans="1:12" s="21" customFormat="1" ht="18.75">
      <c r="A431" s="4"/>
      <c r="B431" s="329"/>
      <c r="C431" s="195"/>
      <c r="D431" s="195"/>
      <c r="E431" s="321"/>
      <c r="F431" s="322"/>
      <c r="G431" s="195"/>
      <c r="H431" s="195"/>
      <c r="I431" s="320"/>
      <c r="J431" s="60"/>
      <c r="L431" s="62"/>
    </row>
    <row r="432" spans="1:12" s="21" customFormat="1" ht="18.75">
      <c r="A432" s="4"/>
      <c r="B432" s="312">
        <v>5</v>
      </c>
      <c r="C432" s="314"/>
      <c r="D432" s="314" t="str">
        <f>IF(C432,VLOOKUP(C432,女子登録情報!$A$2:$H$2000,2,0),"")</f>
        <v/>
      </c>
      <c r="E432" s="316" t="str">
        <f>IF(C432&gt;0,VLOOKUP(C432,女子登録情報!$A$2:$H$2000,3,0),"")</f>
        <v/>
      </c>
      <c r="F432" s="317"/>
      <c r="G432" s="314" t="str">
        <f>IF(C432&gt;0,VLOOKUP(C432,女子登録情報!$A$2:$H$2000,4,0),"")</f>
        <v/>
      </c>
      <c r="H432" s="314" t="str">
        <f>IF(C432&gt;0,VLOOKUP(C432,女子登録情報!$A$2:$H$2000,8,0),"")</f>
        <v/>
      </c>
      <c r="I432" s="280" t="str">
        <f>IF(C432&gt;0,VLOOKUP(C432,女子登録情報!$A$2:$H$2000,5,0),"")</f>
        <v/>
      </c>
      <c r="J432" s="60"/>
      <c r="L432" s="62"/>
    </row>
    <row r="433" spans="1:12" s="21" customFormat="1" ht="18.75">
      <c r="A433" s="4"/>
      <c r="B433" s="329"/>
      <c r="C433" s="195"/>
      <c r="D433" s="195"/>
      <c r="E433" s="321"/>
      <c r="F433" s="322"/>
      <c r="G433" s="195"/>
      <c r="H433" s="195"/>
      <c r="I433" s="320"/>
      <c r="J433" s="60"/>
      <c r="L433" s="62"/>
    </row>
    <row r="434" spans="1:12" s="21" customFormat="1" ht="18.75">
      <c r="A434" s="4"/>
      <c r="B434" s="312">
        <v>6</v>
      </c>
      <c r="C434" s="314"/>
      <c r="D434" s="314" t="str">
        <f>IF(C434,VLOOKUP(C434,女子登録情報!$A$2:$H$2000,2,0),"")</f>
        <v/>
      </c>
      <c r="E434" s="316" t="str">
        <f>IF(C434&gt;0,VLOOKUP(C434,女子登録情報!$A$2:$H$2000,3,0),"")</f>
        <v/>
      </c>
      <c r="F434" s="317"/>
      <c r="G434" s="314" t="str">
        <f>IF(C434&gt;0,VLOOKUP(C434,女子登録情報!$A$2:$H$2000,4,0),"")</f>
        <v/>
      </c>
      <c r="H434" s="314" t="str">
        <f>IF(C434&gt;0,VLOOKUP(C434,女子登録情報!$A$2:$H$2000,8,0),"")</f>
        <v/>
      </c>
      <c r="I434" s="280" t="str">
        <f>IF(C434&gt;0,VLOOKUP(C434,女子登録情報!$A$2:$H$2000,5,0),"")</f>
        <v/>
      </c>
      <c r="J434" s="60"/>
      <c r="L434" s="62"/>
    </row>
    <row r="435" spans="1:12" s="21" customFormat="1" ht="19.5" thickBot="1">
      <c r="A435" s="4"/>
      <c r="B435" s="313"/>
      <c r="C435" s="315"/>
      <c r="D435" s="315"/>
      <c r="E435" s="318"/>
      <c r="F435" s="319"/>
      <c r="G435" s="315"/>
      <c r="H435" s="315"/>
      <c r="I435" s="281"/>
      <c r="J435" s="60"/>
      <c r="L435" s="62"/>
    </row>
    <row r="436" spans="1:12" s="21" customFormat="1" ht="18.75">
      <c r="A436" s="4"/>
      <c r="B436" s="282" t="s">
        <v>1322</v>
      </c>
      <c r="C436" s="283"/>
      <c r="D436" s="283"/>
      <c r="E436" s="283"/>
      <c r="F436" s="283"/>
      <c r="G436" s="283"/>
      <c r="H436" s="283"/>
      <c r="I436" s="284"/>
      <c r="J436" s="60"/>
      <c r="L436" s="62"/>
    </row>
    <row r="437" spans="1:12" s="21" customFormat="1" ht="18.75">
      <c r="A437" s="4"/>
      <c r="B437" s="285"/>
      <c r="C437" s="286"/>
      <c r="D437" s="286"/>
      <c r="E437" s="286"/>
      <c r="F437" s="286"/>
      <c r="G437" s="286"/>
      <c r="H437" s="286"/>
      <c r="I437" s="287"/>
      <c r="J437" s="60"/>
      <c r="L437" s="62"/>
    </row>
    <row r="438" spans="1:12" s="21" customFormat="1" ht="19.5" thickBot="1">
      <c r="A438" s="4"/>
      <c r="B438" s="288"/>
      <c r="C438" s="289"/>
      <c r="D438" s="289"/>
      <c r="E438" s="289"/>
      <c r="F438" s="289"/>
      <c r="G438" s="289"/>
      <c r="H438" s="289"/>
      <c r="I438" s="290"/>
      <c r="J438" s="60"/>
      <c r="L438" s="62"/>
    </row>
    <row r="439" spans="1:12" s="21" customFormat="1" ht="18.75">
      <c r="A439" s="61"/>
      <c r="B439" s="61"/>
      <c r="C439" s="61"/>
      <c r="D439" s="61"/>
      <c r="E439" s="61"/>
      <c r="F439" s="61"/>
      <c r="G439" s="61"/>
      <c r="H439" s="61"/>
      <c r="I439" s="61"/>
      <c r="J439" s="66"/>
      <c r="L439" s="62"/>
    </row>
    <row r="440" spans="1:12" s="21" customFormat="1" ht="19.5" thickBot="1">
      <c r="A440" s="4"/>
      <c r="B440" s="4"/>
      <c r="C440" s="4"/>
      <c r="D440" s="4"/>
      <c r="E440" s="4"/>
      <c r="F440" s="4"/>
      <c r="G440" s="4"/>
      <c r="H440" s="4"/>
      <c r="I440" s="4"/>
      <c r="J440" s="64" t="s">
        <v>1352</v>
      </c>
      <c r="L440" s="62"/>
    </row>
    <row r="441" spans="1:12" s="21" customFormat="1" ht="18.75">
      <c r="A441" s="4"/>
      <c r="B441" s="385" t="str">
        <f>CONCATENATE('加盟校情報&amp;大会設定'!$G$5,'加盟校情報&amp;大会設定'!$H$5,'加盟校情報&amp;大会設定'!$I$5,'加盟校情報&amp;大会設定'!$J$5,)&amp;"　女子4×400mR"</f>
        <v>第35回全日本大学女子駅伝東海地区選考会　女子4×400mR</v>
      </c>
      <c r="C441" s="386"/>
      <c r="D441" s="386"/>
      <c r="E441" s="386"/>
      <c r="F441" s="386"/>
      <c r="G441" s="386"/>
      <c r="H441" s="386"/>
      <c r="I441" s="387"/>
      <c r="J441" s="60"/>
      <c r="L441" s="62"/>
    </row>
    <row r="442" spans="1:12" s="21" customFormat="1" ht="19.5" thickBot="1">
      <c r="A442" s="4"/>
      <c r="B442" s="388"/>
      <c r="C442" s="389"/>
      <c r="D442" s="389"/>
      <c r="E442" s="389"/>
      <c r="F442" s="389"/>
      <c r="G442" s="389"/>
      <c r="H442" s="389"/>
      <c r="I442" s="390"/>
      <c r="J442" s="60"/>
      <c r="L442" s="62"/>
    </row>
    <row r="443" spans="1:12" s="21" customFormat="1" ht="18.75">
      <c r="A443" s="4"/>
      <c r="B443" s="297" t="s">
        <v>1326</v>
      </c>
      <c r="C443" s="298"/>
      <c r="D443" s="303" t="str">
        <f>IF(基本情報登録!$D$6&gt;0,基本情報登録!$D$6,"")</f>
        <v/>
      </c>
      <c r="E443" s="304"/>
      <c r="F443" s="304"/>
      <c r="G443" s="304"/>
      <c r="H443" s="305"/>
      <c r="I443" s="65" t="s">
        <v>1360</v>
      </c>
      <c r="J443" s="60"/>
      <c r="L443" s="62"/>
    </row>
    <row r="444" spans="1:12" s="21" customFormat="1" ht="18.75">
      <c r="A444" s="4"/>
      <c r="B444" s="299" t="s">
        <v>1</v>
      </c>
      <c r="C444" s="300"/>
      <c r="D444" s="306" t="str">
        <f>IF(基本情報登録!$D$8&gt;0,基本情報登録!$D$8,"")</f>
        <v/>
      </c>
      <c r="E444" s="307"/>
      <c r="F444" s="307"/>
      <c r="G444" s="307"/>
      <c r="H444" s="308"/>
      <c r="I444" s="280"/>
      <c r="J444" s="60"/>
      <c r="L444" s="62"/>
    </row>
    <row r="445" spans="1:12" s="21" customFormat="1" ht="19.5" thickBot="1">
      <c r="A445" s="4"/>
      <c r="B445" s="301"/>
      <c r="C445" s="302"/>
      <c r="D445" s="309"/>
      <c r="E445" s="310"/>
      <c r="F445" s="310"/>
      <c r="G445" s="310"/>
      <c r="H445" s="311"/>
      <c r="I445" s="281"/>
      <c r="J445" s="60"/>
      <c r="L445" s="62"/>
    </row>
    <row r="446" spans="1:12" s="21" customFormat="1" ht="18.75">
      <c r="A446" s="4"/>
      <c r="B446" s="297" t="s">
        <v>26</v>
      </c>
      <c r="C446" s="298"/>
      <c r="D446" s="334"/>
      <c r="E446" s="335"/>
      <c r="F446" s="335"/>
      <c r="G446" s="335"/>
      <c r="H446" s="335"/>
      <c r="I446" s="336"/>
      <c r="J446" s="60"/>
      <c r="L446" s="62"/>
    </row>
    <row r="447" spans="1:12" s="21" customFormat="1" ht="18.75" hidden="1">
      <c r="A447" s="4"/>
      <c r="B447" s="50"/>
      <c r="C447" s="51"/>
      <c r="D447" s="52"/>
      <c r="E447" s="337" t="str">
        <f>TEXT(D446,"00000")</f>
        <v>00000</v>
      </c>
      <c r="F447" s="337"/>
      <c r="G447" s="337"/>
      <c r="H447" s="337"/>
      <c r="I447" s="338"/>
      <c r="J447" s="60"/>
      <c r="L447" s="62"/>
    </row>
    <row r="448" spans="1:12" s="21" customFormat="1" ht="18.75">
      <c r="A448" s="4"/>
      <c r="B448" s="299" t="s">
        <v>29</v>
      </c>
      <c r="C448" s="300"/>
      <c r="D448" s="316"/>
      <c r="E448" s="341"/>
      <c r="F448" s="341"/>
      <c r="G448" s="341"/>
      <c r="H448" s="341"/>
      <c r="I448" s="342"/>
      <c r="J448" s="60"/>
      <c r="L448" s="62"/>
    </row>
    <row r="449" spans="1:12" s="21" customFormat="1" ht="18.75">
      <c r="A449" s="4"/>
      <c r="B449" s="339"/>
      <c r="C449" s="340"/>
      <c r="D449" s="321"/>
      <c r="E449" s="343"/>
      <c r="F449" s="343"/>
      <c r="G449" s="343"/>
      <c r="H449" s="343"/>
      <c r="I449" s="344"/>
      <c r="J449" s="60"/>
      <c r="L449" s="62"/>
    </row>
    <row r="450" spans="1:12" s="21" customFormat="1" ht="19.5" thickBot="1">
      <c r="A450" s="4"/>
      <c r="B450" s="345" t="s">
        <v>1318</v>
      </c>
      <c r="C450" s="346"/>
      <c r="D450" s="347"/>
      <c r="E450" s="348"/>
      <c r="F450" s="348"/>
      <c r="G450" s="348"/>
      <c r="H450" s="348"/>
      <c r="I450" s="349"/>
      <c r="J450" s="60"/>
      <c r="L450" s="62"/>
    </row>
    <row r="451" spans="1:12" s="21" customFormat="1" ht="18.75">
      <c r="A451" s="4"/>
      <c r="B451" s="323" t="s">
        <v>1319</v>
      </c>
      <c r="C451" s="324"/>
      <c r="D451" s="324"/>
      <c r="E451" s="324"/>
      <c r="F451" s="324"/>
      <c r="G451" s="324"/>
      <c r="H451" s="324"/>
      <c r="I451" s="325"/>
      <c r="J451" s="60"/>
      <c r="L451" s="62"/>
    </row>
    <row r="452" spans="1:12" s="21" customFormat="1" ht="19.5" thickBot="1">
      <c r="A452" s="4"/>
      <c r="B452" s="53" t="s">
        <v>1323</v>
      </c>
      <c r="C452" s="54" t="s">
        <v>18</v>
      </c>
      <c r="D452" s="54" t="s">
        <v>1324</v>
      </c>
      <c r="E452" s="326" t="s">
        <v>1320</v>
      </c>
      <c r="F452" s="327"/>
      <c r="G452" s="54" t="s">
        <v>1325</v>
      </c>
      <c r="H452" s="54" t="s">
        <v>48</v>
      </c>
      <c r="I452" s="55" t="s">
        <v>1321</v>
      </c>
      <c r="J452" s="60"/>
      <c r="L452" s="62"/>
    </row>
    <row r="453" spans="1:12" s="21" customFormat="1" ht="19.5" thickTop="1">
      <c r="A453" s="4"/>
      <c r="B453" s="328">
        <v>1</v>
      </c>
      <c r="C453" s="330"/>
      <c r="D453" s="330" t="str">
        <f>IF(C453&gt;0,VLOOKUP(C453,女子登録情報!$A$2:$H$2000,2,0),"")</f>
        <v/>
      </c>
      <c r="E453" s="331" t="str">
        <f>IF(C453&gt;0,VLOOKUP(C453,女子登録情報!$A$2:$H$2000,3,0),"")</f>
        <v/>
      </c>
      <c r="F453" s="332"/>
      <c r="G453" s="330" t="str">
        <f>IF(C453&gt;0,VLOOKUP(C453,女子登録情報!$A$2:$H$2000,4,0),"")</f>
        <v/>
      </c>
      <c r="H453" s="330" t="str">
        <f>IF(C453&gt;0,VLOOKUP(C453,女子登録情報!$A$2:$H$2000,8,0),"")</f>
        <v/>
      </c>
      <c r="I453" s="333" t="str">
        <f>IF(C453&gt;0,VLOOKUP(C453,女子登録情報!$A$2:$H$2000,5,0),"")</f>
        <v/>
      </c>
      <c r="J453" s="60"/>
      <c r="L453" s="62"/>
    </row>
    <row r="454" spans="1:12" s="21" customFormat="1" ht="18.75">
      <c r="A454" s="4"/>
      <c r="B454" s="329"/>
      <c r="C454" s="195"/>
      <c r="D454" s="195"/>
      <c r="E454" s="321"/>
      <c r="F454" s="322"/>
      <c r="G454" s="195"/>
      <c r="H454" s="195"/>
      <c r="I454" s="320"/>
      <c r="J454" s="60"/>
      <c r="L454" s="62"/>
    </row>
    <row r="455" spans="1:12" s="21" customFormat="1" ht="18.75">
      <c r="A455" s="4"/>
      <c r="B455" s="312">
        <v>2</v>
      </c>
      <c r="C455" s="314"/>
      <c r="D455" s="314" t="str">
        <f>IF(C455,VLOOKUP(C455,女子登録情報!$A$2:$H$2000,2,0),"")</f>
        <v/>
      </c>
      <c r="E455" s="316" t="str">
        <f>IF(C455&gt;0,VLOOKUP(C455,女子登録情報!$A$2:$H$2000,3,0),"")</f>
        <v/>
      </c>
      <c r="F455" s="317"/>
      <c r="G455" s="314" t="str">
        <f>IF(C455&gt;0,VLOOKUP(C455,女子登録情報!$A$2:$H$2000,4,0),"")</f>
        <v/>
      </c>
      <c r="H455" s="314" t="str">
        <f>IF(C455&gt;0,VLOOKUP(C455,女子登録情報!$A$2:$H$2000,8,0),"")</f>
        <v/>
      </c>
      <c r="I455" s="280" t="str">
        <f>IF(C455&gt;0,VLOOKUP(C455,女子登録情報!$A$2:$H$2000,5,0),"")</f>
        <v/>
      </c>
      <c r="J455" s="60"/>
      <c r="L455" s="62"/>
    </row>
    <row r="456" spans="1:12" s="21" customFormat="1" ht="18.75">
      <c r="A456" s="4"/>
      <c r="B456" s="329"/>
      <c r="C456" s="195"/>
      <c r="D456" s="195"/>
      <c r="E456" s="321"/>
      <c r="F456" s="322"/>
      <c r="G456" s="195"/>
      <c r="H456" s="195"/>
      <c r="I456" s="320"/>
      <c r="J456" s="60"/>
      <c r="L456" s="62"/>
    </row>
    <row r="457" spans="1:12" s="21" customFormat="1" ht="18.75">
      <c r="A457" s="4"/>
      <c r="B457" s="312">
        <v>3</v>
      </c>
      <c r="C457" s="314"/>
      <c r="D457" s="314" t="str">
        <f>IF(C457,VLOOKUP(C457,女子登録情報!$A$2:$H$2000,2,0),"")</f>
        <v/>
      </c>
      <c r="E457" s="316" t="str">
        <f>IF(C457&gt;0,VLOOKUP(C457,女子登録情報!$A$2:$H$2000,3,0),"")</f>
        <v/>
      </c>
      <c r="F457" s="317"/>
      <c r="G457" s="314" t="str">
        <f>IF(C457&gt;0,VLOOKUP(C457,女子登録情報!$A$2:$H$2000,4,0),"")</f>
        <v/>
      </c>
      <c r="H457" s="314" t="str">
        <f>IF(C457&gt;0,VLOOKUP(C457,女子登録情報!$A$2:$H$2000,8,0),"")</f>
        <v/>
      </c>
      <c r="I457" s="280" t="str">
        <f>IF(C457&gt;0,VLOOKUP(C457,女子登録情報!$A$2:$H$2000,5,0),"")</f>
        <v/>
      </c>
      <c r="J457" s="60"/>
      <c r="L457" s="62"/>
    </row>
    <row r="458" spans="1:12" s="21" customFormat="1" ht="18.75">
      <c r="A458" s="4"/>
      <c r="B458" s="329"/>
      <c r="C458" s="195"/>
      <c r="D458" s="195"/>
      <c r="E458" s="321"/>
      <c r="F458" s="322"/>
      <c r="G458" s="195"/>
      <c r="H458" s="195"/>
      <c r="I458" s="320"/>
      <c r="J458" s="60"/>
      <c r="L458" s="62"/>
    </row>
    <row r="459" spans="1:12" s="21" customFormat="1" ht="18.75">
      <c r="A459" s="4"/>
      <c r="B459" s="312">
        <v>4</v>
      </c>
      <c r="C459" s="314"/>
      <c r="D459" s="314" t="str">
        <f>IF(C459,VLOOKUP(C459,女子登録情報!$A$2:$H$2000,2,0),"")</f>
        <v/>
      </c>
      <c r="E459" s="316" t="str">
        <f>IF(C459&gt;0,VLOOKUP(C459,女子登録情報!$A$2:$H$2000,3,0),"")</f>
        <v/>
      </c>
      <c r="F459" s="317"/>
      <c r="G459" s="314" t="str">
        <f>IF(C459&gt;0,VLOOKUP(C459,女子登録情報!$A$2:$H$2000,4,0),"")</f>
        <v/>
      </c>
      <c r="H459" s="314" t="str">
        <f>IF(C459&gt;0,VLOOKUP(C459,女子登録情報!$A$2:$H$2000,8,0),"")</f>
        <v/>
      </c>
      <c r="I459" s="280" t="str">
        <f>IF(C459&gt;0,VLOOKUP(C459,女子登録情報!$A$2:$H$2000,5,0),"")</f>
        <v/>
      </c>
      <c r="J459" s="60"/>
      <c r="L459" s="62"/>
    </row>
    <row r="460" spans="1:12" s="21" customFormat="1" ht="18.75">
      <c r="A460" s="4"/>
      <c r="B460" s="329"/>
      <c r="C460" s="195"/>
      <c r="D460" s="195"/>
      <c r="E460" s="321"/>
      <c r="F460" s="322"/>
      <c r="G460" s="195"/>
      <c r="H460" s="195"/>
      <c r="I460" s="320"/>
      <c r="J460" s="60"/>
      <c r="L460" s="62"/>
    </row>
    <row r="461" spans="1:12" s="21" customFormat="1" ht="18.75">
      <c r="A461" s="4"/>
      <c r="B461" s="312">
        <v>5</v>
      </c>
      <c r="C461" s="314"/>
      <c r="D461" s="314" t="str">
        <f>IF(C461,VLOOKUP(C461,女子登録情報!$A$2:$H$2000,2,0),"")</f>
        <v/>
      </c>
      <c r="E461" s="316" t="str">
        <f>IF(C461&gt;0,VLOOKUP(C461,女子登録情報!$A$2:$H$2000,3,0),"")</f>
        <v/>
      </c>
      <c r="F461" s="317"/>
      <c r="G461" s="314" t="str">
        <f>IF(C461&gt;0,VLOOKUP(C461,女子登録情報!$A$2:$H$2000,4,0),"")</f>
        <v/>
      </c>
      <c r="H461" s="314" t="str">
        <f>IF(C461&gt;0,VLOOKUP(C461,女子登録情報!$A$2:$H$2000,8,0),"")</f>
        <v/>
      </c>
      <c r="I461" s="280" t="str">
        <f>IF(C461&gt;0,VLOOKUP(C461,女子登録情報!$A$2:$H$2000,5,0),"")</f>
        <v/>
      </c>
      <c r="J461" s="60"/>
      <c r="L461" s="62"/>
    </row>
    <row r="462" spans="1:12" s="21" customFormat="1" ht="18.75">
      <c r="A462" s="4"/>
      <c r="B462" s="329"/>
      <c r="C462" s="195"/>
      <c r="D462" s="195"/>
      <c r="E462" s="321"/>
      <c r="F462" s="322"/>
      <c r="G462" s="195"/>
      <c r="H462" s="195"/>
      <c r="I462" s="320"/>
      <c r="J462" s="60"/>
      <c r="L462" s="62"/>
    </row>
    <row r="463" spans="1:12" s="21" customFormat="1" ht="18.75">
      <c r="A463" s="4"/>
      <c r="B463" s="312">
        <v>6</v>
      </c>
      <c r="C463" s="314"/>
      <c r="D463" s="314" t="str">
        <f>IF(C463,VLOOKUP(C463,女子登録情報!$A$2:$H$2000,2,0),"")</f>
        <v/>
      </c>
      <c r="E463" s="316" t="str">
        <f>IF(C463&gt;0,VLOOKUP(C463,女子登録情報!$A$2:$H$2000,3,0),"")</f>
        <v/>
      </c>
      <c r="F463" s="317"/>
      <c r="G463" s="314" t="str">
        <f>IF(C463&gt;0,VLOOKUP(C463,女子登録情報!$A$2:$H$2000,4,0),"")</f>
        <v/>
      </c>
      <c r="H463" s="314" t="str">
        <f>IF(C463&gt;0,VLOOKUP(C463,女子登録情報!$A$2:$H$2000,8,0),"")</f>
        <v/>
      </c>
      <c r="I463" s="280" t="str">
        <f>IF(C463&gt;0,VLOOKUP(C463,女子登録情報!$A$2:$H$2000,5,0),"")</f>
        <v/>
      </c>
      <c r="J463" s="60"/>
      <c r="L463" s="62"/>
    </row>
    <row r="464" spans="1:12" s="21" customFormat="1" ht="19.5" thickBot="1">
      <c r="A464" s="4"/>
      <c r="B464" s="313"/>
      <c r="C464" s="315"/>
      <c r="D464" s="315"/>
      <c r="E464" s="318"/>
      <c r="F464" s="319"/>
      <c r="G464" s="315"/>
      <c r="H464" s="315"/>
      <c r="I464" s="281"/>
      <c r="J464" s="60"/>
      <c r="L464" s="62"/>
    </row>
    <row r="465" spans="1:12" s="21" customFormat="1" ht="18.75">
      <c r="A465" s="4"/>
      <c r="B465" s="282" t="s">
        <v>1322</v>
      </c>
      <c r="C465" s="283"/>
      <c r="D465" s="283"/>
      <c r="E465" s="283"/>
      <c r="F465" s="283"/>
      <c r="G465" s="283"/>
      <c r="H465" s="283"/>
      <c r="I465" s="284"/>
      <c r="J465" s="60"/>
      <c r="L465" s="62"/>
    </row>
    <row r="466" spans="1:12" s="21" customFormat="1" ht="18.75">
      <c r="A466" s="4"/>
      <c r="B466" s="285"/>
      <c r="C466" s="286"/>
      <c r="D466" s="286"/>
      <c r="E466" s="286"/>
      <c r="F466" s="286"/>
      <c r="G466" s="286"/>
      <c r="H466" s="286"/>
      <c r="I466" s="287"/>
      <c r="J466" s="60"/>
      <c r="L466" s="62"/>
    </row>
    <row r="467" spans="1:12" s="21" customFormat="1" ht="19.5" thickBot="1">
      <c r="A467" s="4"/>
      <c r="B467" s="288"/>
      <c r="C467" s="289"/>
      <c r="D467" s="289"/>
      <c r="E467" s="289"/>
      <c r="F467" s="289"/>
      <c r="G467" s="289"/>
      <c r="H467" s="289"/>
      <c r="I467" s="290"/>
      <c r="J467" s="60"/>
      <c r="L467" s="62"/>
    </row>
    <row r="468" spans="1:12" s="21" customFormat="1" ht="18.75">
      <c r="A468" s="61"/>
      <c r="B468" s="61"/>
      <c r="C468" s="61"/>
      <c r="D468" s="61"/>
      <c r="E468" s="61"/>
      <c r="F468" s="61"/>
      <c r="G468" s="61"/>
      <c r="H468" s="61"/>
      <c r="I468" s="61"/>
      <c r="J468" s="66"/>
      <c r="L468" s="62"/>
    </row>
    <row r="469" spans="1:12" s="21" customFormat="1" ht="19.5" thickBot="1">
      <c r="A469" s="4"/>
      <c r="B469" s="4"/>
      <c r="C469" s="4"/>
      <c r="D469" s="4"/>
      <c r="E469" s="4"/>
      <c r="F469" s="4"/>
      <c r="G469" s="4"/>
      <c r="H469" s="4"/>
      <c r="I469" s="4"/>
      <c r="J469" s="64" t="s">
        <v>1353</v>
      </c>
      <c r="L469" s="62"/>
    </row>
    <row r="470" spans="1:12" s="21" customFormat="1" ht="18.75">
      <c r="A470" s="4"/>
      <c r="B470" s="385" t="str">
        <f>CONCATENATE('加盟校情報&amp;大会設定'!$G$5,'加盟校情報&amp;大会設定'!$H$5,'加盟校情報&amp;大会設定'!$I$5,'加盟校情報&amp;大会設定'!$J$5,)&amp;"　女子4×400mR"</f>
        <v>第35回全日本大学女子駅伝東海地区選考会　女子4×400mR</v>
      </c>
      <c r="C470" s="386"/>
      <c r="D470" s="386"/>
      <c r="E470" s="386"/>
      <c r="F470" s="386"/>
      <c r="G470" s="386"/>
      <c r="H470" s="386"/>
      <c r="I470" s="387"/>
      <c r="J470" s="60"/>
      <c r="L470" s="62"/>
    </row>
    <row r="471" spans="1:12" s="21" customFormat="1" ht="19.5" thickBot="1">
      <c r="A471" s="4"/>
      <c r="B471" s="388"/>
      <c r="C471" s="389"/>
      <c r="D471" s="389"/>
      <c r="E471" s="389"/>
      <c r="F471" s="389"/>
      <c r="G471" s="389"/>
      <c r="H471" s="389"/>
      <c r="I471" s="390"/>
      <c r="J471" s="60"/>
      <c r="L471" s="62"/>
    </row>
    <row r="472" spans="1:12" s="21" customFormat="1" ht="18.75">
      <c r="A472" s="4"/>
      <c r="B472" s="297" t="s">
        <v>1326</v>
      </c>
      <c r="C472" s="298"/>
      <c r="D472" s="303" t="str">
        <f>IF(基本情報登録!$D$6&gt;0,基本情報登録!$D$6,"")</f>
        <v/>
      </c>
      <c r="E472" s="304"/>
      <c r="F472" s="304"/>
      <c r="G472" s="304"/>
      <c r="H472" s="305"/>
      <c r="I472" s="65" t="s">
        <v>1360</v>
      </c>
      <c r="J472" s="60"/>
      <c r="L472" s="62"/>
    </row>
    <row r="473" spans="1:12" s="21" customFormat="1" ht="18.75">
      <c r="A473" s="4"/>
      <c r="B473" s="299" t="s">
        <v>1</v>
      </c>
      <c r="C473" s="300"/>
      <c r="D473" s="306" t="str">
        <f>IF(基本情報登録!$D$8&gt;0,基本情報登録!$D$8,"")</f>
        <v/>
      </c>
      <c r="E473" s="307"/>
      <c r="F473" s="307"/>
      <c r="G473" s="307"/>
      <c r="H473" s="308"/>
      <c r="I473" s="280"/>
      <c r="J473" s="60"/>
      <c r="L473" s="62"/>
    </row>
    <row r="474" spans="1:12" s="21" customFormat="1" ht="19.5" thickBot="1">
      <c r="A474" s="4"/>
      <c r="B474" s="301"/>
      <c r="C474" s="302"/>
      <c r="D474" s="309"/>
      <c r="E474" s="310"/>
      <c r="F474" s="310"/>
      <c r="G474" s="310"/>
      <c r="H474" s="311"/>
      <c r="I474" s="281"/>
      <c r="J474" s="60"/>
      <c r="L474" s="62"/>
    </row>
    <row r="475" spans="1:12" s="21" customFormat="1" ht="18.75">
      <c r="A475" s="4"/>
      <c r="B475" s="297" t="s">
        <v>26</v>
      </c>
      <c r="C475" s="298"/>
      <c r="D475" s="334"/>
      <c r="E475" s="335"/>
      <c r="F475" s="335"/>
      <c r="G475" s="335"/>
      <c r="H475" s="335"/>
      <c r="I475" s="336"/>
      <c r="J475" s="60"/>
      <c r="L475" s="62"/>
    </row>
    <row r="476" spans="1:12" s="21" customFormat="1" ht="18.75" hidden="1">
      <c r="A476" s="4"/>
      <c r="B476" s="50"/>
      <c r="C476" s="51"/>
      <c r="D476" s="52"/>
      <c r="E476" s="337" t="str">
        <f>TEXT(D475,"00000")</f>
        <v>00000</v>
      </c>
      <c r="F476" s="337"/>
      <c r="G476" s="337"/>
      <c r="H476" s="337"/>
      <c r="I476" s="338"/>
      <c r="J476" s="60"/>
      <c r="L476" s="62"/>
    </row>
    <row r="477" spans="1:12" s="21" customFormat="1" ht="18.75">
      <c r="A477" s="4"/>
      <c r="B477" s="299" t="s">
        <v>29</v>
      </c>
      <c r="C477" s="300"/>
      <c r="D477" s="316"/>
      <c r="E477" s="341"/>
      <c r="F477" s="341"/>
      <c r="G477" s="341"/>
      <c r="H477" s="341"/>
      <c r="I477" s="342"/>
      <c r="J477" s="60"/>
      <c r="L477" s="62"/>
    </row>
    <row r="478" spans="1:12" s="21" customFormat="1" ht="18.75">
      <c r="A478" s="4"/>
      <c r="B478" s="339"/>
      <c r="C478" s="340"/>
      <c r="D478" s="321"/>
      <c r="E478" s="343"/>
      <c r="F478" s="343"/>
      <c r="G478" s="343"/>
      <c r="H478" s="343"/>
      <c r="I478" s="344"/>
      <c r="J478" s="60"/>
      <c r="L478" s="62"/>
    </row>
    <row r="479" spans="1:12" s="21" customFormat="1" ht="19.5" thickBot="1">
      <c r="A479" s="4"/>
      <c r="B479" s="345" t="s">
        <v>1318</v>
      </c>
      <c r="C479" s="346"/>
      <c r="D479" s="347"/>
      <c r="E479" s="348"/>
      <c r="F479" s="348"/>
      <c r="G479" s="348"/>
      <c r="H479" s="348"/>
      <c r="I479" s="349"/>
      <c r="J479" s="60"/>
      <c r="L479" s="62"/>
    </row>
    <row r="480" spans="1:12" s="21" customFormat="1" ht="18.75">
      <c r="A480" s="4"/>
      <c r="B480" s="323" t="s">
        <v>1319</v>
      </c>
      <c r="C480" s="324"/>
      <c r="D480" s="324"/>
      <c r="E480" s="324"/>
      <c r="F480" s="324"/>
      <c r="G480" s="324"/>
      <c r="H480" s="324"/>
      <c r="I480" s="325"/>
      <c r="J480" s="60"/>
      <c r="L480" s="62"/>
    </row>
    <row r="481" spans="1:12" s="21" customFormat="1" ht="19.5" thickBot="1">
      <c r="A481" s="4"/>
      <c r="B481" s="53" t="s">
        <v>1323</v>
      </c>
      <c r="C481" s="54" t="s">
        <v>18</v>
      </c>
      <c r="D481" s="54" t="s">
        <v>1324</v>
      </c>
      <c r="E481" s="326" t="s">
        <v>1320</v>
      </c>
      <c r="F481" s="327"/>
      <c r="G481" s="54" t="s">
        <v>1325</v>
      </c>
      <c r="H481" s="54" t="s">
        <v>48</v>
      </c>
      <c r="I481" s="55" t="s">
        <v>1321</v>
      </c>
      <c r="J481" s="60"/>
      <c r="L481" s="62"/>
    </row>
    <row r="482" spans="1:12" s="21" customFormat="1" ht="19.5" thickTop="1">
      <c r="A482" s="4"/>
      <c r="B482" s="328">
        <v>1</v>
      </c>
      <c r="C482" s="330"/>
      <c r="D482" s="330" t="str">
        <f>IF(C482&gt;0,VLOOKUP(C482,女子登録情報!$A$2:$H$2000,2,0),"")</f>
        <v/>
      </c>
      <c r="E482" s="331" t="str">
        <f>IF(C482&gt;0,VLOOKUP(C482,女子登録情報!$A$2:$H$2000,3,0),"")</f>
        <v/>
      </c>
      <c r="F482" s="332"/>
      <c r="G482" s="330" t="str">
        <f>IF(C482&gt;0,VLOOKUP(C482,女子登録情報!$A$2:$H$2000,4,0),"")</f>
        <v/>
      </c>
      <c r="H482" s="330" t="str">
        <f>IF(C482&gt;0,VLOOKUP(C482,女子登録情報!$A$2:$H$2000,8,0),"")</f>
        <v/>
      </c>
      <c r="I482" s="333" t="str">
        <f>IF(C482&gt;0,VLOOKUP(C482,女子登録情報!$A$2:$H$2000,5,0),"")</f>
        <v/>
      </c>
      <c r="J482" s="60"/>
      <c r="L482" s="62"/>
    </row>
    <row r="483" spans="1:12" s="21" customFormat="1" ht="18.75">
      <c r="A483" s="4"/>
      <c r="B483" s="329"/>
      <c r="C483" s="195"/>
      <c r="D483" s="195"/>
      <c r="E483" s="321"/>
      <c r="F483" s="322"/>
      <c r="G483" s="195"/>
      <c r="H483" s="195"/>
      <c r="I483" s="320"/>
      <c r="J483" s="60"/>
      <c r="L483" s="62"/>
    </row>
    <row r="484" spans="1:12" s="21" customFormat="1" ht="18.75">
      <c r="A484" s="4"/>
      <c r="B484" s="312">
        <v>2</v>
      </c>
      <c r="C484" s="314"/>
      <c r="D484" s="314" t="str">
        <f>IF(C484,VLOOKUP(C484,女子登録情報!$A$2:$H$2000,2,0),"")</f>
        <v/>
      </c>
      <c r="E484" s="316" t="str">
        <f>IF(C484&gt;0,VLOOKUP(C484,女子登録情報!$A$2:$H$2000,3,0),"")</f>
        <v/>
      </c>
      <c r="F484" s="317"/>
      <c r="G484" s="314" t="str">
        <f>IF(C484&gt;0,VLOOKUP(C484,女子登録情報!$A$2:$H$2000,4,0),"")</f>
        <v/>
      </c>
      <c r="H484" s="314" t="str">
        <f>IF(C484&gt;0,VLOOKUP(C484,女子登録情報!$A$2:$H$2000,8,0),"")</f>
        <v/>
      </c>
      <c r="I484" s="280" t="str">
        <f>IF(C484&gt;0,VLOOKUP(C484,女子登録情報!$A$2:$H$2000,5,0),"")</f>
        <v/>
      </c>
      <c r="J484" s="60"/>
      <c r="L484" s="62"/>
    </row>
    <row r="485" spans="1:12" s="21" customFormat="1" ht="18.75">
      <c r="A485" s="4"/>
      <c r="B485" s="329"/>
      <c r="C485" s="195"/>
      <c r="D485" s="195"/>
      <c r="E485" s="321"/>
      <c r="F485" s="322"/>
      <c r="G485" s="195"/>
      <c r="H485" s="195"/>
      <c r="I485" s="320"/>
      <c r="J485" s="60"/>
      <c r="L485" s="62"/>
    </row>
    <row r="486" spans="1:12" s="21" customFormat="1" ht="18.75">
      <c r="A486" s="4"/>
      <c r="B486" s="312">
        <v>3</v>
      </c>
      <c r="C486" s="314"/>
      <c r="D486" s="314" t="str">
        <f>IF(C486,VLOOKUP(C486,女子登録情報!$A$2:$H$2000,2,0),"")</f>
        <v/>
      </c>
      <c r="E486" s="316" t="str">
        <f>IF(C486&gt;0,VLOOKUP(C486,女子登録情報!$A$2:$H$2000,3,0),"")</f>
        <v/>
      </c>
      <c r="F486" s="317"/>
      <c r="G486" s="314" t="str">
        <f>IF(C486&gt;0,VLOOKUP(C486,女子登録情報!$A$2:$H$2000,4,0),"")</f>
        <v/>
      </c>
      <c r="H486" s="314" t="str">
        <f>IF(C486&gt;0,VLOOKUP(C486,女子登録情報!$A$2:$H$2000,8,0),"")</f>
        <v/>
      </c>
      <c r="I486" s="280" t="str">
        <f>IF(C486&gt;0,VLOOKUP(C486,女子登録情報!$A$2:$H$2000,5,0),"")</f>
        <v/>
      </c>
      <c r="J486" s="60"/>
      <c r="L486" s="62"/>
    </row>
    <row r="487" spans="1:12" s="21" customFormat="1" ht="18.75">
      <c r="A487" s="4"/>
      <c r="B487" s="329"/>
      <c r="C487" s="195"/>
      <c r="D487" s="195"/>
      <c r="E487" s="321"/>
      <c r="F487" s="322"/>
      <c r="G487" s="195"/>
      <c r="H487" s="195"/>
      <c r="I487" s="320"/>
      <c r="J487" s="60"/>
      <c r="L487" s="62"/>
    </row>
    <row r="488" spans="1:12" s="21" customFormat="1" ht="18.75">
      <c r="A488" s="4"/>
      <c r="B488" s="312">
        <v>4</v>
      </c>
      <c r="C488" s="314"/>
      <c r="D488" s="314" t="str">
        <f>IF(C488,VLOOKUP(C488,女子登録情報!$A$2:$H$2000,2,0),"")</f>
        <v/>
      </c>
      <c r="E488" s="316" t="str">
        <f>IF(C488&gt;0,VLOOKUP(C488,女子登録情報!$A$2:$H$2000,3,0),"")</f>
        <v/>
      </c>
      <c r="F488" s="317"/>
      <c r="G488" s="314" t="str">
        <f>IF(C488&gt;0,VLOOKUP(C488,女子登録情報!$A$2:$H$2000,4,0),"")</f>
        <v/>
      </c>
      <c r="H488" s="314" t="str">
        <f>IF(C488&gt;0,VLOOKUP(C488,女子登録情報!$A$2:$H$2000,8,0),"")</f>
        <v/>
      </c>
      <c r="I488" s="280" t="str">
        <f>IF(C488&gt;0,VLOOKUP(C488,女子登録情報!$A$2:$H$2000,5,0),"")</f>
        <v/>
      </c>
      <c r="J488" s="60"/>
      <c r="L488" s="62"/>
    </row>
    <row r="489" spans="1:12" s="21" customFormat="1" ht="18.75">
      <c r="A489" s="4"/>
      <c r="B489" s="329"/>
      <c r="C489" s="195"/>
      <c r="D489" s="195"/>
      <c r="E489" s="321"/>
      <c r="F489" s="322"/>
      <c r="G489" s="195"/>
      <c r="H489" s="195"/>
      <c r="I489" s="320"/>
      <c r="J489" s="60"/>
      <c r="L489" s="62"/>
    </row>
    <row r="490" spans="1:12" s="21" customFormat="1" ht="18.75">
      <c r="A490" s="4"/>
      <c r="B490" s="312">
        <v>5</v>
      </c>
      <c r="C490" s="314"/>
      <c r="D490" s="314" t="str">
        <f>IF(C490,VLOOKUP(C490,女子登録情報!$A$2:$H$2000,2,0),"")</f>
        <v/>
      </c>
      <c r="E490" s="316" t="str">
        <f>IF(C490&gt;0,VLOOKUP(C490,女子登録情報!$A$2:$H$2000,3,0),"")</f>
        <v/>
      </c>
      <c r="F490" s="317"/>
      <c r="G490" s="314" t="str">
        <f>IF(C490&gt;0,VLOOKUP(C490,女子登録情報!$A$2:$H$2000,4,0),"")</f>
        <v/>
      </c>
      <c r="H490" s="314" t="str">
        <f>IF(C490&gt;0,VLOOKUP(C490,女子登録情報!$A$2:$H$2000,8,0),"")</f>
        <v/>
      </c>
      <c r="I490" s="280" t="str">
        <f>IF(C490&gt;0,VLOOKUP(C490,女子登録情報!$A$2:$H$2000,5,0),"")</f>
        <v/>
      </c>
      <c r="J490" s="60"/>
      <c r="L490" s="62"/>
    </row>
    <row r="491" spans="1:12" s="21" customFormat="1" ht="18.75">
      <c r="A491" s="4"/>
      <c r="B491" s="329"/>
      <c r="C491" s="195"/>
      <c r="D491" s="195"/>
      <c r="E491" s="321"/>
      <c r="F491" s="322"/>
      <c r="G491" s="195"/>
      <c r="H491" s="195"/>
      <c r="I491" s="320"/>
      <c r="J491" s="60"/>
      <c r="L491" s="62"/>
    </row>
    <row r="492" spans="1:12" s="21" customFormat="1" ht="18.75">
      <c r="A492" s="4"/>
      <c r="B492" s="312">
        <v>6</v>
      </c>
      <c r="C492" s="314"/>
      <c r="D492" s="314" t="str">
        <f>IF(C492,VLOOKUP(C492,女子登録情報!$A$2:$H$2000,2,0),"")</f>
        <v/>
      </c>
      <c r="E492" s="316" t="str">
        <f>IF(C492&gt;0,VLOOKUP(C492,女子登録情報!$A$2:$H$2000,3,0),"")</f>
        <v/>
      </c>
      <c r="F492" s="317"/>
      <c r="G492" s="314" t="str">
        <f>IF(C492&gt;0,VLOOKUP(C492,女子登録情報!$A$2:$H$2000,4,0),"")</f>
        <v/>
      </c>
      <c r="H492" s="314" t="str">
        <f>IF(C492&gt;0,VLOOKUP(C492,女子登録情報!$A$2:$H$2000,8,0),"")</f>
        <v/>
      </c>
      <c r="I492" s="280" t="str">
        <f>IF(C492&gt;0,VLOOKUP(C492,女子登録情報!$A$2:$H$2000,5,0),"")</f>
        <v/>
      </c>
      <c r="J492" s="60"/>
      <c r="L492" s="62"/>
    </row>
    <row r="493" spans="1:12" s="21" customFormat="1" ht="19.5" thickBot="1">
      <c r="A493" s="4"/>
      <c r="B493" s="313"/>
      <c r="C493" s="315"/>
      <c r="D493" s="315"/>
      <c r="E493" s="318"/>
      <c r="F493" s="319"/>
      <c r="G493" s="315"/>
      <c r="H493" s="315"/>
      <c r="I493" s="281"/>
      <c r="J493" s="60"/>
      <c r="L493" s="62"/>
    </row>
    <row r="494" spans="1:12" s="21" customFormat="1" ht="18.75">
      <c r="A494" s="4"/>
      <c r="B494" s="282" t="s">
        <v>1322</v>
      </c>
      <c r="C494" s="283"/>
      <c r="D494" s="283"/>
      <c r="E494" s="283"/>
      <c r="F494" s="283"/>
      <c r="G494" s="283"/>
      <c r="H494" s="283"/>
      <c r="I494" s="284"/>
      <c r="J494" s="60"/>
      <c r="L494" s="62"/>
    </row>
    <row r="495" spans="1:12" s="21" customFormat="1" ht="18.75">
      <c r="A495" s="4"/>
      <c r="B495" s="285"/>
      <c r="C495" s="286"/>
      <c r="D495" s="286"/>
      <c r="E495" s="286"/>
      <c r="F495" s="286"/>
      <c r="G495" s="286"/>
      <c r="H495" s="286"/>
      <c r="I495" s="287"/>
      <c r="J495" s="60"/>
      <c r="L495" s="62"/>
    </row>
    <row r="496" spans="1:12" s="21" customFormat="1" ht="19.5" thickBot="1">
      <c r="A496" s="4"/>
      <c r="B496" s="288"/>
      <c r="C496" s="289"/>
      <c r="D496" s="289"/>
      <c r="E496" s="289"/>
      <c r="F496" s="289"/>
      <c r="G496" s="289"/>
      <c r="H496" s="289"/>
      <c r="I496" s="290"/>
      <c r="J496" s="60"/>
      <c r="L496" s="62"/>
    </row>
    <row r="497" spans="1:12" s="21" customFormat="1" ht="18.75">
      <c r="A497" s="61"/>
      <c r="B497" s="61"/>
      <c r="C497" s="61"/>
      <c r="D497" s="61"/>
      <c r="E497" s="61"/>
      <c r="F497" s="61"/>
      <c r="G497" s="61"/>
      <c r="H497" s="61"/>
      <c r="I497" s="61"/>
      <c r="J497" s="66"/>
      <c r="L497" s="62"/>
    </row>
    <row r="498" spans="1:12" s="21" customFormat="1" ht="19.5" thickBot="1">
      <c r="A498" s="4"/>
      <c r="B498" s="4"/>
      <c r="C498" s="4"/>
      <c r="D498" s="4"/>
      <c r="E498" s="4"/>
      <c r="F498" s="4"/>
      <c r="G498" s="4"/>
      <c r="H498" s="4"/>
      <c r="I498" s="4"/>
      <c r="J498" s="64" t="s">
        <v>1354</v>
      </c>
      <c r="L498" s="62"/>
    </row>
    <row r="499" spans="1:12" s="21" customFormat="1" ht="18.75">
      <c r="A499" s="4"/>
      <c r="B499" s="385" t="str">
        <f>CONCATENATE('加盟校情報&amp;大会設定'!$G$5,'加盟校情報&amp;大会設定'!$H$5,'加盟校情報&amp;大会設定'!$I$5,'加盟校情報&amp;大会設定'!$J$5,)&amp;"　女子4×400mR"</f>
        <v>第35回全日本大学女子駅伝東海地区選考会　女子4×400mR</v>
      </c>
      <c r="C499" s="386"/>
      <c r="D499" s="386"/>
      <c r="E499" s="386"/>
      <c r="F499" s="386"/>
      <c r="G499" s="386"/>
      <c r="H499" s="386"/>
      <c r="I499" s="387"/>
      <c r="J499" s="60"/>
      <c r="L499" s="62"/>
    </row>
    <row r="500" spans="1:12" s="21" customFormat="1" ht="19.5" thickBot="1">
      <c r="A500" s="4"/>
      <c r="B500" s="388"/>
      <c r="C500" s="389"/>
      <c r="D500" s="389"/>
      <c r="E500" s="389"/>
      <c r="F500" s="389"/>
      <c r="G500" s="389"/>
      <c r="H500" s="389"/>
      <c r="I500" s="390"/>
      <c r="J500" s="60"/>
      <c r="L500" s="62"/>
    </row>
    <row r="501" spans="1:12" s="21" customFormat="1" ht="18.75">
      <c r="A501" s="4"/>
      <c r="B501" s="297" t="s">
        <v>1326</v>
      </c>
      <c r="C501" s="298"/>
      <c r="D501" s="303" t="str">
        <f>IF(基本情報登録!$D$6&gt;0,基本情報登録!$D$6,"")</f>
        <v/>
      </c>
      <c r="E501" s="304"/>
      <c r="F501" s="304"/>
      <c r="G501" s="304"/>
      <c r="H501" s="305"/>
      <c r="I501" s="65" t="s">
        <v>1360</v>
      </c>
      <c r="J501" s="60"/>
      <c r="L501" s="62"/>
    </row>
    <row r="502" spans="1:12" s="21" customFormat="1" ht="18.75">
      <c r="A502" s="4"/>
      <c r="B502" s="299" t="s">
        <v>1</v>
      </c>
      <c r="C502" s="300"/>
      <c r="D502" s="306" t="str">
        <f>IF(基本情報登録!$D$8&gt;0,基本情報登録!$D$8,"")</f>
        <v/>
      </c>
      <c r="E502" s="307"/>
      <c r="F502" s="307"/>
      <c r="G502" s="307"/>
      <c r="H502" s="308"/>
      <c r="I502" s="280"/>
      <c r="J502" s="60"/>
      <c r="L502" s="62"/>
    </row>
    <row r="503" spans="1:12" s="21" customFormat="1" ht="19.5" thickBot="1">
      <c r="A503" s="4"/>
      <c r="B503" s="301"/>
      <c r="C503" s="302"/>
      <c r="D503" s="309"/>
      <c r="E503" s="310"/>
      <c r="F503" s="310"/>
      <c r="G503" s="310"/>
      <c r="H503" s="311"/>
      <c r="I503" s="281"/>
      <c r="J503" s="60"/>
      <c r="L503" s="62"/>
    </row>
    <row r="504" spans="1:12" s="21" customFormat="1" ht="18.75">
      <c r="A504" s="4"/>
      <c r="B504" s="297" t="s">
        <v>26</v>
      </c>
      <c r="C504" s="298"/>
      <c r="D504" s="334"/>
      <c r="E504" s="335"/>
      <c r="F504" s="335"/>
      <c r="G504" s="335"/>
      <c r="H504" s="335"/>
      <c r="I504" s="336"/>
      <c r="J504" s="60"/>
      <c r="L504" s="62"/>
    </row>
    <row r="505" spans="1:12" s="21" customFormat="1" ht="18.75" hidden="1">
      <c r="A505" s="4"/>
      <c r="B505" s="50"/>
      <c r="C505" s="51"/>
      <c r="D505" s="52"/>
      <c r="E505" s="337" t="str">
        <f>TEXT(D504,"00000")</f>
        <v>00000</v>
      </c>
      <c r="F505" s="337"/>
      <c r="G505" s="337"/>
      <c r="H505" s="337"/>
      <c r="I505" s="338"/>
      <c r="J505" s="60"/>
      <c r="L505" s="62"/>
    </row>
    <row r="506" spans="1:12" s="21" customFormat="1" ht="18.75">
      <c r="A506" s="4"/>
      <c r="B506" s="299" t="s">
        <v>29</v>
      </c>
      <c r="C506" s="300"/>
      <c r="D506" s="316"/>
      <c r="E506" s="341"/>
      <c r="F506" s="341"/>
      <c r="G506" s="341"/>
      <c r="H506" s="341"/>
      <c r="I506" s="342"/>
      <c r="J506" s="60"/>
      <c r="L506" s="62"/>
    </row>
    <row r="507" spans="1:12" s="21" customFormat="1" ht="18.75">
      <c r="A507" s="4"/>
      <c r="B507" s="339"/>
      <c r="C507" s="340"/>
      <c r="D507" s="321"/>
      <c r="E507" s="343"/>
      <c r="F507" s="343"/>
      <c r="G507" s="343"/>
      <c r="H507" s="343"/>
      <c r="I507" s="344"/>
      <c r="J507" s="60"/>
      <c r="L507" s="62"/>
    </row>
    <row r="508" spans="1:12" s="21" customFormat="1" ht="19.5" thickBot="1">
      <c r="A508" s="4"/>
      <c r="B508" s="345" t="s">
        <v>1318</v>
      </c>
      <c r="C508" s="346"/>
      <c r="D508" s="347"/>
      <c r="E508" s="348"/>
      <c r="F508" s="348"/>
      <c r="G508" s="348"/>
      <c r="H508" s="348"/>
      <c r="I508" s="349"/>
      <c r="J508" s="60"/>
      <c r="L508" s="62"/>
    </row>
    <row r="509" spans="1:12" s="21" customFormat="1" ht="18.75">
      <c r="A509" s="4"/>
      <c r="B509" s="323" t="s">
        <v>1319</v>
      </c>
      <c r="C509" s="324"/>
      <c r="D509" s="324"/>
      <c r="E509" s="324"/>
      <c r="F509" s="324"/>
      <c r="G509" s="324"/>
      <c r="H509" s="324"/>
      <c r="I509" s="325"/>
      <c r="J509" s="60"/>
      <c r="L509" s="62"/>
    </row>
    <row r="510" spans="1:12" s="21" customFormat="1" ht="19.5" thickBot="1">
      <c r="A510" s="4"/>
      <c r="B510" s="53" t="s">
        <v>1323</v>
      </c>
      <c r="C510" s="54" t="s">
        <v>18</v>
      </c>
      <c r="D510" s="54" t="s">
        <v>1324</v>
      </c>
      <c r="E510" s="326" t="s">
        <v>1320</v>
      </c>
      <c r="F510" s="327"/>
      <c r="G510" s="54" t="s">
        <v>1325</v>
      </c>
      <c r="H510" s="54" t="s">
        <v>48</v>
      </c>
      <c r="I510" s="55" t="s">
        <v>1321</v>
      </c>
      <c r="J510" s="60"/>
      <c r="L510" s="62"/>
    </row>
    <row r="511" spans="1:12" s="21" customFormat="1" ht="19.5" thickTop="1">
      <c r="A511" s="4"/>
      <c r="B511" s="328">
        <v>1</v>
      </c>
      <c r="C511" s="330"/>
      <c r="D511" s="330" t="str">
        <f>IF(C511&gt;0,VLOOKUP(C511,女子登録情報!$A$2:$H$2000,2,0),"")</f>
        <v/>
      </c>
      <c r="E511" s="331" t="str">
        <f>IF(C511&gt;0,VLOOKUP(C511,女子登録情報!$A$2:$H$2000,3,0),"")</f>
        <v/>
      </c>
      <c r="F511" s="332"/>
      <c r="G511" s="330" t="str">
        <f>IF(C511&gt;0,VLOOKUP(C511,女子登録情報!$A$2:$H$2000,4,0),"")</f>
        <v/>
      </c>
      <c r="H511" s="330" t="str">
        <f>IF(C511&gt;0,VLOOKUP(C511,女子登録情報!$A$2:$H$2000,8,0),"")</f>
        <v/>
      </c>
      <c r="I511" s="333" t="str">
        <f>IF(C511&gt;0,VLOOKUP(C511,女子登録情報!$A$2:$H$2000,5,0),"")</f>
        <v/>
      </c>
      <c r="J511" s="60"/>
      <c r="L511" s="62"/>
    </row>
    <row r="512" spans="1:12" s="21" customFormat="1" ht="18.75">
      <c r="A512" s="4"/>
      <c r="B512" s="329"/>
      <c r="C512" s="195"/>
      <c r="D512" s="195"/>
      <c r="E512" s="321"/>
      <c r="F512" s="322"/>
      <c r="G512" s="195"/>
      <c r="H512" s="195"/>
      <c r="I512" s="320"/>
      <c r="J512" s="60"/>
      <c r="L512" s="62"/>
    </row>
    <row r="513" spans="1:12" s="21" customFormat="1" ht="18.75">
      <c r="A513" s="4"/>
      <c r="B513" s="312">
        <v>2</v>
      </c>
      <c r="C513" s="314"/>
      <c r="D513" s="314" t="str">
        <f>IF(C513,VLOOKUP(C513,女子登録情報!$A$2:$H$2000,2,0),"")</f>
        <v/>
      </c>
      <c r="E513" s="316" t="str">
        <f>IF(C513&gt;0,VLOOKUP(C513,女子登録情報!$A$2:$H$2000,3,0),"")</f>
        <v/>
      </c>
      <c r="F513" s="317"/>
      <c r="G513" s="314" t="str">
        <f>IF(C513&gt;0,VLOOKUP(C513,女子登録情報!$A$2:$H$2000,4,0),"")</f>
        <v/>
      </c>
      <c r="H513" s="314" t="str">
        <f>IF(C513&gt;0,VLOOKUP(C513,女子登録情報!$A$2:$H$2000,8,0),"")</f>
        <v/>
      </c>
      <c r="I513" s="280" t="str">
        <f>IF(C513&gt;0,VLOOKUP(C513,女子登録情報!$A$2:$H$2000,5,0),"")</f>
        <v/>
      </c>
      <c r="J513" s="60"/>
      <c r="L513" s="62"/>
    </row>
    <row r="514" spans="1:12" s="21" customFormat="1" ht="18.75">
      <c r="A514" s="4"/>
      <c r="B514" s="329"/>
      <c r="C514" s="195"/>
      <c r="D514" s="195"/>
      <c r="E514" s="321"/>
      <c r="F514" s="322"/>
      <c r="G514" s="195"/>
      <c r="H514" s="195"/>
      <c r="I514" s="320"/>
      <c r="J514" s="60"/>
      <c r="L514" s="62"/>
    </row>
    <row r="515" spans="1:12" s="21" customFormat="1" ht="18.75">
      <c r="A515" s="4"/>
      <c r="B515" s="312">
        <v>3</v>
      </c>
      <c r="C515" s="314"/>
      <c r="D515" s="314" t="str">
        <f>IF(C515,VLOOKUP(C515,女子登録情報!$A$2:$H$2000,2,0),"")</f>
        <v/>
      </c>
      <c r="E515" s="316" t="str">
        <f>IF(C515&gt;0,VLOOKUP(C515,女子登録情報!$A$2:$H$2000,3,0),"")</f>
        <v/>
      </c>
      <c r="F515" s="317"/>
      <c r="G515" s="314" t="str">
        <f>IF(C515&gt;0,VLOOKUP(C515,女子登録情報!$A$2:$H$2000,4,0),"")</f>
        <v/>
      </c>
      <c r="H515" s="314" t="str">
        <f>IF(C515&gt;0,VLOOKUP(C515,女子登録情報!$A$2:$H$2000,8,0),"")</f>
        <v/>
      </c>
      <c r="I515" s="280" t="str">
        <f>IF(C515&gt;0,VLOOKUP(C515,女子登録情報!$A$2:$H$2000,5,0),"")</f>
        <v/>
      </c>
      <c r="J515" s="60"/>
      <c r="L515" s="62"/>
    </row>
    <row r="516" spans="1:12" s="21" customFormat="1" ht="18.75">
      <c r="A516" s="4"/>
      <c r="B516" s="329"/>
      <c r="C516" s="195"/>
      <c r="D516" s="195"/>
      <c r="E516" s="321"/>
      <c r="F516" s="322"/>
      <c r="G516" s="195"/>
      <c r="H516" s="195"/>
      <c r="I516" s="320"/>
      <c r="J516" s="60"/>
      <c r="L516" s="62"/>
    </row>
    <row r="517" spans="1:12" s="21" customFormat="1" ht="18.75">
      <c r="A517" s="4"/>
      <c r="B517" s="312">
        <v>4</v>
      </c>
      <c r="C517" s="314"/>
      <c r="D517" s="314" t="str">
        <f>IF(C517,VLOOKUP(C517,女子登録情報!$A$2:$H$2000,2,0),"")</f>
        <v/>
      </c>
      <c r="E517" s="316" t="str">
        <f>IF(C517&gt;0,VLOOKUP(C517,女子登録情報!$A$2:$H$2000,3,0),"")</f>
        <v/>
      </c>
      <c r="F517" s="317"/>
      <c r="G517" s="314" t="str">
        <f>IF(C517&gt;0,VLOOKUP(C517,女子登録情報!$A$2:$H$2000,4,0),"")</f>
        <v/>
      </c>
      <c r="H517" s="314" t="str">
        <f>IF(C517&gt;0,VLOOKUP(C517,女子登録情報!$A$2:$H$2000,8,0),"")</f>
        <v/>
      </c>
      <c r="I517" s="280" t="str">
        <f>IF(C517&gt;0,VLOOKUP(C517,女子登録情報!$A$2:$H$2000,5,0),"")</f>
        <v/>
      </c>
      <c r="J517" s="60"/>
      <c r="L517" s="62"/>
    </row>
    <row r="518" spans="1:12" s="21" customFormat="1" ht="18.75">
      <c r="A518" s="4"/>
      <c r="B518" s="329"/>
      <c r="C518" s="195"/>
      <c r="D518" s="195"/>
      <c r="E518" s="321"/>
      <c r="F518" s="322"/>
      <c r="G518" s="195"/>
      <c r="H518" s="195"/>
      <c r="I518" s="320"/>
      <c r="J518" s="60"/>
      <c r="L518" s="62"/>
    </row>
    <row r="519" spans="1:12" s="21" customFormat="1" ht="18.75">
      <c r="A519" s="4"/>
      <c r="B519" s="312">
        <v>5</v>
      </c>
      <c r="C519" s="314"/>
      <c r="D519" s="314" t="str">
        <f>IF(C519,VLOOKUP(C519,女子登録情報!$A$2:$H$2000,2,0),"")</f>
        <v/>
      </c>
      <c r="E519" s="316" t="str">
        <f>IF(C519&gt;0,VLOOKUP(C519,女子登録情報!$A$2:$H$2000,3,0),"")</f>
        <v/>
      </c>
      <c r="F519" s="317"/>
      <c r="G519" s="314" t="str">
        <f>IF(C519&gt;0,VLOOKUP(C519,女子登録情報!$A$2:$H$2000,4,0),"")</f>
        <v/>
      </c>
      <c r="H519" s="314" t="str">
        <f>IF(C519&gt;0,VLOOKUP(C519,女子登録情報!$A$2:$H$2000,8,0),"")</f>
        <v/>
      </c>
      <c r="I519" s="280" t="str">
        <f>IF(C519&gt;0,VLOOKUP(C519,女子登録情報!$A$2:$H$2000,5,0),"")</f>
        <v/>
      </c>
      <c r="J519" s="60"/>
      <c r="L519" s="62"/>
    </row>
    <row r="520" spans="1:12" s="21" customFormat="1" ht="18.75">
      <c r="A520" s="4"/>
      <c r="B520" s="329"/>
      <c r="C520" s="195"/>
      <c r="D520" s="195"/>
      <c r="E520" s="321"/>
      <c r="F520" s="322"/>
      <c r="G520" s="195"/>
      <c r="H520" s="195"/>
      <c r="I520" s="320"/>
      <c r="J520" s="60"/>
      <c r="L520" s="62"/>
    </row>
    <row r="521" spans="1:12" s="21" customFormat="1" ht="18.75">
      <c r="A521" s="4"/>
      <c r="B521" s="312">
        <v>6</v>
      </c>
      <c r="C521" s="314"/>
      <c r="D521" s="314" t="str">
        <f>IF(C521,VLOOKUP(C521,女子登録情報!$A$2:$H$2000,2,0),"")</f>
        <v/>
      </c>
      <c r="E521" s="316" t="str">
        <f>IF(C521&gt;0,VLOOKUP(C521,女子登録情報!$A$2:$H$2000,3,0),"")</f>
        <v/>
      </c>
      <c r="F521" s="317"/>
      <c r="G521" s="314" t="str">
        <f>IF(C521&gt;0,VLOOKUP(C521,女子登録情報!$A$2:$H$2000,4,0),"")</f>
        <v/>
      </c>
      <c r="H521" s="314" t="str">
        <f>IF(C521&gt;0,VLOOKUP(C521,女子登録情報!$A$2:$H$2000,8,0),"")</f>
        <v/>
      </c>
      <c r="I521" s="280" t="str">
        <f>IF(C521&gt;0,VLOOKUP(C521,女子登録情報!$A$2:$H$2000,5,0),"")</f>
        <v/>
      </c>
      <c r="J521" s="60"/>
      <c r="L521" s="62"/>
    </row>
    <row r="522" spans="1:12" s="21" customFormat="1" ht="19.5" thickBot="1">
      <c r="A522" s="4"/>
      <c r="B522" s="313"/>
      <c r="C522" s="315"/>
      <c r="D522" s="315"/>
      <c r="E522" s="318"/>
      <c r="F522" s="319"/>
      <c r="G522" s="315"/>
      <c r="H522" s="315"/>
      <c r="I522" s="281"/>
      <c r="J522" s="60"/>
      <c r="L522" s="62"/>
    </row>
    <row r="523" spans="1:12" s="21" customFormat="1" ht="18.75">
      <c r="A523" s="4"/>
      <c r="B523" s="282" t="s">
        <v>1322</v>
      </c>
      <c r="C523" s="283"/>
      <c r="D523" s="283"/>
      <c r="E523" s="283"/>
      <c r="F523" s="283"/>
      <c r="G523" s="283"/>
      <c r="H523" s="283"/>
      <c r="I523" s="284"/>
      <c r="J523" s="60"/>
      <c r="L523" s="62"/>
    </row>
    <row r="524" spans="1:12" s="21" customFormat="1" ht="18.75">
      <c r="A524" s="4"/>
      <c r="B524" s="285"/>
      <c r="C524" s="286"/>
      <c r="D524" s="286"/>
      <c r="E524" s="286"/>
      <c r="F524" s="286"/>
      <c r="G524" s="286"/>
      <c r="H524" s="286"/>
      <c r="I524" s="287"/>
      <c r="J524" s="60"/>
      <c r="L524" s="62"/>
    </row>
    <row r="525" spans="1:12" s="21" customFormat="1" ht="19.5" thickBot="1">
      <c r="A525" s="4"/>
      <c r="B525" s="288"/>
      <c r="C525" s="289"/>
      <c r="D525" s="289"/>
      <c r="E525" s="289"/>
      <c r="F525" s="289"/>
      <c r="G525" s="289"/>
      <c r="H525" s="289"/>
      <c r="I525" s="290"/>
      <c r="J525" s="60"/>
      <c r="L525" s="62"/>
    </row>
    <row r="526" spans="1:12" s="21" customFormat="1" ht="18.75">
      <c r="A526" s="61"/>
      <c r="B526" s="61"/>
      <c r="C526" s="61"/>
      <c r="D526" s="61"/>
      <c r="E526" s="61"/>
      <c r="F526" s="61"/>
      <c r="G526" s="61"/>
      <c r="H526" s="61"/>
      <c r="I526" s="61"/>
      <c r="J526" s="66"/>
      <c r="L526" s="62"/>
    </row>
    <row r="527" spans="1:12" s="21" customFormat="1" ht="19.5" thickBot="1">
      <c r="A527" s="4"/>
      <c r="B527" s="4"/>
      <c r="C527" s="4"/>
      <c r="D527" s="4"/>
      <c r="E527" s="4"/>
      <c r="F527" s="4"/>
      <c r="G527" s="4"/>
      <c r="H527" s="4"/>
      <c r="I527" s="4"/>
      <c r="J527" s="64" t="s">
        <v>1355</v>
      </c>
      <c r="L527" s="62"/>
    </row>
    <row r="528" spans="1:12" s="21" customFormat="1" ht="18.75">
      <c r="A528" s="4"/>
      <c r="B528" s="385" t="str">
        <f>CONCATENATE('加盟校情報&amp;大会設定'!$G$5,'加盟校情報&amp;大会設定'!$H$5,'加盟校情報&amp;大会設定'!$I$5,'加盟校情報&amp;大会設定'!$J$5,)&amp;"　女子4×400mR"</f>
        <v>第35回全日本大学女子駅伝東海地区選考会　女子4×400mR</v>
      </c>
      <c r="C528" s="386"/>
      <c r="D528" s="386"/>
      <c r="E528" s="386"/>
      <c r="F528" s="386"/>
      <c r="G528" s="386"/>
      <c r="H528" s="386"/>
      <c r="I528" s="387"/>
      <c r="J528" s="60"/>
      <c r="L528" s="62"/>
    </row>
    <row r="529" spans="1:12" s="21" customFormat="1" ht="19.5" thickBot="1">
      <c r="A529" s="4"/>
      <c r="B529" s="388"/>
      <c r="C529" s="389"/>
      <c r="D529" s="389"/>
      <c r="E529" s="389"/>
      <c r="F529" s="389"/>
      <c r="G529" s="389"/>
      <c r="H529" s="389"/>
      <c r="I529" s="390"/>
      <c r="J529" s="60"/>
      <c r="L529" s="62"/>
    </row>
    <row r="530" spans="1:12" s="21" customFormat="1" ht="18.75">
      <c r="A530" s="4"/>
      <c r="B530" s="297" t="s">
        <v>1326</v>
      </c>
      <c r="C530" s="298"/>
      <c r="D530" s="303" t="str">
        <f>IF(基本情報登録!$D$6&gt;0,基本情報登録!$D$6,"")</f>
        <v/>
      </c>
      <c r="E530" s="304"/>
      <c r="F530" s="304"/>
      <c r="G530" s="304"/>
      <c r="H530" s="305"/>
      <c r="I530" s="65" t="s">
        <v>1360</v>
      </c>
      <c r="J530" s="60"/>
      <c r="L530" s="62"/>
    </row>
    <row r="531" spans="1:12" s="21" customFormat="1" ht="18.75">
      <c r="A531" s="4"/>
      <c r="B531" s="299" t="s">
        <v>1</v>
      </c>
      <c r="C531" s="300"/>
      <c r="D531" s="306" t="str">
        <f>IF(基本情報登録!$D$8&gt;0,基本情報登録!$D$8,"")</f>
        <v/>
      </c>
      <c r="E531" s="307"/>
      <c r="F531" s="307"/>
      <c r="G531" s="307"/>
      <c r="H531" s="308"/>
      <c r="I531" s="280"/>
      <c r="J531" s="60"/>
      <c r="L531" s="62"/>
    </row>
    <row r="532" spans="1:12" s="21" customFormat="1" ht="19.5" thickBot="1">
      <c r="A532" s="4"/>
      <c r="B532" s="301"/>
      <c r="C532" s="302"/>
      <c r="D532" s="309"/>
      <c r="E532" s="310"/>
      <c r="F532" s="310"/>
      <c r="G532" s="310"/>
      <c r="H532" s="311"/>
      <c r="I532" s="281"/>
      <c r="J532" s="60"/>
      <c r="L532" s="62"/>
    </row>
    <row r="533" spans="1:12" s="21" customFormat="1" ht="18.75">
      <c r="A533" s="4"/>
      <c r="B533" s="297" t="s">
        <v>26</v>
      </c>
      <c r="C533" s="298"/>
      <c r="D533" s="334"/>
      <c r="E533" s="335"/>
      <c r="F533" s="335"/>
      <c r="G533" s="335"/>
      <c r="H533" s="335"/>
      <c r="I533" s="336"/>
      <c r="J533" s="60"/>
      <c r="L533" s="62"/>
    </row>
    <row r="534" spans="1:12" s="21" customFormat="1" ht="18.75" hidden="1">
      <c r="A534" s="4"/>
      <c r="B534" s="50"/>
      <c r="C534" s="51"/>
      <c r="D534" s="52"/>
      <c r="E534" s="337" t="str">
        <f>TEXT(D533,"00000")</f>
        <v>00000</v>
      </c>
      <c r="F534" s="337"/>
      <c r="G534" s="337"/>
      <c r="H534" s="337"/>
      <c r="I534" s="338"/>
      <c r="J534" s="60"/>
      <c r="L534" s="62"/>
    </row>
    <row r="535" spans="1:12" s="21" customFormat="1" ht="18.75">
      <c r="A535" s="4"/>
      <c r="B535" s="299" t="s">
        <v>29</v>
      </c>
      <c r="C535" s="300"/>
      <c r="D535" s="316"/>
      <c r="E535" s="341"/>
      <c r="F535" s="341"/>
      <c r="G535" s="341"/>
      <c r="H535" s="341"/>
      <c r="I535" s="342"/>
      <c r="J535" s="60"/>
      <c r="L535" s="62"/>
    </row>
    <row r="536" spans="1:12" s="21" customFormat="1" ht="18.75">
      <c r="A536" s="4"/>
      <c r="B536" s="339"/>
      <c r="C536" s="340"/>
      <c r="D536" s="321"/>
      <c r="E536" s="343"/>
      <c r="F536" s="343"/>
      <c r="G536" s="343"/>
      <c r="H536" s="343"/>
      <c r="I536" s="344"/>
      <c r="J536" s="60"/>
      <c r="L536" s="62"/>
    </row>
    <row r="537" spans="1:12" s="21" customFormat="1" ht="19.5" thickBot="1">
      <c r="A537" s="4"/>
      <c r="B537" s="345" t="s">
        <v>1318</v>
      </c>
      <c r="C537" s="346"/>
      <c r="D537" s="347"/>
      <c r="E537" s="348"/>
      <c r="F537" s="348"/>
      <c r="G537" s="348"/>
      <c r="H537" s="348"/>
      <c r="I537" s="349"/>
      <c r="J537" s="60"/>
      <c r="L537" s="62"/>
    </row>
    <row r="538" spans="1:12" s="21" customFormat="1" ht="18.75">
      <c r="A538" s="4"/>
      <c r="B538" s="323" t="s">
        <v>1319</v>
      </c>
      <c r="C538" s="324"/>
      <c r="D538" s="324"/>
      <c r="E538" s="324"/>
      <c r="F538" s="324"/>
      <c r="G538" s="324"/>
      <c r="H538" s="324"/>
      <c r="I538" s="325"/>
      <c r="J538" s="60"/>
      <c r="L538" s="62"/>
    </row>
    <row r="539" spans="1:12" s="21" customFormat="1" ht="19.5" thickBot="1">
      <c r="A539" s="4"/>
      <c r="B539" s="53" t="s">
        <v>1323</v>
      </c>
      <c r="C539" s="54" t="s">
        <v>18</v>
      </c>
      <c r="D539" s="54" t="s">
        <v>1324</v>
      </c>
      <c r="E539" s="326" t="s">
        <v>1320</v>
      </c>
      <c r="F539" s="327"/>
      <c r="G539" s="54" t="s">
        <v>1325</v>
      </c>
      <c r="H539" s="54" t="s">
        <v>48</v>
      </c>
      <c r="I539" s="55" t="s">
        <v>1321</v>
      </c>
      <c r="J539" s="60"/>
      <c r="L539" s="62"/>
    </row>
    <row r="540" spans="1:12" s="21" customFormat="1" ht="19.5" thickTop="1">
      <c r="A540" s="4"/>
      <c r="B540" s="328">
        <v>1</v>
      </c>
      <c r="C540" s="330"/>
      <c r="D540" s="330" t="str">
        <f>IF(C540&gt;0,VLOOKUP(C540,女子登録情報!$A$2:$H$2000,2,0),"")</f>
        <v/>
      </c>
      <c r="E540" s="331" t="str">
        <f>IF(C540&gt;0,VLOOKUP(C540,女子登録情報!$A$2:$H$2000,3,0),"")</f>
        <v/>
      </c>
      <c r="F540" s="332"/>
      <c r="G540" s="330" t="str">
        <f>IF(C540&gt;0,VLOOKUP(C540,女子登録情報!$A$2:$H$2000,4,0),"")</f>
        <v/>
      </c>
      <c r="H540" s="330" t="str">
        <f>IF(C540&gt;0,VLOOKUP(C540,女子登録情報!$A$2:$H$2000,8,0),"")</f>
        <v/>
      </c>
      <c r="I540" s="333" t="str">
        <f>IF(C540&gt;0,VLOOKUP(C540,女子登録情報!$A$2:$H$2000,5,0),"")</f>
        <v/>
      </c>
      <c r="J540" s="60"/>
      <c r="L540" s="62"/>
    </row>
    <row r="541" spans="1:12" s="21" customFormat="1" ht="18.75">
      <c r="A541" s="4"/>
      <c r="B541" s="329"/>
      <c r="C541" s="195"/>
      <c r="D541" s="195"/>
      <c r="E541" s="321"/>
      <c r="F541" s="322"/>
      <c r="G541" s="195"/>
      <c r="H541" s="195"/>
      <c r="I541" s="320"/>
      <c r="J541" s="60"/>
      <c r="L541" s="62"/>
    </row>
    <row r="542" spans="1:12" s="21" customFormat="1" ht="18.75">
      <c r="A542" s="4"/>
      <c r="B542" s="312">
        <v>2</v>
      </c>
      <c r="C542" s="314"/>
      <c r="D542" s="314" t="str">
        <f>IF(C542,VLOOKUP(C542,女子登録情報!$A$2:$H$2000,2,0),"")</f>
        <v/>
      </c>
      <c r="E542" s="316" t="str">
        <f>IF(C542&gt;0,VLOOKUP(C542,女子登録情報!$A$2:$H$2000,3,0),"")</f>
        <v/>
      </c>
      <c r="F542" s="317"/>
      <c r="G542" s="314" t="str">
        <f>IF(C542&gt;0,VLOOKUP(C542,女子登録情報!$A$2:$H$2000,4,0),"")</f>
        <v/>
      </c>
      <c r="H542" s="314" t="str">
        <f>IF(C542&gt;0,VLOOKUP(C542,女子登録情報!$A$2:$H$2000,8,0),"")</f>
        <v/>
      </c>
      <c r="I542" s="280" t="str">
        <f>IF(C542&gt;0,VLOOKUP(C542,女子登録情報!$A$2:$H$2000,5,0),"")</f>
        <v/>
      </c>
      <c r="J542" s="60"/>
      <c r="L542" s="62"/>
    </row>
    <row r="543" spans="1:12" s="21" customFormat="1" ht="18.75">
      <c r="A543" s="4"/>
      <c r="B543" s="329"/>
      <c r="C543" s="195"/>
      <c r="D543" s="195"/>
      <c r="E543" s="321"/>
      <c r="F543" s="322"/>
      <c r="G543" s="195"/>
      <c r="H543" s="195"/>
      <c r="I543" s="320"/>
      <c r="J543" s="60"/>
      <c r="L543" s="62"/>
    </row>
    <row r="544" spans="1:12" s="21" customFormat="1" ht="18.75">
      <c r="A544" s="4"/>
      <c r="B544" s="312">
        <v>3</v>
      </c>
      <c r="C544" s="314"/>
      <c r="D544" s="314" t="str">
        <f>IF(C544,VLOOKUP(C544,女子登録情報!$A$2:$H$2000,2,0),"")</f>
        <v/>
      </c>
      <c r="E544" s="316" t="str">
        <f>IF(C544&gt;0,VLOOKUP(C544,女子登録情報!$A$2:$H$2000,3,0),"")</f>
        <v/>
      </c>
      <c r="F544" s="317"/>
      <c r="G544" s="314" t="str">
        <f>IF(C544&gt;0,VLOOKUP(C544,女子登録情報!$A$2:$H$2000,4,0),"")</f>
        <v/>
      </c>
      <c r="H544" s="314" t="str">
        <f>IF(C544&gt;0,VLOOKUP(C544,女子登録情報!$A$2:$H$2000,8,0),"")</f>
        <v/>
      </c>
      <c r="I544" s="280" t="str">
        <f>IF(C544&gt;0,VLOOKUP(C544,女子登録情報!$A$2:$H$2000,5,0),"")</f>
        <v/>
      </c>
      <c r="J544" s="60"/>
      <c r="L544" s="62"/>
    </row>
    <row r="545" spans="1:12" s="21" customFormat="1" ht="18.75">
      <c r="A545" s="4"/>
      <c r="B545" s="329"/>
      <c r="C545" s="195"/>
      <c r="D545" s="195"/>
      <c r="E545" s="321"/>
      <c r="F545" s="322"/>
      <c r="G545" s="195"/>
      <c r="H545" s="195"/>
      <c r="I545" s="320"/>
      <c r="J545" s="60"/>
      <c r="L545" s="62"/>
    </row>
    <row r="546" spans="1:12" s="21" customFormat="1" ht="18.75">
      <c r="A546" s="4"/>
      <c r="B546" s="312">
        <v>4</v>
      </c>
      <c r="C546" s="314"/>
      <c r="D546" s="314" t="str">
        <f>IF(C546,VLOOKUP(C546,女子登録情報!$A$2:$H$2000,2,0),"")</f>
        <v/>
      </c>
      <c r="E546" s="316" t="str">
        <f>IF(C546&gt;0,VLOOKUP(C546,女子登録情報!$A$2:$H$2000,3,0),"")</f>
        <v/>
      </c>
      <c r="F546" s="317"/>
      <c r="G546" s="314" t="str">
        <f>IF(C546&gt;0,VLOOKUP(C546,女子登録情報!$A$2:$H$2000,4,0),"")</f>
        <v/>
      </c>
      <c r="H546" s="314" t="str">
        <f>IF(C546&gt;0,VLOOKUP(C546,女子登録情報!$A$2:$H$2000,8,0),"")</f>
        <v/>
      </c>
      <c r="I546" s="280" t="str">
        <f>IF(C546&gt;0,VLOOKUP(C546,女子登録情報!$A$2:$H$2000,5,0),"")</f>
        <v/>
      </c>
      <c r="J546" s="60"/>
      <c r="L546" s="62"/>
    </row>
    <row r="547" spans="1:12" s="21" customFormat="1" ht="18.75">
      <c r="A547" s="4"/>
      <c r="B547" s="329"/>
      <c r="C547" s="195"/>
      <c r="D547" s="195"/>
      <c r="E547" s="321"/>
      <c r="F547" s="322"/>
      <c r="G547" s="195"/>
      <c r="H547" s="195"/>
      <c r="I547" s="320"/>
      <c r="J547" s="60"/>
      <c r="L547" s="62"/>
    </row>
    <row r="548" spans="1:12" s="21" customFormat="1" ht="18.75">
      <c r="A548" s="4"/>
      <c r="B548" s="312">
        <v>5</v>
      </c>
      <c r="C548" s="314"/>
      <c r="D548" s="314" t="str">
        <f>IF(C548,VLOOKUP(C548,女子登録情報!$A$2:$H$2000,2,0),"")</f>
        <v/>
      </c>
      <c r="E548" s="316" t="str">
        <f>IF(C548&gt;0,VLOOKUP(C548,女子登録情報!$A$2:$H$2000,3,0),"")</f>
        <v/>
      </c>
      <c r="F548" s="317"/>
      <c r="G548" s="314" t="str">
        <f>IF(C548&gt;0,VLOOKUP(C548,女子登録情報!$A$2:$H$2000,4,0),"")</f>
        <v/>
      </c>
      <c r="H548" s="314" t="str">
        <f>IF(C548&gt;0,VLOOKUP(C548,女子登録情報!$A$2:$H$2000,8,0),"")</f>
        <v/>
      </c>
      <c r="I548" s="280" t="str">
        <f>IF(C548&gt;0,VLOOKUP(C548,女子登録情報!$A$2:$H$2000,5,0),"")</f>
        <v/>
      </c>
      <c r="J548" s="60"/>
      <c r="L548" s="62"/>
    </row>
    <row r="549" spans="1:12" s="21" customFormat="1" ht="18.75">
      <c r="A549" s="4"/>
      <c r="B549" s="329"/>
      <c r="C549" s="195"/>
      <c r="D549" s="195"/>
      <c r="E549" s="321"/>
      <c r="F549" s="322"/>
      <c r="G549" s="195"/>
      <c r="H549" s="195"/>
      <c r="I549" s="320"/>
      <c r="J549" s="60"/>
      <c r="L549" s="62"/>
    </row>
    <row r="550" spans="1:12" s="21" customFormat="1" ht="18.75">
      <c r="A550" s="4"/>
      <c r="B550" s="312">
        <v>6</v>
      </c>
      <c r="C550" s="314"/>
      <c r="D550" s="314" t="str">
        <f>IF(C550,VLOOKUP(C550,女子登録情報!$A$2:$H$2000,2,0),"")</f>
        <v/>
      </c>
      <c r="E550" s="316" t="str">
        <f>IF(C550&gt;0,VLOOKUP(C550,女子登録情報!$A$2:$H$2000,3,0),"")</f>
        <v/>
      </c>
      <c r="F550" s="317"/>
      <c r="G550" s="314" t="str">
        <f>IF(C550&gt;0,VLOOKUP(C550,女子登録情報!$A$2:$H$2000,4,0),"")</f>
        <v/>
      </c>
      <c r="H550" s="314" t="str">
        <f>IF(C550&gt;0,VLOOKUP(C550,女子登録情報!$A$2:$H$2000,8,0),"")</f>
        <v/>
      </c>
      <c r="I550" s="280" t="str">
        <f>IF(C550&gt;0,VLOOKUP(C550,女子登録情報!$A$2:$H$2000,5,0),"")</f>
        <v/>
      </c>
      <c r="J550" s="60"/>
      <c r="L550" s="62"/>
    </row>
    <row r="551" spans="1:12" s="21" customFormat="1" ht="19.5" thickBot="1">
      <c r="A551" s="4"/>
      <c r="B551" s="313"/>
      <c r="C551" s="315"/>
      <c r="D551" s="315"/>
      <c r="E551" s="318"/>
      <c r="F551" s="319"/>
      <c r="G551" s="315"/>
      <c r="H551" s="315"/>
      <c r="I551" s="281"/>
      <c r="J551" s="60"/>
      <c r="L551" s="62"/>
    </row>
    <row r="552" spans="1:12" s="21" customFormat="1" ht="18.75">
      <c r="A552" s="4"/>
      <c r="B552" s="282" t="s">
        <v>1322</v>
      </c>
      <c r="C552" s="283"/>
      <c r="D552" s="283"/>
      <c r="E552" s="283"/>
      <c r="F552" s="283"/>
      <c r="G552" s="283"/>
      <c r="H552" s="283"/>
      <c r="I552" s="284"/>
      <c r="J552" s="60"/>
      <c r="L552" s="62"/>
    </row>
    <row r="553" spans="1:12" s="21" customFormat="1" ht="18.75">
      <c r="A553" s="4"/>
      <c r="B553" s="285"/>
      <c r="C553" s="286"/>
      <c r="D553" s="286"/>
      <c r="E553" s="286"/>
      <c r="F553" s="286"/>
      <c r="G553" s="286"/>
      <c r="H553" s="286"/>
      <c r="I553" s="287"/>
      <c r="J553" s="60"/>
      <c r="L553" s="62"/>
    </row>
    <row r="554" spans="1:12" s="21" customFormat="1" ht="19.5" thickBot="1">
      <c r="A554" s="4"/>
      <c r="B554" s="288"/>
      <c r="C554" s="289"/>
      <c r="D554" s="289"/>
      <c r="E554" s="289"/>
      <c r="F554" s="289"/>
      <c r="G554" s="289"/>
      <c r="H554" s="289"/>
      <c r="I554" s="290"/>
      <c r="J554" s="60"/>
      <c r="L554" s="62"/>
    </row>
    <row r="555" spans="1:12" s="21" customFormat="1" ht="18.75">
      <c r="A555" s="61"/>
      <c r="B555" s="61"/>
      <c r="C555" s="61"/>
      <c r="D555" s="61"/>
      <c r="E555" s="61"/>
      <c r="F555" s="61"/>
      <c r="G555" s="61"/>
      <c r="H555" s="61"/>
      <c r="I555" s="61"/>
      <c r="J555" s="66"/>
      <c r="L555" s="62"/>
    </row>
    <row r="556" spans="1:12" s="21" customFormat="1" ht="19.5" thickBot="1">
      <c r="A556" s="4"/>
      <c r="B556" s="4"/>
      <c r="C556" s="4"/>
      <c r="D556" s="4"/>
      <c r="E556" s="4"/>
      <c r="F556" s="4"/>
      <c r="G556" s="4"/>
      <c r="H556" s="4"/>
      <c r="I556" s="4"/>
      <c r="J556" s="64" t="s">
        <v>1356</v>
      </c>
      <c r="L556" s="62"/>
    </row>
    <row r="557" spans="1:12" s="21" customFormat="1" ht="18.75">
      <c r="A557" s="4"/>
      <c r="B557" s="385" t="str">
        <f>CONCATENATE('加盟校情報&amp;大会設定'!$G$5,'加盟校情報&amp;大会設定'!$H$5,'加盟校情報&amp;大会設定'!$I$5,'加盟校情報&amp;大会設定'!$J$5,)&amp;"　女子4×400mR"</f>
        <v>第35回全日本大学女子駅伝東海地区選考会　女子4×400mR</v>
      </c>
      <c r="C557" s="386"/>
      <c r="D557" s="386"/>
      <c r="E557" s="386"/>
      <c r="F557" s="386"/>
      <c r="G557" s="386"/>
      <c r="H557" s="386"/>
      <c r="I557" s="387"/>
      <c r="J557" s="60"/>
      <c r="L557" s="62"/>
    </row>
    <row r="558" spans="1:12" s="21" customFormat="1" ht="19.5" thickBot="1">
      <c r="A558" s="4"/>
      <c r="B558" s="388"/>
      <c r="C558" s="389"/>
      <c r="D558" s="389"/>
      <c r="E558" s="389"/>
      <c r="F558" s="389"/>
      <c r="G558" s="389"/>
      <c r="H558" s="389"/>
      <c r="I558" s="390"/>
      <c r="J558" s="60"/>
      <c r="L558" s="62"/>
    </row>
    <row r="559" spans="1:12" s="21" customFormat="1" ht="18.75">
      <c r="A559" s="4"/>
      <c r="B559" s="297" t="s">
        <v>1326</v>
      </c>
      <c r="C559" s="298"/>
      <c r="D559" s="303" t="str">
        <f>IF(基本情報登録!$D$6&gt;0,基本情報登録!$D$6,"")</f>
        <v/>
      </c>
      <c r="E559" s="304"/>
      <c r="F559" s="304"/>
      <c r="G559" s="304"/>
      <c r="H559" s="305"/>
      <c r="I559" s="65" t="s">
        <v>1360</v>
      </c>
      <c r="J559" s="60"/>
      <c r="L559" s="62"/>
    </row>
    <row r="560" spans="1:12" s="21" customFormat="1" ht="18.75">
      <c r="A560" s="4"/>
      <c r="B560" s="299" t="s">
        <v>1</v>
      </c>
      <c r="C560" s="300"/>
      <c r="D560" s="306" t="str">
        <f>IF(基本情報登録!$D$8&gt;0,基本情報登録!$D$8,"")</f>
        <v/>
      </c>
      <c r="E560" s="307"/>
      <c r="F560" s="307"/>
      <c r="G560" s="307"/>
      <c r="H560" s="308"/>
      <c r="I560" s="280"/>
      <c r="J560" s="60"/>
      <c r="L560" s="62"/>
    </row>
    <row r="561" spans="1:12" s="21" customFormat="1" ht="19.5" thickBot="1">
      <c r="A561" s="4"/>
      <c r="B561" s="301"/>
      <c r="C561" s="302"/>
      <c r="D561" s="309"/>
      <c r="E561" s="310"/>
      <c r="F561" s="310"/>
      <c r="G561" s="310"/>
      <c r="H561" s="311"/>
      <c r="I561" s="281"/>
      <c r="J561" s="60"/>
      <c r="L561" s="62"/>
    </row>
    <row r="562" spans="1:12" s="21" customFormat="1" ht="18.75">
      <c r="A562" s="4"/>
      <c r="B562" s="297" t="s">
        <v>26</v>
      </c>
      <c r="C562" s="298"/>
      <c r="D562" s="334"/>
      <c r="E562" s="335"/>
      <c r="F562" s="335"/>
      <c r="G562" s="335"/>
      <c r="H562" s="335"/>
      <c r="I562" s="336"/>
      <c r="J562" s="60"/>
      <c r="L562" s="62"/>
    </row>
    <row r="563" spans="1:12" s="21" customFormat="1" ht="18.75" hidden="1">
      <c r="A563" s="4"/>
      <c r="B563" s="50"/>
      <c r="C563" s="51"/>
      <c r="D563" s="52"/>
      <c r="E563" s="337" t="str">
        <f>TEXT(D562,"00000")</f>
        <v>00000</v>
      </c>
      <c r="F563" s="337"/>
      <c r="G563" s="337"/>
      <c r="H563" s="337"/>
      <c r="I563" s="338"/>
      <c r="J563" s="60"/>
      <c r="L563" s="62"/>
    </row>
    <row r="564" spans="1:12" s="21" customFormat="1" ht="18.75">
      <c r="A564" s="4"/>
      <c r="B564" s="299" t="s">
        <v>29</v>
      </c>
      <c r="C564" s="300"/>
      <c r="D564" s="316"/>
      <c r="E564" s="341"/>
      <c r="F564" s="341"/>
      <c r="G564" s="341"/>
      <c r="H564" s="341"/>
      <c r="I564" s="342"/>
      <c r="J564" s="60"/>
      <c r="L564" s="62"/>
    </row>
    <row r="565" spans="1:12" s="21" customFormat="1" ht="18.75">
      <c r="A565" s="4"/>
      <c r="B565" s="339"/>
      <c r="C565" s="340"/>
      <c r="D565" s="321"/>
      <c r="E565" s="343"/>
      <c r="F565" s="343"/>
      <c r="G565" s="343"/>
      <c r="H565" s="343"/>
      <c r="I565" s="344"/>
      <c r="J565" s="60"/>
      <c r="L565" s="62"/>
    </row>
    <row r="566" spans="1:12" s="21" customFormat="1" ht="19.5" thickBot="1">
      <c r="A566" s="4"/>
      <c r="B566" s="345" t="s">
        <v>1318</v>
      </c>
      <c r="C566" s="346"/>
      <c r="D566" s="347"/>
      <c r="E566" s="348"/>
      <c r="F566" s="348"/>
      <c r="G566" s="348"/>
      <c r="H566" s="348"/>
      <c r="I566" s="349"/>
      <c r="J566" s="60"/>
      <c r="L566" s="62"/>
    </row>
    <row r="567" spans="1:12" s="21" customFormat="1" ht="18.75">
      <c r="A567" s="4"/>
      <c r="B567" s="323" t="s">
        <v>1319</v>
      </c>
      <c r="C567" s="324"/>
      <c r="D567" s="324"/>
      <c r="E567" s="324"/>
      <c r="F567" s="324"/>
      <c r="G567" s="324"/>
      <c r="H567" s="324"/>
      <c r="I567" s="325"/>
      <c r="J567" s="60"/>
      <c r="L567" s="62"/>
    </row>
    <row r="568" spans="1:12" s="21" customFormat="1" ht="19.5" thickBot="1">
      <c r="A568" s="4"/>
      <c r="B568" s="53" t="s">
        <v>1323</v>
      </c>
      <c r="C568" s="54" t="s">
        <v>18</v>
      </c>
      <c r="D568" s="54" t="s">
        <v>1324</v>
      </c>
      <c r="E568" s="326" t="s">
        <v>1320</v>
      </c>
      <c r="F568" s="327"/>
      <c r="G568" s="54" t="s">
        <v>1325</v>
      </c>
      <c r="H568" s="54" t="s">
        <v>48</v>
      </c>
      <c r="I568" s="55" t="s">
        <v>1321</v>
      </c>
      <c r="J568" s="60"/>
      <c r="L568" s="62"/>
    </row>
    <row r="569" spans="1:12" s="21" customFormat="1" ht="19.5" thickTop="1">
      <c r="A569" s="4"/>
      <c r="B569" s="328">
        <v>1</v>
      </c>
      <c r="C569" s="330"/>
      <c r="D569" s="330" t="str">
        <f>IF(C569&gt;0,VLOOKUP(C569,女子登録情報!$A$2:$H$2000,2,0),"")</f>
        <v/>
      </c>
      <c r="E569" s="331" t="str">
        <f>IF(C569&gt;0,VLOOKUP(C569,女子登録情報!$A$2:$H$2000,3,0),"")</f>
        <v/>
      </c>
      <c r="F569" s="332"/>
      <c r="G569" s="330" t="str">
        <f>IF(C569&gt;0,VLOOKUP(C569,女子登録情報!$A$2:$H$2000,4,0),"")</f>
        <v/>
      </c>
      <c r="H569" s="330" t="str">
        <f>IF(C569&gt;0,VLOOKUP(C569,女子登録情報!$A$2:$H$2000,8,0),"")</f>
        <v/>
      </c>
      <c r="I569" s="333" t="str">
        <f>IF(C569&gt;0,VLOOKUP(C569,女子登録情報!$A$2:$H$2000,5,0),"")</f>
        <v/>
      </c>
      <c r="J569" s="60"/>
      <c r="L569" s="62"/>
    </row>
    <row r="570" spans="1:12" s="21" customFormat="1" ht="18.75">
      <c r="A570" s="4"/>
      <c r="B570" s="329"/>
      <c r="C570" s="195"/>
      <c r="D570" s="195"/>
      <c r="E570" s="321"/>
      <c r="F570" s="322"/>
      <c r="G570" s="195"/>
      <c r="H570" s="195"/>
      <c r="I570" s="320"/>
      <c r="J570" s="60"/>
      <c r="L570" s="62"/>
    </row>
    <row r="571" spans="1:12" s="21" customFormat="1" ht="18.75">
      <c r="A571" s="4"/>
      <c r="B571" s="312">
        <v>2</v>
      </c>
      <c r="C571" s="314"/>
      <c r="D571" s="314" t="str">
        <f>IF(C571,VLOOKUP(C571,女子登録情報!$A$2:$H$2000,2,0),"")</f>
        <v/>
      </c>
      <c r="E571" s="316" t="str">
        <f>IF(C571&gt;0,VLOOKUP(C571,女子登録情報!$A$2:$H$2000,3,0),"")</f>
        <v/>
      </c>
      <c r="F571" s="317"/>
      <c r="G571" s="314" t="str">
        <f>IF(C571&gt;0,VLOOKUP(C571,女子登録情報!$A$2:$H$2000,4,0),"")</f>
        <v/>
      </c>
      <c r="H571" s="314" t="str">
        <f>IF(C571&gt;0,VLOOKUP(C571,女子登録情報!$A$2:$H$2000,8,0),"")</f>
        <v/>
      </c>
      <c r="I571" s="280" t="str">
        <f>IF(C571&gt;0,VLOOKUP(C571,女子登録情報!$A$2:$H$2000,5,0),"")</f>
        <v/>
      </c>
      <c r="J571" s="60"/>
      <c r="L571" s="62"/>
    </row>
    <row r="572" spans="1:12" s="21" customFormat="1" ht="18.75">
      <c r="A572" s="4"/>
      <c r="B572" s="329"/>
      <c r="C572" s="195"/>
      <c r="D572" s="195"/>
      <c r="E572" s="321"/>
      <c r="F572" s="322"/>
      <c r="G572" s="195"/>
      <c r="H572" s="195"/>
      <c r="I572" s="320"/>
      <c r="J572" s="60"/>
      <c r="L572" s="62"/>
    </row>
    <row r="573" spans="1:12" s="21" customFormat="1" ht="18.75">
      <c r="A573" s="4"/>
      <c r="B573" s="312">
        <v>3</v>
      </c>
      <c r="C573" s="314"/>
      <c r="D573" s="314" t="str">
        <f>IF(C573,VLOOKUP(C573,女子登録情報!$A$2:$H$2000,2,0),"")</f>
        <v/>
      </c>
      <c r="E573" s="316" t="str">
        <f>IF(C573&gt;0,VLOOKUP(C573,女子登録情報!$A$2:$H$2000,3,0),"")</f>
        <v/>
      </c>
      <c r="F573" s="317"/>
      <c r="G573" s="314" t="str">
        <f>IF(C573&gt;0,VLOOKUP(C573,女子登録情報!$A$2:$H$2000,4,0),"")</f>
        <v/>
      </c>
      <c r="H573" s="314" t="str">
        <f>IF(C573&gt;0,VLOOKUP(C573,女子登録情報!$A$2:$H$2000,8,0),"")</f>
        <v/>
      </c>
      <c r="I573" s="280" t="str">
        <f>IF(C573&gt;0,VLOOKUP(C573,女子登録情報!$A$2:$H$2000,5,0),"")</f>
        <v/>
      </c>
      <c r="J573" s="60"/>
      <c r="L573" s="62"/>
    </row>
    <row r="574" spans="1:12" s="21" customFormat="1" ht="18.75">
      <c r="A574" s="4"/>
      <c r="B574" s="329"/>
      <c r="C574" s="195"/>
      <c r="D574" s="195"/>
      <c r="E574" s="321"/>
      <c r="F574" s="322"/>
      <c r="G574" s="195"/>
      <c r="H574" s="195"/>
      <c r="I574" s="320"/>
      <c r="J574" s="60"/>
      <c r="L574" s="62"/>
    </row>
    <row r="575" spans="1:12" s="21" customFormat="1" ht="18.75">
      <c r="A575" s="4"/>
      <c r="B575" s="312">
        <v>4</v>
      </c>
      <c r="C575" s="314"/>
      <c r="D575" s="314" t="str">
        <f>IF(C575,VLOOKUP(C575,女子登録情報!$A$2:$H$2000,2,0),"")</f>
        <v/>
      </c>
      <c r="E575" s="316" t="str">
        <f>IF(C575&gt;0,VLOOKUP(C575,女子登録情報!$A$2:$H$2000,3,0),"")</f>
        <v/>
      </c>
      <c r="F575" s="317"/>
      <c r="G575" s="314" t="str">
        <f>IF(C575&gt;0,VLOOKUP(C575,女子登録情報!$A$2:$H$2000,4,0),"")</f>
        <v/>
      </c>
      <c r="H575" s="314" t="str">
        <f>IF(C575&gt;0,VLOOKUP(C575,女子登録情報!$A$2:$H$2000,8,0),"")</f>
        <v/>
      </c>
      <c r="I575" s="280" t="str">
        <f>IF(C575&gt;0,VLOOKUP(C575,女子登録情報!$A$2:$H$2000,5,0),"")</f>
        <v/>
      </c>
      <c r="J575" s="60"/>
      <c r="L575" s="62"/>
    </row>
    <row r="576" spans="1:12" s="21" customFormat="1" ht="18.75">
      <c r="A576" s="4"/>
      <c r="B576" s="329"/>
      <c r="C576" s="195"/>
      <c r="D576" s="195"/>
      <c r="E576" s="321"/>
      <c r="F576" s="322"/>
      <c r="G576" s="195"/>
      <c r="H576" s="195"/>
      <c r="I576" s="320"/>
      <c r="J576" s="60"/>
      <c r="L576" s="62"/>
    </row>
    <row r="577" spans="1:12" s="21" customFormat="1" ht="18.75">
      <c r="A577" s="4"/>
      <c r="B577" s="312">
        <v>5</v>
      </c>
      <c r="C577" s="314"/>
      <c r="D577" s="314" t="str">
        <f>IF(C577,VLOOKUP(C577,女子登録情報!$A$2:$H$2000,2,0),"")</f>
        <v/>
      </c>
      <c r="E577" s="316" t="str">
        <f>IF(C577&gt;0,VLOOKUP(C577,女子登録情報!$A$2:$H$2000,3,0),"")</f>
        <v/>
      </c>
      <c r="F577" s="317"/>
      <c r="G577" s="314" t="str">
        <f>IF(C577&gt;0,VLOOKUP(C577,女子登録情報!$A$2:$H$2000,4,0),"")</f>
        <v/>
      </c>
      <c r="H577" s="314" t="str">
        <f>IF(C577&gt;0,VLOOKUP(C577,女子登録情報!$A$2:$H$2000,8,0),"")</f>
        <v/>
      </c>
      <c r="I577" s="280" t="str">
        <f>IF(C577&gt;0,VLOOKUP(C577,女子登録情報!$A$2:$H$2000,5,0),"")</f>
        <v/>
      </c>
      <c r="J577" s="60"/>
      <c r="L577" s="62"/>
    </row>
    <row r="578" spans="1:12" s="21" customFormat="1" ht="18.75">
      <c r="A578" s="4"/>
      <c r="B578" s="329"/>
      <c r="C578" s="195"/>
      <c r="D578" s="195"/>
      <c r="E578" s="321"/>
      <c r="F578" s="322"/>
      <c r="G578" s="195"/>
      <c r="H578" s="195"/>
      <c r="I578" s="320"/>
      <c r="J578" s="60"/>
      <c r="L578" s="62"/>
    </row>
    <row r="579" spans="1:12" s="21" customFormat="1" ht="18.75">
      <c r="A579" s="4"/>
      <c r="B579" s="312">
        <v>6</v>
      </c>
      <c r="C579" s="314"/>
      <c r="D579" s="314" t="str">
        <f>IF(C579,VLOOKUP(C579,女子登録情報!$A$2:$H$2000,2,0),"")</f>
        <v/>
      </c>
      <c r="E579" s="316" t="str">
        <f>IF(C579&gt;0,VLOOKUP(C579,女子登録情報!$A$2:$H$2000,3,0),"")</f>
        <v/>
      </c>
      <c r="F579" s="317"/>
      <c r="G579" s="314" t="str">
        <f>IF(C579&gt;0,VLOOKUP(C579,女子登録情報!$A$2:$H$2000,4,0),"")</f>
        <v/>
      </c>
      <c r="H579" s="314" t="str">
        <f>IF(C579&gt;0,VLOOKUP(C579,女子登録情報!$A$2:$H$2000,8,0),"")</f>
        <v/>
      </c>
      <c r="I579" s="280" t="str">
        <f>IF(C579&gt;0,VLOOKUP(C579,女子登録情報!$A$2:$H$2000,5,0),"")</f>
        <v/>
      </c>
      <c r="J579" s="60"/>
      <c r="L579" s="62"/>
    </row>
    <row r="580" spans="1:12" s="21" customFormat="1" ht="19.5" thickBot="1">
      <c r="A580" s="4"/>
      <c r="B580" s="313"/>
      <c r="C580" s="315"/>
      <c r="D580" s="315"/>
      <c r="E580" s="318"/>
      <c r="F580" s="319"/>
      <c r="G580" s="315"/>
      <c r="H580" s="315"/>
      <c r="I580" s="281"/>
      <c r="J580" s="60"/>
      <c r="L580" s="62"/>
    </row>
    <row r="581" spans="1:12" s="21" customFormat="1" ht="18.75">
      <c r="A581" s="4"/>
      <c r="B581" s="282" t="s">
        <v>1322</v>
      </c>
      <c r="C581" s="283"/>
      <c r="D581" s="283"/>
      <c r="E581" s="283"/>
      <c r="F581" s="283"/>
      <c r="G581" s="283"/>
      <c r="H581" s="283"/>
      <c r="I581" s="284"/>
      <c r="J581" s="60"/>
      <c r="L581" s="62"/>
    </row>
    <row r="582" spans="1:12" s="21" customFormat="1" ht="18.75">
      <c r="A582" s="4"/>
      <c r="B582" s="285"/>
      <c r="C582" s="286"/>
      <c r="D582" s="286"/>
      <c r="E582" s="286"/>
      <c r="F582" s="286"/>
      <c r="G582" s="286"/>
      <c r="H582" s="286"/>
      <c r="I582" s="287"/>
      <c r="J582" s="60"/>
      <c r="L582" s="62"/>
    </row>
    <row r="583" spans="1:12" s="21" customFormat="1" ht="19.5" thickBot="1">
      <c r="A583" s="4"/>
      <c r="B583" s="288"/>
      <c r="C583" s="289"/>
      <c r="D583" s="289"/>
      <c r="E583" s="289"/>
      <c r="F583" s="289"/>
      <c r="G583" s="289"/>
      <c r="H583" s="289"/>
      <c r="I583" s="290"/>
      <c r="J583" s="60"/>
      <c r="L583" s="62"/>
    </row>
    <row r="584" spans="1:12" s="21" customFormat="1" ht="18.75">
      <c r="A584" s="61"/>
      <c r="B584" s="61"/>
      <c r="C584" s="61"/>
      <c r="D584" s="61"/>
      <c r="E584" s="61"/>
      <c r="F584" s="61"/>
      <c r="G584" s="61"/>
      <c r="H584" s="61"/>
      <c r="I584" s="61"/>
      <c r="J584" s="66"/>
      <c r="L584" s="62"/>
    </row>
    <row r="585" spans="1:12" s="21" customFormat="1">
      <c r="A585" s="62"/>
      <c r="B585" s="62"/>
      <c r="C585" s="62"/>
      <c r="D585" s="62"/>
      <c r="E585" s="62"/>
      <c r="F585" s="62"/>
      <c r="G585" s="62"/>
      <c r="H585" s="62"/>
      <c r="I585" s="62"/>
      <c r="J585" s="67"/>
      <c r="L585" s="62"/>
    </row>
  </sheetData>
  <mergeCells count="1161">
    <mergeCell ref="B16:I16"/>
    <mergeCell ref="E17:F17"/>
    <mergeCell ref="B18:B19"/>
    <mergeCell ref="C18:C19"/>
    <mergeCell ref="D18:D19"/>
    <mergeCell ref="E18:F19"/>
    <mergeCell ref="G18:G19"/>
    <mergeCell ref="H18:H19"/>
    <mergeCell ref="I18:I19"/>
    <mergeCell ref="B11:C11"/>
    <mergeCell ref="D11:I11"/>
    <mergeCell ref="E12:I12"/>
    <mergeCell ref="B13:C14"/>
    <mergeCell ref="D13:I14"/>
    <mergeCell ref="B15:C15"/>
    <mergeCell ref="D15:I15"/>
    <mergeCell ref="A1:J3"/>
    <mergeCell ref="B6:I7"/>
    <mergeCell ref="B8:C8"/>
    <mergeCell ref="D8:H8"/>
    <mergeCell ref="B9:C10"/>
    <mergeCell ref="D9:H10"/>
    <mergeCell ref="I9:I10"/>
    <mergeCell ref="I24:I25"/>
    <mergeCell ref="B26:B27"/>
    <mergeCell ref="C26:C27"/>
    <mergeCell ref="D26:D27"/>
    <mergeCell ref="E26:F27"/>
    <mergeCell ref="G26:G27"/>
    <mergeCell ref="H26:H27"/>
    <mergeCell ref="I26:I27"/>
    <mergeCell ref="B24:B25"/>
    <mergeCell ref="C24:C25"/>
    <mergeCell ref="D24:D25"/>
    <mergeCell ref="E24:F25"/>
    <mergeCell ref="G24:G25"/>
    <mergeCell ref="H24:H25"/>
    <mergeCell ref="I20:I21"/>
    <mergeCell ref="B22:B23"/>
    <mergeCell ref="C22:C23"/>
    <mergeCell ref="D22:D23"/>
    <mergeCell ref="E22:F23"/>
    <mergeCell ref="G22:G23"/>
    <mergeCell ref="H22:H23"/>
    <mergeCell ref="I22:I23"/>
    <mergeCell ref="B20:B21"/>
    <mergeCell ref="C20:C21"/>
    <mergeCell ref="D20:D21"/>
    <mergeCell ref="E20:F21"/>
    <mergeCell ref="G20:G21"/>
    <mergeCell ref="H20:H21"/>
    <mergeCell ref="B45:I45"/>
    <mergeCell ref="E46:F46"/>
    <mergeCell ref="B47:B48"/>
    <mergeCell ref="C47:C48"/>
    <mergeCell ref="D47:D48"/>
    <mergeCell ref="E47:F48"/>
    <mergeCell ref="G47:G48"/>
    <mergeCell ref="H47:H48"/>
    <mergeCell ref="I47:I48"/>
    <mergeCell ref="B40:C40"/>
    <mergeCell ref="D40:I40"/>
    <mergeCell ref="E41:I41"/>
    <mergeCell ref="B42:C43"/>
    <mergeCell ref="D42:I43"/>
    <mergeCell ref="B44:C44"/>
    <mergeCell ref="D44:I44"/>
    <mergeCell ref="I28:I29"/>
    <mergeCell ref="B30:I32"/>
    <mergeCell ref="B35:I36"/>
    <mergeCell ref="B37:C37"/>
    <mergeCell ref="D37:H37"/>
    <mergeCell ref="B38:C39"/>
    <mergeCell ref="D38:H39"/>
    <mergeCell ref="I38:I39"/>
    <mergeCell ref="B28:B29"/>
    <mergeCell ref="C28:C29"/>
    <mergeCell ref="D28:D29"/>
    <mergeCell ref="E28:F29"/>
    <mergeCell ref="G28:G29"/>
    <mergeCell ref="H28:H29"/>
    <mergeCell ref="I53:I54"/>
    <mergeCell ref="B55:B56"/>
    <mergeCell ref="C55:C56"/>
    <mergeCell ref="D55:D56"/>
    <mergeCell ref="E55:F56"/>
    <mergeCell ref="G55:G56"/>
    <mergeCell ref="H55:H56"/>
    <mergeCell ref="I55:I56"/>
    <mergeCell ref="B53:B54"/>
    <mergeCell ref="C53:C54"/>
    <mergeCell ref="D53:D54"/>
    <mergeCell ref="E53:F54"/>
    <mergeCell ref="G53:G54"/>
    <mergeCell ref="H53:H54"/>
    <mergeCell ref="I49:I50"/>
    <mergeCell ref="B51:B52"/>
    <mergeCell ref="C51:C52"/>
    <mergeCell ref="D51:D52"/>
    <mergeCell ref="E51:F52"/>
    <mergeCell ref="G51:G52"/>
    <mergeCell ref="H51:H52"/>
    <mergeCell ref="I51:I52"/>
    <mergeCell ref="B49:B50"/>
    <mergeCell ref="C49:C50"/>
    <mergeCell ref="D49:D50"/>
    <mergeCell ref="E49:F50"/>
    <mergeCell ref="G49:G50"/>
    <mergeCell ref="H49:H50"/>
    <mergeCell ref="B74:I74"/>
    <mergeCell ref="E75:F75"/>
    <mergeCell ref="B76:B77"/>
    <mergeCell ref="C76:C77"/>
    <mergeCell ref="D76:D77"/>
    <mergeCell ref="E76:F77"/>
    <mergeCell ref="G76:G77"/>
    <mergeCell ref="H76:H77"/>
    <mergeCell ref="I76:I77"/>
    <mergeCell ref="B69:C69"/>
    <mergeCell ref="D69:I69"/>
    <mergeCell ref="E70:I70"/>
    <mergeCell ref="B71:C72"/>
    <mergeCell ref="D71:I72"/>
    <mergeCell ref="B73:C73"/>
    <mergeCell ref="D73:I73"/>
    <mergeCell ref="I57:I58"/>
    <mergeCell ref="B59:I61"/>
    <mergeCell ref="B64:I65"/>
    <mergeCell ref="B66:C66"/>
    <mergeCell ref="D66:H66"/>
    <mergeCell ref="B67:C68"/>
    <mergeCell ref="D67:H68"/>
    <mergeCell ref="I67:I68"/>
    <mergeCell ref="B57:B58"/>
    <mergeCell ref="C57:C58"/>
    <mergeCell ref="D57:D58"/>
    <mergeCell ref="E57:F58"/>
    <mergeCell ref="G57:G58"/>
    <mergeCell ref="H57:H58"/>
    <mergeCell ref="I82:I83"/>
    <mergeCell ref="B84:B85"/>
    <mergeCell ref="C84:C85"/>
    <mergeCell ref="D84:D85"/>
    <mergeCell ref="E84:F85"/>
    <mergeCell ref="G84:G85"/>
    <mergeCell ref="H84:H85"/>
    <mergeCell ref="I84:I85"/>
    <mergeCell ref="B82:B83"/>
    <mergeCell ref="C82:C83"/>
    <mergeCell ref="D82:D83"/>
    <mergeCell ref="E82:F83"/>
    <mergeCell ref="G82:G83"/>
    <mergeCell ref="H82:H83"/>
    <mergeCell ref="I78:I79"/>
    <mergeCell ref="B80:B81"/>
    <mergeCell ref="C80:C81"/>
    <mergeCell ref="D80:D81"/>
    <mergeCell ref="E80:F81"/>
    <mergeCell ref="G80:G81"/>
    <mergeCell ref="H80:H81"/>
    <mergeCell ref="I80:I81"/>
    <mergeCell ref="B78:B79"/>
    <mergeCell ref="C78:C79"/>
    <mergeCell ref="D78:D79"/>
    <mergeCell ref="E78:F79"/>
    <mergeCell ref="G78:G79"/>
    <mergeCell ref="H78:H79"/>
    <mergeCell ref="B103:I103"/>
    <mergeCell ref="E104:F104"/>
    <mergeCell ref="B105:B106"/>
    <mergeCell ref="C105:C106"/>
    <mergeCell ref="D105:D106"/>
    <mergeCell ref="E105:F106"/>
    <mergeCell ref="G105:G106"/>
    <mergeCell ref="H105:H106"/>
    <mergeCell ref="I105:I106"/>
    <mergeCell ref="B98:C98"/>
    <mergeCell ref="D98:I98"/>
    <mergeCell ref="E99:I99"/>
    <mergeCell ref="B100:C101"/>
    <mergeCell ref="D100:I101"/>
    <mergeCell ref="B102:C102"/>
    <mergeCell ref="D102:I102"/>
    <mergeCell ref="I86:I87"/>
    <mergeCell ref="B88:I90"/>
    <mergeCell ref="B93:I94"/>
    <mergeCell ref="B95:C95"/>
    <mergeCell ref="D95:H95"/>
    <mergeCell ref="B96:C97"/>
    <mergeCell ref="D96:H97"/>
    <mergeCell ref="I96:I97"/>
    <mergeCell ref="B86:B87"/>
    <mergeCell ref="C86:C87"/>
    <mergeCell ref="D86:D87"/>
    <mergeCell ref="E86:F87"/>
    <mergeCell ref="G86:G87"/>
    <mergeCell ref="H86:H87"/>
    <mergeCell ref="I111:I112"/>
    <mergeCell ref="B113:B114"/>
    <mergeCell ref="C113:C114"/>
    <mergeCell ref="D113:D114"/>
    <mergeCell ref="E113:F114"/>
    <mergeCell ref="G113:G114"/>
    <mergeCell ref="H113:H114"/>
    <mergeCell ref="I113:I114"/>
    <mergeCell ref="B111:B112"/>
    <mergeCell ref="C111:C112"/>
    <mergeCell ref="D111:D112"/>
    <mergeCell ref="E111:F112"/>
    <mergeCell ref="G111:G112"/>
    <mergeCell ref="H111:H112"/>
    <mergeCell ref="I107:I108"/>
    <mergeCell ref="B109:B110"/>
    <mergeCell ref="C109:C110"/>
    <mergeCell ref="D109:D110"/>
    <mergeCell ref="E109:F110"/>
    <mergeCell ref="G109:G110"/>
    <mergeCell ref="H109:H110"/>
    <mergeCell ref="I109:I110"/>
    <mergeCell ref="B107:B108"/>
    <mergeCell ref="C107:C108"/>
    <mergeCell ref="D107:D108"/>
    <mergeCell ref="E107:F108"/>
    <mergeCell ref="G107:G108"/>
    <mergeCell ref="H107:H108"/>
    <mergeCell ref="B132:I132"/>
    <mergeCell ref="E133:F133"/>
    <mergeCell ref="B134:B135"/>
    <mergeCell ref="C134:C135"/>
    <mergeCell ref="D134:D135"/>
    <mergeCell ref="E134:F135"/>
    <mergeCell ref="G134:G135"/>
    <mergeCell ref="H134:H135"/>
    <mergeCell ref="I134:I135"/>
    <mergeCell ref="B127:C127"/>
    <mergeCell ref="D127:I127"/>
    <mergeCell ref="E128:I128"/>
    <mergeCell ref="B129:C130"/>
    <mergeCell ref="D129:I130"/>
    <mergeCell ref="B131:C131"/>
    <mergeCell ref="D131:I131"/>
    <mergeCell ref="I115:I116"/>
    <mergeCell ref="B117:I119"/>
    <mergeCell ref="B122:I123"/>
    <mergeCell ref="B124:C124"/>
    <mergeCell ref="D124:H124"/>
    <mergeCell ref="B125:C126"/>
    <mergeCell ref="D125:H126"/>
    <mergeCell ref="I125:I126"/>
    <mergeCell ref="B115:B116"/>
    <mergeCell ref="C115:C116"/>
    <mergeCell ref="D115:D116"/>
    <mergeCell ref="E115:F116"/>
    <mergeCell ref="G115:G116"/>
    <mergeCell ref="H115:H116"/>
    <mergeCell ref="I140:I141"/>
    <mergeCell ref="B142:B143"/>
    <mergeCell ref="C142:C143"/>
    <mergeCell ref="D142:D143"/>
    <mergeCell ref="E142:F143"/>
    <mergeCell ref="G142:G143"/>
    <mergeCell ref="H142:H143"/>
    <mergeCell ref="I142:I143"/>
    <mergeCell ref="B140:B141"/>
    <mergeCell ref="C140:C141"/>
    <mergeCell ref="D140:D141"/>
    <mergeCell ref="E140:F141"/>
    <mergeCell ref="G140:G141"/>
    <mergeCell ref="H140:H141"/>
    <mergeCell ref="I136:I137"/>
    <mergeCell ref="B138:B139"/>
    <mergeCell ref="C138:C139"/>
    <mergeCell ref="D138:D139"/>
    <mergeCell ref="E138:F139"/>
    <mergeCell ref="G138:G139"/>
    <mergeCell ref="H138:H139"/>
    <mergeCell ref="I138:I139"/>
    <mergeCell ref="B136:B137"/>
    <mergeCell ref="C136:C137"/>
    <mergeCell ref="D136:D137"/>
    <mergeCell ref="E136:F137"/>
    <mergeCell ref="G136:G137"/>
    <mergeCell ref="H136:H137"/>
    <mergeCell ref="B161:I161"/>
    <mergeCell ref="E162:F162"/>
    <mergeCell ref="B163:B164"/>
    <mergeCell ref="C163:C164"/>
    <mergeCell ref="D163:D164"/>
    <mergeCell ref="E163:F164"/>
    <mergeCell ref="G163:G164"/>
    <mergeCell ref="H163:H164"/>
    <mergeCell ref="I163:I164"/>
    <mergeCell ref="B156:C156"/>
    <mergeCell ref="D156:I156"/>
    <mergeCell ref="E157:I157"/>
    <mergeCell ref="B158:C159"/>
    <mergeCell ref="D158:I159"/>
    <mergeCell ref="B160:C160"/>
    <mergeCell ref="D160:I160"/>
    <mergeCell ref="I144:I145"/>
    <mergeCell ref="B146:I148"/>
    <mergeCell ref="B151:I152"/>
    <mergeCell ref="B153:C153"/>
    <mergeCell ref="D153:H153"/>
    <mergeCell ref="B154:C155"/>
    <mergeCell ref="D154:H155"/>
    <mergeCell ref="I154:I155"/>
    <mergeCell ref="B144:B145"/>
    <mergeCell ref="C144:C145"/>
    <mergeCell ref="D144:D145"/>
    <mergeCell ref="E144:F145"/>
    <mergeCell ref="G144:G145"/>
    <mergeCell ref="H144:H145"/>
    <mergeCell ref="I169:I170"/>
    <mergeCell ref="B171:B172"/>
    <mergeCell ref="C171:C172"/>
    <mergeCell ref="D171:D172"/>
    <mergeCell ref="E171:F172"/>
    <mergeCell ref="G171:G172"/>
    <mergeCell ref="H171:H172"/>
    <mergeCell ref="I171:I172"/>
    <mergeCell ref="B169:B170"/>
    <mergeCell ref="C169:C170"/>
    <mergeCell ref="D169:D170"/>
    <mergeCell ref="E169:F170"/>
    <mergeCell ref="G169:G170"/>
    <mergeCell ref="H169:H170"/>
    <mergeCell ref="I165:I166"/>
    <mergeCell ref="B167:B168"/>
    <mergeCell ref="C167:C168"/>
    <mergeCell ref="D167:D168"/>
    <mergeCell ref="E167:F168"/>
    <mergeCell ref="G167:G168"/>
    <mergeCell ref="H167:H168"/>
    <mergeCell ref="I167:I168"/>
    <mergeCell ref="B165:B166"/>
    <mergeCell ref="C165:C166"/>
    <mergeCell ref="D165:D166"/>
    <mergeCell ref="E165:F166"/>
    <mergeCell ref="G165:G166"/>
    <mergeCell ref="H165:H166"/>
    <mergeCell ref="B190:I190"/>
    <mergeCell ref="E191:F191"/>
    <mergeCell ref="B192:B193"/>
    <mergeCell ref="C192:C193"/>
    <mergeCell ref="D192:D193"/>
    <mergeCell ref="E192:F193"/>
    <mergeCell ref="G192:G193"/>
    <mergeCell ref="H192:H193"/>
    <mergeCell ref="I192:I193"/>
    <mergeCell ref="B185:C185"/>
    <mergeCell ref="D185:I185"/>
    <mergeCell ref="E186:I186"/>
    <mergeCell ref="B187:C188"/>
    <mergeCell ref="D187:I188"/>
    <mergeCell ref="B189:C189"/>
    <mergeCell ref="D189:I189"/>
    <mergeCell ref="I173:I174"/>
    <mergeCell ref="B175:I177"/>
    <mergeCell ref="B180:I181"/>
    <mergeCell ref="B182:C182"/>
    <mergeCell ref="D182:H182"/>
    <mergeCell ref="B183:C184"/>
    <mergeCell ref="D183:H184"/>
    <mergeCell ref="I183:I184"/>
    <mergeCell ref="B173:B174"/>
    <mergeCell ref="C173:C174"/>
    <mergeCell ref="D173:D174"/>
    <mergeCell ref="E173:F174"/>
    <mergeCell ref="G173:G174"/>
    <mergeCell ref="H173:H174"/>
    <mergeCell ref="I198:I199"/>
    <mergeCell ref="B200:B201"/>
    <mergeCell ref="C200:C201"/>
    <mergeCell ref="D200:D201"/>
    <mergeCell ref="E200:F201"/>
    <mergeCell ref="G200:G201"/>
    <mergeCell ref="H200:H201"/>
    <mergeCell ref="I200:I201"/>
    <mergeCell ref="B198:B199"/>
    <mergeCell ref="C198:C199"/>
    <mergeCell ref="D198:D199"/>
    <mergeCell ref="E198:F199"/>
    <mergeCell ref="G198:G199"/>
    <mergeCell ref="H198:H199"/>
    <mergeCell ref="I194:I195"/>
    <mergeCell ref="B196:B197"/>
    <mergeCell ref="C196:C197"/>
    <mergeCell ref="D196:D197"/>
    <mergeCell ref="E196:F197"/>
    <mergeCell ref="G196:G197"/>
    <mergeCell ref="H196:H197"/>
    <mergeCell ref="I196:I197"/>
    <mergeCell ref="B194:B195"/>
    <mergeCell ref="C194:C195"/>
    <mergeCell ref="D194:D195"/>
    <mergeCell ref="E194:F195"/>
    <mergeCell ref="G194:G195"/>
    <mergeCell ref="H194:H195"/>
    <mergeCell ref="B219:I219"/>
    <mergeCell ref="E220:F220"/>
    <mergeCell ref="B221:B222"/>
    <mergeCell ref="C221:C222"/>
    <mergeCell ref="D221:D222"/>
    <mergeCell ref="E221:F222"/>
    <mergeCell ref="G221:G222"/>
    <mergeCell ref="H221:H222"/>
    <mergeCell ref="I221:I222"/>
    <mergeCell ref="B214:C214"/>
    <mergeCell ref="D214:I214"/>
    <mergeCell ref="E215:I215"/>
    <mergeCell ref="B216:C217"/>
    <mergeCell ref="D216:I217"/>
    <mergeCell ref="B218:C218"/>
    <mergeCell ref="D218:I218"/>
    <mergeCell ref="I202:I203"/>
    <mergeCell ref="B204:I206"/>
    <mergeCell ref="B209:I210"/>
    <mergeCell ref="B211:C211"/>
    <mergeCell ref="D211:H211"/>
    <mergeCell ref="B212:C213"/>
    <mergeCell ref="D212:H213"/>
    <mergeCell ref="I212:I213"/>
    <mergeCell ref="B202:B203"/>
    <mergeCell ref="C202:C203"/>
    <mergeCell ref="D202:D203"/>
    <mergeCell ref="E202:F203"/>
    <mergeCell ref="G202:G203"/>
    <mergeCell ref="H202:H203"/>
    <mergeCell ref="I227:I228"/>
    <mergeCell ref="B229:B230"/>
    <mergeCell ref="C229:C230"/>
    <mergeCell ref="D229:D230"/>
    <mergeCell ref="E229:F230"/>
    <mergeCell ref="G229:G230"/>
    <mergeCell ref="H229:H230"/>
    <mergeCell ref="I229:I230"/>
    <mergeCell ref="B227:B228"/>
    <mergeCell ref="C227:C228"/>
    <mergeCell ref="D227:D228"/>
    <mergeCell ref="E227:F228"/>
    <mergeCell ref="G227:G228"/>
    <mergeCell ref="H227:H228"/>
    <mergeCell ref="I223:I224"/>
    <mergeCell ref="B225:B226"/>
    <mergeCell ref="C225:C226"/>
    <mergeCell ref="D225:D226"/>
    <mergeCell ref="E225:F226"/>
    <mergeCell ref="G225:G226"/>
    <mergeCell ref="H225:H226"/>
    <mergeCell ref="I225:I226"/>
    <mergeCell ref="B223:B224"/>
    <mergeCell ref="C223:C224"/>
    <mergeCell ref="D223:D224"/>
    <mergeCell ref="E223:F224"/>
    <mergeCell ref="G223:G224"/>
    <mergeCell ref="H223:H224"/>
    <mergeCell ref="B248:I248"/>
    <mergeCell ref="E249:F249"/>
    <mergeCell ref="B250:B251"/>
    <mergeCell ref="C250:C251"/>
    <mergeCell ref="D250:D251"/>
    <mergeCell ref="E250:F251"/>
    <mergeCell ref="G250:G251"/>
    <mergeCell ref="H250:H251"/>
    <mergeCell ref="I250:I251"/>
    <mergeCell ref="B243:C243"/>
    <mergeCell ref="D243:I243"/>
    <mergeCell ref="E244:I244"/>
    <mergeCell ref="B245:C246"/>
    <mergeCell ref="D245:I246"/>
    <mergeCell ref="B247:C247"/>
    <mergeCell ref="D247:I247"/>
    <mergeCell ref="I231:I232"/>
    <mergeCell ref="B233:I235"/>
    <mergeCell ref="B238:I239"/>
    <mergeCell ref="B240:C240"/>
    <mergeCell ref="D240:H240"/>
    <mergeCell ref="B241:C242"/>
    <mergeCell ref="D241:H242"/>
    <mergeCell ref="I241:I242"/>
    <mergeCell ref="B231:B232"/>
    <mergeCell ref="C231:C232"/>
    <mergeCell ref="D231:D232"/>
    <mergeCell ref="E231:F232"/>
    <mergeCell ref="G231:G232"/>
    <mergeCell ref="H231:H232"/>
    <mergeCell ref="I256:I257"/>
    <mergeCell ref="B258:B259"/>
    <mergeCell ref="C258:C259"/>
    <mergeCell ref="D258:D259"/>
    <mergeCell ref="E258:F259"/>
    <mergeCell ref="G258:G259"/>
    <mergeCell ref="H258:H259"/>
    <mergeCell ref="I258:I259"/>
    <mergeCell ref="B256:B257"/>
    <mergeCell ref="C256:C257"/>
    <mergeCell ref="D256:D257"/>
    <mergeCell ref="E256:F257"/>
    <mergeCell ref="G256:G257"/>
    <mergeCell ref="H256:H257"/>
    <mergeCell ref="I252:I253"/>
    <mergeCell ref="B254:B255"/>
    <mergeCell ref="C254:C255"/>
    <mergeCell ref="D254:D255"/>
    <mergeCell ref="E254:F255"/>
    <mergeCell ref="G254:G255"/>
    <mergeCell ref="H254:H255"/>
    <mergeCell ref="I254:I255"/>
    <mergeCell ref="B252:B253"/>
    <mergeCell ref="C252:C253"/>
    <mergeCell ref="D252:D253"/>
    <mergeCell ref="E252:F253"/>
    <mergeCell ref="G252:G253"/>
    <mergeCell ref="H252:H253"/>
    <mergeCell ref="B277:I277"/>
    <mergeCell ref="E278:F278"/>
    <mergeCell ref="B279:B280"/>
    <mergeCell ref="C279:C280"/>
    <mergeCell ref="D279:D280"/>
    <mergeCell ref="E279:F280"/>
    <mergeCell ref="G279:G280"/>
    <mergeCell ref="H279:H280"/>
    <mergeCell ref="I279:I280"/>
    <mergeCell ref="B272:C272"/>
    <mergeCell ref="D272:I272"/>
    <mergeCell ref="E273:I273"/>
    <mergeCell ref="B274:C275"/>
    <mergeCell ref="D274:I275"/>
    <mergeCell ref="B276:C276"/>
    <mergeCell ref="D276:I276"/>
    <mergeCell ref="I260:I261"/>
    <mergeCell ref="B262:I264"/>
    <mergeCell ref="B267:I268"/>
    <mergeCell ref="B269:C269"/>
    <mergeCell ref="D269:H269"/>
    <mergeCell ref="B270:C271"/>
    <mergeCell ref="D270:H271"/>
    <mergeCell ref="I270:I271"/>
    <mergeCell ref="B260:B261"/>
    <mergeCell ref="C260:C261"/>
    <mergeCell ref="D260:D261"/>
    <mergeCell ref="E260:F261"/>
    <mergeCell ref="G260:G261"/>
    <mergeCell ref="H260:H261"/>
    <mergeCell ref="I285:I286"/>
    <mergeCell ref="B287:B288"/>
    <mergeCell ref="C287:C288"/>
    <mergeCell ref="D287:D288"/>
    <mergeCell ref="E287:F288"/>
    <mergeCell ref="G287:G288"/>
    <mergeCell ref="H287:H288"/>
    <mergeCell ref="I287:I288"/>
    <mergeCell ref="B285:B286"/>
    <mergeCell ref="C285:C286"/>
    <mergeCell ref="D285:D286"/>
    <mergeCell ref="E285:F286"/>
    <mergeCell ref="G285:G286"/>
    <mergeCell ref="H285:H286"/>
    <mergeCell ref="I281:I282"/>
    <mergeCell ref="B283:B284"/>
    <mergeCell ref="C283:C284"/>
    <mergeCell ref="D283:D284"/>
    <mergeCell ref="E283:F284"/>
    <mergeCell ref="G283:G284"/>
    <mergeCell ref="H283:H284"/>
    <mergeCell ref="I283:I284"/>
    <mergeCell ref="B281:B282"/>
    <mergeCell ref="C281:C282"/>
    <mergeCell ref="D281:D282"/>
    <mergeCell ref="E281:F282"/>
    <mergeCell ref="G281:G282"/>
    <mergeCell ref="H281:H282"/>
    <mergeCell ref="B306:I306"/>
    <mergeCell ref="E307:F307"/>
    <mergeCell ref="B308:B309"/>
    <mergeCell ref="C308:C309"/>
    <mergeCell ref="D308:D309"/>
    <mergeCell ref="E308:F309"/>
    <mergeCell ref="G308:G309"/>
    <mergeCell ref="H308:H309"/>
    <mergeCell ref="I308:I309"/>
    <mergeCell ref="B301:C301"/>
    <mergeCell ref="D301:I301"/>
    <mergeCell ref="E302:I302"/>
    <mergeCell ref="B303:C304"/>
    <mergeCell ref="D303:I304"/>
    <mergeCell ref="B305:C305"/>
    <mergeCell ref="D305:I305"/>
    <mergeCell ref="I289:I290"/>
    <mergeCell ref="B291:I293"/>
    <mergeCell ref="B296:I297"/>
    <mergeCell ref="B298:C298"/>
    <mergeCell ref="D298:H298"/>
    <mergeCell ref="B299:C300"/>
    <mergeCell ref="D299:H300"/>
    <mergeCell ref="I299:I300"/>
    <mergeCell ref="B289:B290"/>
    <mergeCell ref="C289:C290"/>
    <mergeCell ref="D289:D290"/>
    <mergeCell ref="E289:F290"/>
    <mergeCell ref="G289:G290"/>
    <mergeCell ref="H289:H290"/>
    <mergeCell ref="I314:I315"/>
    <mergeCell ref="B316:B317"/>
    <mergeCell ref="C316:C317"/>
    <mergeCell ref="D316:D317"/>
    <mergeCell ref="E316:F317"/>
    <mergeCell ref="G316:G317"/>
    <mergeCell ref="H316:H317"/>
    <mergeCell ref="I316:I317"/>
    <mergeCell ref="B314:B315"/>
    <mergeCell ref="C314:C315"/>
    <mergeCell ref="D314:D315"/>
    <mergeCell ref="E314:F315"/>
    <mergeCell ref="G314:G315"/>
    <mergeCell ref="H314:H315"/>
    <mergeCell ref="I310:I311"/>
    <mergeCell ref="B312:B313"/>
    <mergeCell ref="C312:C313"/>
    <mergeCell ref="D312:D313"/>
    <mergeCell ref="E312:F313"/>
    <mergeCell ref="G312:G313"/>
    <mergeCell ref="H312:H313"/>
    <mergeCell ref="I312:I313"/>
    <mergeCell ref="B310:B311"/>
    <mergeCell ref="C310:C311"/>
    <mergeCell ref="D310:D311"/>
    <mergeCell ref="E310:F311"/>
    <mergeCell ref="G310:G311"/>
    <mergeCell ref="H310:H311"/>
    <mergeCell ref="B335:I335"/>
    <mergeCell ref="E336:F336"/>
    <mergeCell ref="B337:B338"/>
    <mergeCell ref="C337:C338"/>
    <mergeCell ref="D337:D338"/>
    <mergeCell ref="E337:F338"/>
    <mergeCell ref="G337:G338"/>
    <mergeCell ref="H337:H338"/>
    <mergeCell ref="I337:I338"/>
    <mergeCell ref="B330:C330"/>
    <mergeCell ref="D330:I330"/>
    <mergeCell ref="E331:I331"/>
    <mergeCell ref="B332:C333"/>
    <mergeCell ref="D332:I333"/>
    <mergeCell ref="B334:C334"/>
    <mergeCell ref="D334:I334"/>
    <mergeCell ref="I318:I319"/>
    <mergeCell ref="B320:I322"/>
    <mergeCell ref="B325:I326"/>
    <mergeCell ref="B327:C327"/>
    <mergeCell ref="D327:H327"/>
    <mergeCell ref="B328:C329"/>
    <mergeCell ref="D328:H329"/>
    <mergeCell ref="I328:I329"/>
    <mergeCell ref="B318:B319"/>
    <mergeCell ref="C318:C319"/>
    <mergeCell ref="D318:D319"/>
    <mergeCell ref="E318:F319"/>
    <mergeCell ref="G318:G319"/>
    <mergeCell ref="H318:H319"/>
    <mergeCell ref="I343:I344"/>
    <mergeCell ref="B345:B346"/>
    <mergeCell ref="C345:C346"/>
    <mergeCell ref="D345:D346"/>
    <mergeCell ref="E345:F346"/>
    <mergeCell ref="G345:G346"/>
    <mergeCell ref="H345:H346"/>
    <mergeCell ref="I345:I346"/>
    <mergeCell ref="B343:B344"/>
    <mergeCell ref="C343:C344"/>
    <mergeCell ref="D343:D344"/>
    <mergeCell ref="E343:F344"/>
    <mergeCell ref="G343:G344"/>
    <mergeCell ref="H343:H344"/>
    <mergeCell ref="I339:I340"/>
    <mergeCell ref="B341:B342"/>
    <mergeCell ref="C341:C342"/>
    <mergeCell ref="D341:D342"/>
    <mergeCell ref="E341:F342"/>
    <mergeCell ref="G341:G342"/>
    <mergeCell ref="H341:H342"/>
    <mergeCell ref="I341:I342"/>
    <mergeCell ref="B339:B340"/>
    <mergeCell ref="C339:C340"/>
    <mergeCell ref="D339:D340"/>
    <mergeCell ref="E339:F340"/>
    <mergeCell ref="G339:G340"/>
    <mergeCell ref="H339:H340"/>
    <mergeCell ref="B364:I364"/>
    <mergeCell ref="E365:F365"/>
    <mergeCell ref="B366:B367"/>
    <mergeCell ref="C366:C367"/>
    <mergeCell ref="D366:D367"/>
    <mergeCell ref="E366:F367"/>
    <mergeCell ref="G366:G367"/>
    <mergeCell ref="H366:H367"/>
    <mergeCell ref="I366:I367"/>
    <mergeCell ref="B359:C359"/>
    <mergeCell ref="D359:I359"/>
    <mergeCell ref="E360:I360"/>
    <mergeCell ref="B361:C362"/>
    <mergeCell ref="D361:I362"/>
    <mergeCell ref="B363:C363"/>
    <mergeCell ref="D363:I363"/>
    <mergeCell ref="I347:I348"/>
    <mergeCell ref="B349:I351"/>
    <mergeCell ref="B354:I355"/>
    <mergeCell ref="B356:C356"/>
    <mergeCell ref="D356:H356"/>
    <mergeCell ref="B357:C358"/>
    <mergeCell ref="D357:H358"/>
    <mergeCell ref="I357:I358"/>
    <mergeCell ref="B347:B348"/>
    <mergeCell ref="C347:C348"/>
    <mergeCell ref="D347:D348"/>
    <mergeCell ref="E347:F348"/>
    <mergeCell ref="G347:G348"/>
    <mergeCell ref="H347:H348"/>
    <mergeCell ref="I372:I373"/>
    <mergeCell ref="B374:B375"/>
    <mergeCell ref="C374:C375"/>
    <mergeCell ref="D374:D375"/>
    <mergeCell ref="E374:F375"/>
    <mergeCell ref="G374:G375"/>
    <mergeCell ref="H374:H375"/>
    <mergeCell ref="I374:I375"/>
    <mergeCell ref="B372:B373"/>
    <mergeCell ref="C372:C373"/>
    <mergeCell ref="D372:D373"/>
    <mergeCell ref="E372:F373"/>
    <mergeCell ref="G372:G373"/>
    <mergeCell ref="H372:H373"/>
    <mergeCell ref="I368:I369"/>
    <mergeCell ref="B370:B371"/>
    <mergeCell ref="C370:C371"/>
    <mergeCell ref="D370:D371"/>
    <mergeCell ref="E370:F371"/>
    <mergeCell ref="G370:G371"/>
    <mergeCell ref="H370:H371"/>
    <mergeCell ref="I370:I371"/>
    <mergeCell ref="B368:B369"/>
    <mergeCell ref="C368:C369"/>
    <mergeCell ref="D368:D369"/>
    <mergeCell ref="E368:F369"/>
    <mergeCell ref="G368:G369"/>
    <mergeCell ref="H368:H369"/>
    <mergeCell ref="B393:I393"/>
    <mergeCell ref="E394:F394"/>
    <mergeCell ref="B395:B396"/>
    <mergeCell ref="C395:C396"/>
    <mergeCell ref="D395:D396"/>
    <mergeCell ref="E395:F396"/>
    <mergeCell ref="G395:G396"/>
    <mergeCell ref="H395:H396"/>
    <mergeCell ref="I395:I396"/>
    <mergeCell ref="B388:C388"/>
    <mergeCell ref="D388:I388"/>
    <mergeCell ref="E389:I389"/>
    <mergeCell ref="B390:C391"/>
    <mergeCell ref="D390:I391"/>
    <mergeCell ref="B392:C392"/>
    <mergeCell ref="D392:I392"/>
    <mergeCell ref="I376:I377"/>
    <mergeCell ref="B378:I380"/>
    <mergeCell ref="B383:I384"/>
    <mergeCell ref="B385:C385"/>
    <mergeCell ref="D385:H385"/>
    <mergeCell ref="B386:C387"/>
    <mergeCell ref="D386:H387"/>
    <mergeCell ref="I386:I387"/>
    <mergeCell ref="B376:B377"/>
    <mergeCell ref="C376:C377"/>
    <mergeCell ref="D376:D377"/>
    <mergeCell ref="E376:F377"/>
    <mergeCell ref="G376:G377"/>
    <mergeCell ref="H376:H377"/>
    <mergeCell ref="I401:I402"/>
    <mergeCell ref="B403:B404"/>
    <mergeCell ref="C403:C404"/>
    <mergeCell ref="D403:D404"/>
    <mergeCell ref="E403:F404"/>
    <mergeCell ref="G403:G404"/>
    <mergeCell ref="H403:H404"/>
    <mergeCell ref="I403:I404"/>
    <mergeCell ref="B401:B402"/>
    <mergeCell ref="C401:C402"/>
    <mergeCell ref="D401:D402"/>
    <mergeCell ref="E401:F402"/>
    <mergeCell ref="G401:G402"/>
    <mergeCell ref="H401:H402"/>
    <mergeCell ref="I397:I398"/>
    <mergeCell ref="B399:B400"/>
    <mergeCell ref="C399:C400"/>
    <mergeCell ref="D399:D400"/>
    <mergeCell ref="E399:F400"/>
    <mergeCell ref="G399:G400"/>
    <mergeCell ref="H399:H400"/>
    <mergeCell ref="I399:I400"/>
    <mergeCell ref="B397:B398"/>
    <mergeCell ref="C397:C398"/>
    <mergeCell ref="D397:D398"/>
    <mergeCell ref="E397:F398"/>
    <mergeCell ref="G397:G398"/>
    <mergeCell ref="H397:H398"/>
    <mergeCell ref="B422:I422"/>
    <mergeCell ref="E423:F423"/>
    <mergeCell ref="B424:B425"/>
    <mergeCell ref="C424:C425"/>
    <mergeCell ref="D424:D425"/>
    <mergeCell ref="E424:F425"/>
    <mergeCell ref="G424:G425"/>
    <mergeCell ref="H424:H425"/>
    <mergeCell ref="I424:I425"/>
    <mergeCell ref="B417:C417"/>
    <mergeCell ref="D417:I417"/>
    <mergeCell ref="E418:I418"/>
    <mergeCell ref="B419:C420"/>
    <mergeCell ref="D419:I420"/>
    <mergeCell ref="B421:C421"/>
    <mergeCell ref="D421:I421"/>
    <mergeCell ref="I405:I406"/>
    <mergeCell ref="B407:I409"/>
    <mergeCell ref="B412:I413"/>
    <mergeCell ref="B414:C414"/>
    <mergeCell ref="D414:H414"/>
    <mergeCell ref="B415:C416"/>
    <mergeCell ref="D415:H416"/>
    <mergeCell ref="I415:I416"/>
    <mergeCell ref="B405:B406"/>
    <mergeCell ref="C405:C406"/>
    <mergeCell ref="D405:D406"/>
    <mergeCell ref="E405:F406"/>
    <mergeCell ref="G405:G406"/>
    <mergeCell ref="H405:H406"/>
    <mergeCell ref="I430:I431"/>
    <mergeCell ref="B432:B433"/>
    <mergeCell ref="C432:C433"/>
    <mergeCell ref="D432:D433"/>
    <mergeCell ref="E432:F433"/>
    <mergeCell ref="G432:G433"/>
    <mergeCell ref="H432:H433"/>
    <mergeCell ref="I432:I433"/>
    <mergeCell ref="B430:B431"/>
    <mergeCell ref="C430:C431"/>
    <mergeCell ref="D430:D431"/>
    <mergeCell ref="E430:F431"/>
    <mergeCell ref="G430:G431"/>
    <mergeCell ref="H430:H431"/>
    <mergeCell ref="I426:I427"/>
    <mergeCell ref="B428:B429"/>
    <mergeCell ref="C428:C429"/>
    <mergeCell ref="D428:D429"/>
    <mergeCell ref="E428:F429"/>
    <mergeCell ref="G428:G429"/>
    <mergeCell ref="H428:H429"/>
    <mergeCell ref="I428:I429"/>
    <mergeCell ref="B426:B427"/>
    <mergeCell ref="C426:C427"/>
    <mergeCell ref="D426:D427"/>
    <mergeCell ref="E426:F427"/>
    <mergeCell ref="G426:G427"/>
    <mergeCell ref="H426:H427"/>
    <mergeCell ref="B451:I451"/>
    <mergeCell ref="E452:F452"/>
    <mergeCell ref="B453:B454"/>
    <mergeCell ref="C453:C454"/>
    <mergeCell ref="D453:D454"/>
    <mergeCell ref="E453:F454"/>
    <mergeCell ref="G453:G454"/>
    <mergeCell ref="H453:H454"/>
    <mergeCell ref="I453:I454"/>
    <mergeCell ref="B446:C446"/>
    <mergeCell ref="D446:I446"/>
    <mergeCell ref="E447:I447"/>
    <mergeCell ref="B448:C449"/>
    <mergeCell ref="D448:I449"/>
    <mergeCell ref="B450:C450"/>
    <mergeCell ref="D450:I450"/>
    <mergeCell ref="I434:I435"/>
    <mergeCell ref="B436:I438"/>
    <mergeCell ref="B441:I442"/>
    <mergeCell ref="B443:C443"/>
    <mergeCell ref="D443:H443"/>
    <mergeCell ref="B444:C445"/>
    <mergeCell ref="D444:H445"/>
    <mergeCell ref="I444:I445"/>
    <mergeCell ref="B434:B435"/>
    <mergeCell ref="C434:C435"/>
    <mergeCell ref="D434:D435"/>
    <mergeCell ref="E434:F435"/>
    <mergeCell ref="G434:G435"/>
    <mergeCell ref="H434:H435"/>
    <mergeCell ref="I459:I460"/>
    <mergeCell ref="B461:B462"/>
    <mergeCell ref="C461:C462"/>
    <mergeCell ref="D461:D462"/>
    <mergeCell ref="E461:F462"/>
    <mergeCell ref="G461:G462"/>
    <mergeCell ref="H461:H462"/>
    <mergeCell ref="I461:I462"/>
    <mergeCell ref="B459:B460"/>
    <mergeCell ref="C459:C460"/>
    <mergeCell ref="D459:D460"/>
    <mergeCell ref="E459:F460"/>
    <mergeCell ref="G459:G460"/>
    <mergeCell ref="H459:H460"/>
    <mergeCell ref="I455:I456"/>
    <mergeCell ref="B457:B458"/>
    <mergeCell ref="C457:C458"/>
    <mergeCell ref="D457:D458"/>
    <mergeCell ref="E457:F458"/>
    <mergeCell ref="G457:G458"/>
    <mergeCell ref="H457:H458"/>
    <mergeCell ref="I457:I458"/>
    <mergeCell ref="B455:B456"/>
    <mergeCell ref="C455:C456"/>
    <mergeCell ref="D455:D456"/>
    <mergeCell ref="E455:F456"/>
    <mergeCell ref="G455:G456"/>
    <mergeCell ref="H455:H456"/>
    <mergeCell ref="B480:I480"/>
    <mergeCell ref="E481:F481"/>
    <mergeCell ref="B482:B483"/>
    <mergeCell ref="C482:C483"/>
    <mergeCell ref="D482:D483"/>
    <mergeCell ref="E482:F483"/>
    <mergeCell ref="G482:G483"/>
    <mergeCell ref="H482:H483"/>
    <mergeCell ref="I482:I483"/>
    <mergeCell ref="B475:C475"/>
    <mergeCell ref="D475:I475"/>
    <mergeCell ref="E476:I476"/>
    <mergeCell ref="B477:C478"/>
    <mergeCell ref="D477:I478"/>
    <mergeCell ref="B479:C479"/>
    <mergeCell ref="D479:I479"/>
    <mergeCell ref="I463:I464"/>
    <mergeCell ref="B465:I467"/>
    <mergeCell ref="B470:I471"/>
    <mergeCell ref="B472:C472"/>
    <mergeCell ref="D472:H472"/>
    <mergeCell ref="B473:C474"/>
    <mergeCell ref="D473:H474"/>
    <mergeCell ref="I473:I474"/>
    <mergeCell ref="B463:B464"/>
    <mergeCell ref="C463:C464"/>
    <mergeCell ref="D463:D464"/>
    <mergeCell ref="E463:F464"/>
    <mergeCell ref="G463:G464"/>
    <mergeCell ref="H463:H464"/>
    <mergeCell ref="I488:I489"/>
    <mergeCell ref="B490:B491"/>
    <mergeCell ref="C490:C491"/>
    <mergeCell ref="D490:D491"/>
    <mergeCell ref="E490:F491"/>
    <mergeCell ref="G490:G491"/>
    <mergeCell ref="H490:H491"/>
    <mergeCell ref="I490:I491"/>
    <mergeCell ref="B488:B489"/>
    <mergeCell ref="C488:C489"/>
    <mergeCell ref="D488:D489"/>
    <mergeCell ref="E488:F489"/>
    <mergeCell ref="G488:G489"/>
    <mergeCell ref="H488:H489"/>
    <mergeCell ref="I484:I485"/>
    <mergeCell ref="B486:B487"/>
    <mergeCell ref="C486:C487"/>
    <mergeCell ref="D486:D487"/>
    <mergeCell ref="E486:F487"/>
    <mergeCell ref="G486:G487"/>
    <mergeCell ref="H486:H487"/>
    <mergeCell ref="I486:I487"/>
    <mergeCell ref="B484:B485"/>
    <mergeCell ref="C484:C485"/>
    <mergeCell ref="D484:D485"/>
    <mergeCell ref="E484:F485"/>
    <mergeCell ref="G484:G485"/>
    <mergeCell ref="H484:H485"/>
    <mergeCell ref="B509:I509"/>
    <mergeCell ref="E510:F510"/>
    <mergeCell ref="B511:B512"/>
    <mergeCell ref="C511:C512"/>
    <mergeCell ref="D511:D512"/>
    <mergeCell ref="E511:F512"/>
    <mergeCell ref="G511:G512"/>
    <mergeCell ref="H511:H512"/>
    <mergeCell ref="I511:I512"/>
    <mergeCell ref="B504:C504"/>
    <mergeCell ref="D504:I504"/>
    <mergeCell ref="E505:I505"/>
    <mergeCell ref="B506:C507"/>
    <mergeCell ref="D506:I507"/>
    <mergeCell ref="B508:C508"/>
    <mergeCell ref="D508:I508"/>
    <mergeCell ref="I492:I493"/>
    <mergeCell ref="B494:I496"/>
    <mergeCell ref="B499:I500"/>
    <mergeCell ref="B501:C501"/>
    <mergeCell ref="D501:H501"/>
    <mergeCell ref="B502:C503"/>
    <mergeCell ref="D502:H503"/>
    <mergeCell ref="I502:I503"/>
    <mergeCell ref="B492:B493"/>
    <mergeCell ref="C492:C493"/>
    <mergeCell ref="D492:D493"/>
    <mergeCell ref="E492:F493"/>
    <mergeCell ref="G492:G493"/>
    <mergeCell ref="H492:H493"/>
    <mergeCell ref="I517:I518"/>
    <mergeCell ref="B519:B520"/>
    <mergeCell ref="C519:C520"/>
    <mergeCell ref="D519:D520"/>
    <mergeCell ref="E519:F520"/>
    <mergeCell ref="G519:G520"/>
    <mergeCell ref="H519:H520"/>
    <mergeCell ref="I519:I520"/>
    <mergeCell ref="B517:B518"/>
    <mergeCell ref="C517:C518"/>
    <mergeCell ref="D517:D518"/>
    <mergeCell ref="E517:F518"/>
    <mergeCell ref="G517:G518"/>
    <mergeCell ref="H517:H518"/>
    <mergeCell ref="I513:I514"/>
    <mergeCell ref="B515:B516"/>
    <mergeCell ref="C515:C516"/>
    <mergeCell ref="D515:D516"/>
    <mergeCell ref="E515:F516"/>
    <mergeCell ref="G515:G516"/>
    <mergeCell ref="H515:H516"/>
    <mergeCell ref="I515:I516"/>
    <mergeCell ref="B513:B514"/>
    <mergeCell ref="C513:C514"/>
    <mergeCell ref="D513:D514"/>
    <mergeCell ref="E513:F514"/>
    <mergeCell ref="G513:G514"/>
    <mergeCell ref="H513:H514"/>
    <mergeCell ref="B538:I538"/>
    <mergeCell ref="E539:F539"/>
    <mergeCell ref="B540:B541"/>
    <mergeCell ref="C540:C541"/>
    <mergeCell ref="D540:D541"/>
    <mergeCell ref="E540:F541"/>
    <mergeCell ref="G540:G541"/>
    <mergeCell ref="H540:H541"/>
    <mergeCell ref="I540:I541"/>
    <mergeCell ref="B533:C533"/>
    <mergeCell ref="D533:I533"/>
    <mergeCell ref="E534:I534"/>
    <mergeCell ref="B535:C536"/>
    <mergeCell ref="D535:I536"/>
    <mergeCell ref="B537:C537"/>
    <mergeCell ref="D537:I537"/>
    <mergeCell ref="I521:I522"/>
    <mergeCell ref="B523:I525"/>
    <mergeCell ref="B528:I529"/>
    <mergeCell ref="B530:C530"/>
    <mergeCell ref="D530:H530"/>
    <mergeCell ref="B531:C532"/>
    <mergeCell ref="D531:H532"/>
    <mergeCell ref="I531:I532"/>
    <mergeCell ref="B521:B522"/>
    <mergeCell ref="C521:C522"/>
    <mergeCell ref="D521:D522"/>
    <mergeCell ref="E521:F522"/>
    <mergeCell ref="G521:G522"/>
    <mergeCell ref="H521:H522"/>
    <mergeCell ref="I546:I547"/>
    <mergeCell ref="B548:B549"/>
    <mergeCell ref="C548:C549"/>
    <mergeCell ref="D548:D549"/>
    <mergeCell ref="E548:F549"/>
    <mergeCell ref="G548:G549"/>
    <mergeCell ref="H548:H549"/>
    <mergeCell ref="I548:I549"/>
    <mergeCell ref="B546:B547"/>
    <mergeCell ref="C546:C547"/>
    <mergeCell ref="D546:D547"/>
    <mergeCell ref="E546:F547"/>
    <mergeCell ref="G546:G547"/>
    <mergeCell ref="H546:H547"/>
    <mergeCell ref="I542:I543"/>
    <mergeCell ref="B544:B545"/>
    <mergeCell ref="C544:C545"/>
    <mergeCell ref="D544:D545"/>
    <mergeCell ref="E544:F545"/>
    <mergeCell ref="G544:G545"/>
    <mergeCell ref="H544:H545"/>
    <mergeCell ref="I544:I545"/>
    <mergeCell ref="B542:B543"/>
    <mergeCell ref="C542:C543"/>
    <mergeCell ref="D542:D543"/>
    <mergeCell ref="E542:F543"/>
    <mergeCell ref="G542:G543"/>
    <mergeCell ref="H542:H543"/>
    <mergeCell ref="B562:C562"/>
    <mergeCell ref="D562:I562"/>
    <mergeCell ref="E563:I563"/>
    <mergeCell ref="B564:C565"/>
    <mergeCell ref="D564:I565"/>
    <mergeCell ref="B566:C566"/>
    <mergeCell ref="D566:I566"/>
    <mergeCell ref="I550:I551"/>
    <mergeCell ref="B552:I554"/>
    <mergeCell ref="B557:I558"/>
    <mergeCell ref="B559:C559"/>
    <mergeCell ref="D559:H559"/>
    <mergeCell ref="B560:C561"/>
    <mergeCell ref="D560:H561"/>
    <mergeCell ref="I560:I561"/>
    <mergeCell ref="B550:B551"/>
    <mergeCell ref="C550:C551"/>
    <mergeCell ref="D550:D551"/>
    <mergeCell ref="E550:F551"/>
    <mergeCell ref="G550:G551"/>
    <mergeCell ref="H550:H551"/>
    <mergeCell ref="I571:I572"/>
    <mergeCell ref="B573:B574"/>
    <mergeCell ref="C573:C574"/>
    <mergeCell ref="D573:D574"/>
    <mergeCell ref="E573:F574"/>
    <mergeCell ref="G573:G574"/>
    <mergeCell ref="H573:H574"/>
    <mergeCell ref="I573:I574"/>
    <mergeCell ref="B571:B572"/>
    <mergeCell ref="C571:C572"/>
    <mergeCell ref="D571:D572"/>
    <mergeCell ref="E571:F572"/>
    <mergeCell ref="G571:G572"/>
    <mergeCell ref="H571:H572"/>
    <mergeCell ref="B567:I567"/>
    <mergeCell ref="E568:F568"/>
    <mergeCell ref="B569:B570"/>
    <mergeCell ref="C569:C570"/>
    <mergeCell ref="D569:D570"/>
    <mergeCell ref="E569:F570"/>
    <mergeCell ref="G569:G570"/>
    <mergeCell ref="H569:H570"/>
    <mergeCell ref="I569:I570"/>
    <mergeCell ref="I579:I580"/>
    <mergeCell ref="B581:I583"/>
    <mergeCell ref="B579:B580"/>
    <mergeCell ref="C579:C580"/>
    <mergeCell ref="D579:D580"/>
    <mergeCell ref="E579:F580"/>
    <mergeCell ref="G579:G580"/>
    <mergeCell ref="H579:H580"/>
    <mergeCell ref="I575:I576"/>
    <mergeCell ref="B577:B578"/>
    <mergeCell ref="C577:C578"/>
    <mergeCell ref="D577:D578"/>
    <mergeCell ref="E577:F578"/>
    <mergeCell ref="G577:G578"/>
    <mergeCell ref="H577:H578"/>
    <mergeCell ref="I577:I578"/>
    <mergeCell ref="B575:B576"/>
    <mergeCell ref="C575:C576"/>
    <mergeCell ref="D575:D576"/>
    <mergeCell ref="E575:F576"/>
    <mergeCell ref="G575:G576"/>
    <mergeCell ref="H575:H576"/>
  </mergeCells>
  <phoneticPr fontId="1"/>
  <dataValidations count="1">
    <dataValidation imeMode="halfKatakana" allowBlank="1" showInputMessage="1" showErrorMessage="1" sqref="G18:G29 G250:G261 G47:G58 G540:G551 G76:G87 G105:G116 G134:G145 G163:G174 G192:G203 G221:G232 G279:G290 G308:G319 G337:G348 G366:G377 G395:G406 G424:G435 G453:G464 G482:G493 G511:G522 G569:G580"/>
  </dataValidations>
  <pageMargins left="0.7" right="0.7" top="0.75" bottom="0.75" header="0.3" footer="0.3"/>
  <pageSetup paperSize="9" scale="72" fitToHeight="0" orientation="portrait" horizontalDpi="4294967293" verticalDpi="0" r:id="rId1"/>
  <rowBreaks count="9" manualBreakCount="9">
    <brk id="62" max="9" man="1"/>
    <brk id="120" max="9" man="1"/>
    <brk id="178" max="9" man="1"/>
    <brk id="236" max="9" man="1"/>
    <brk id="294" max="9" man="1"/>
    <brk id="352" max="9" man="1"/>
    <brk id="410" max="9" man="1"/>
    <brk id="468" max="9" man="1"/>
    <brk id="526" max="9"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男子登録情報!$M$1:$M$22</xm:f>
          </x14:formula1>
          <xm:sqref>I9:I10</xm:sqref>
        </x14:dataValidation>
        <x14:dataValidation type="list" allowBlank="1" showInputMessage="1" showErrorMessage="1">
          <x14:formula1>
            <xm:f>男子登録情報!$M$1:$M$21</xm:f>
          </x14:formula1>
          <xm:sqref>I38:I39 I67:I68 I96:I97 I125:I126 I154:I155 I183:I184 I212:I213 I241:I242 I270:I271 I299:I300 I328:I329 I357:I358 I386:I387 I415:I416 I444:I445 I473:I474 I502:I503 I531:I532 I560:I561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sheetPr>
  <dimension ref="A1:N401"/>
  <sheetViews>
    <sheetView topLeftCell="A10" zoomScaleNormal="100" workbookViewId="0">
      <selection activeCell="C5" sqref="C5:G5"/>
    </sheetView>
  </sheetViews>
  <sheetFormatPr defaultRowHeight="13.5"/>
  <cols>
    <col min="2" max="2" width="14.125" bestFit="1" customWidth="1"/>
    <col min="3" max="3" width="18.875" bestFit="1" customWidth="1"/>
    <col min="4" max="4" width="10.375" bestFit="1" customWidth="1"/>
    <col min="5" max="5" width="11.875" customWidth="1"/>
    <col min="6" max="6" width="13.625" customWidth="1"/>
    <col min="7" max="7" width="16.375" customWidth="1"/>
    <col min="13" max="14" width="9" hidden="1" customWidth="1"/>
  </cols>
  <sheetData>
    <row r="1" spans="1:14" s="21" customFormat="1">
      <c r="A1" s="429" t="str">
        <f>CONCATENATE('加盟校情報&amp;大会設定'!G5,'加盟校情報&amp;大会設定'!H5,'加盟校情報&amp;大会設定'!I5,'加盟校情報&amp;大会設定'!J5)&amp;"  様式Ⅲ(明細書)"</f>
        <v>第35回全日本大学女子駅伝東海地区選考会  様式Ⅲ(明細書)</v>
      </c>
      <c r="B1" s="429"/>
      <c r="C1" s="429"/>
      <c r="D1" s="429"/>
      <c r="E1" s="429"/>
      <c r="F1" s="429"/>
      <c r="G1" s="429"/>
      <c r="H1" s="429"/>
      <c r="I1" s="429"/>
    </row>
    <row r="2" spans="1:14" s="21" customFormat="1">
      <c r="A2" s="429"/>
      <c r="B2" s="429"/>
      <c r="C2" s="429"/>
      <c r="D2" s="429"/>
      <c r="E2" s="429"/>
      <c r="F2" s="429"/>
      <c r="G2" s="429"/>
      <c r="H2" s="429"/>
      <c r="I2" s="429"/>
    </row>
    <row r="3" spans="1:14" s="21" customFormat="1">
      <c r="A3" s="429"/>
      <c r="B3" s="429"/>
      <c r="C3" s="429"/>
      <c r="D3" s="429"/>
      <c r="E3" s="429"/>
      <c r="F3" s="429"/>
      <c r="G3" s="429"/>
      <c r="H3" s="429"/>
      <c r="I3" s="429"/>
      <c r="M3" s="21">
        <v>1</v>
      </c>
      <c r="N3" s="21">
        <v>5000</v>
      </c>
    </row>
    <row r="4" spans="1:14" s="21" customFormat="1" ht="18.75">
      <c r="A4" s="4"/>
      <c r="B4" s="4"/>
      <c r="C4" s="4"/>
      <c r="D4" s="4"/>
      <c r="E4" s="4"/>
      <c r="F4" s="4"/>
      <c r="G4" s="4"/>
      <c r="H4" s="4"/>
      <c r="I4" s="4"/>
      <c r="M4" s="21">
        <v>2</v>
      </c>
      <c r="N4" s="21">
        <v>5000</v>
      </c>
    </row>
    <row r="5" spans="1:14" s="21" customFormat="1" ht="18.75">
      <c r="A5" s="4"/>
      <c r="B5" s="60" t="s">
        <v>1</v>
      </c>
      <c r="C5" s="430" t="str">
        <f>IF(基本情報登録!D8&gt;0,基本情報登録!D8,"")</f>
        <v/>
      </c>
      <c r="D5" s="430"/>
      <c r="E5" s="430"/>
      <c r="F5" s="430"/>
      <c r="G5" s="430"/>
      <c r="H5" s="4"/>
      <c r="I5" s="4"/>
      <c r="M5" s="21">
        <v>3</v>
      </c>
      <c r="N5" s="21">
        <v>5000</v>
      </c>
    </row>
    <row r="6" spans="1:14" s="21" customFormat="1" ht="18.75">
      <c r="A6" s="4"/>
      <c r="B6" s="60"/>
      <c r="C6" s="4"/>
      <c r="D6" s="4"/>
      <c r="E6" s="4"/>
      <c r="F6" s="4"/>
      <c r="G6" s="4"/>
      <c r="H6" s="4"/>
      <c r="I6" s="4"/>
      <c r="M6" s="21">
        <v>4</v>
      </c>
      <c r="N6" s="21">
        <v>5000</v>
      </c>
    </row>
    <row r="7" spans="1:14" s="21" customFormat="1" ht="18.75">
      <c r="A7" s="4"/>
      <c r="B7" s="60" t="s">
        <v>1386</v>
      </c>
      <c r="C7" s="430" t="str">
        <f>IF(基本情報登録!D24&gt;0,基本情報登録!D24,"")</f>
        <v/>
      </c>
      <c r="D7" s="430"/>
      <c r="E7" s="430"/>
      <c r="F7" s="430"/>
      <c r="G7" s="430"/>
      <c r="H7" s="4"/>
      <c r="I7" s="4"/>
      <c r="M7" s="21">
        <v>5</v>
      </c>
      <c r="N7" s="21">
        <v>5000</v>
      </c>
    </row>
    <row r="8" spans="1:14" s="21" customFormat="1" ht="18.75">
      <c r="A8" s="4"/>
      <c r="B8" s="60"/>
      <c r="C8" s="4"/>
      <c r="D8" s="4"/>
      <c r="E8" s="4"/>
      <c r="F8" s="4"/>
      <c r="G8" s="4"/>
      <c r="H8" s="4"/>
      <c r="I8" s="4"/>
      <c r="M8" s="21">
        <v>6</v>
      </c>
      <c r="N8" s="21">
        <v>10000</v>
      </c>
    </row>
    <row r="9" spans="1:14" s="21" customFormat="1" ht="18.75">
      <c r="A9" s="4"/>
      <c r="B9" s="60" t="s">
        <v>8</v>
      </c>
      <c r="C9" s="431" t="str">
        <f>IF(基本情報登録!D26&gt;0,基本情報登録!D26,"")</f>
        <v/>
      </c>
      <c r="D9" s="431"/>
      <c r="E9" s="431"/>
      <c r="F9" s="431"/>
      <c r="G9" s="431"/>
      <c r="H9" s="4"/>
      <c r="I9" s="4"/>
      <c r="M9" s="21">
        <v>7</v>
      </c>
      <c r="N9" s="21">
        <v>10000</v>
      </c>
    </row>
    <row r="10" spans="1:14" s="21" customFormat="1" ht="18.75">
      <c r="A10" s="4"/>
      <c r="B10" s="60"/>
      <c r="C10" s="4"/>
      <c r="D10" s="4"/>
      <c r="E10" s="4"/>
      <c r="F10" s="4"/>
      <c r="G10" s="4"/>
      <c r="H10" s="4"/>
      <c r="I10" s="4"/>
      <c r="M10" s="21">
        <v>8</v>
      </c>
      <c r="N10" s="21">
        <v>10000</v>
      </c>
    </row>
    <row r="11" spans="1:14" s="21" customFormat="1" ht="18.75">
      <c r="A11" s="4"/>
      <c r="B11" s="60" t="s">
        <v>9</v>
      </c>
      <c r="C11" s="430" t="str">
        <f>IF(基本情報登録!D27&gt;0,基本情報登録!D27,"")</f>
        <v/>
      </c>
      <c r="D11" s="430"/>
      <c r="E11" s="430"/>
      <c r="F11" s="430"/>
      <c r="G11" s="430"/>
      <c r="H11" s="4"/>
      <c r="I11" s="4"/>
      <c r="M11" s="21">
        <v>9</v>
      </c>
      <c r="N11" s="21">
        <v>10000</v>
      </c>
    </row>
    <row r="12" spans="1:14" s="21" customFormat="1" ht="18.75">
      <c r="A12" s="4"/>
      <c r="B12" s="4"/>
      <c r="C12" s="4"/>
      <c r="D12" s="4"/>
      <c r="E12" s="4"/>
      <c r="F12" s="4"/>
      <c r="G12" s="4"/>
      <c r="H12" s="4"/>
      <c r="I12" s="4"/>
      <c r="M12" s="21">
        <v>10</v>
      </c>
      <c r="N12" s="21">
        <v>10000</v>
      </c>
    </row>
    <row r="13" spans="1:14" s="21" customFormat="1" ht="18.75">
      <c r="A13" s="4"/>
      <c r="B13" s="4"/>
      <c r="C13" s="392" t="s">
        <v>1387</v>
      </c>
      <c r="D13" s="392"/>
      <c r="E13" s="392"/>
      <c r="F13" s="392"/>
      <c r="G13" s="392"/>
      <c r="H13" s="4"/>
      <c r="I13" s="4"/>
      <c r="M13" s="21">
        <v>11</v>
      </c>
      <c r="N13" s="21">
        <v>10000</v>
      </c>
    </row>
    <row r="14" spans="1:14" s="21" customFormat="1" ht="19.5" thickBot="1">
      <c r="A14" s="4"/>
      <c r="B14" s="60"/>
      <c r="C14" s="428"/>
      <c r="D14" s="428"/>
      <c r="E14" s="428"/>
      <c r="F14" s="428"/>
      <c r="G14" s="428"/>
      <c r="H14" s="4"/>
      <c r="I14" s="4"/>
      <c r="M14" s="21">
        <v>12</v>
      </c>
      <c r="N14" s="21">
        <v>10000</v>
      </c>
    </row>
    <row r="15" spans="1:14" s="21" customFormat="1" ht="19.5" thickBot="1">
      <c r="A15" s="4"/>
      <c r="B15" s="4"/>
      <c r="C15" s="404" t="s">
        <v>1388</v>
      </c>
      <c r="D15" s="405"/>
      <c r="E15" s="405"/>
      <c r="F15" s="405"/>
      <c r="G15" s="406"/>
      <c r="H15" s="4"/>
      <c r="I15" s="4"/>
      <c r="M15" s="21">
        <v>13</v>
      </c>
      <c r="N15" s="21">
        <v>10000</v>
      </c>
    </row>
    <row r="16" spans="1:14" s="21" customFormat="1" ht="18.75">
      <c r="A16" s="4"/>
      <c r="B16" s="4"/>
      <c r="C16" s="58" t="s">
        <v>1398</v>
      </c>
      <c r="D16" s="81">
        <v>1000</v>
      </c>
      <c r="E16" s="82" t="s">
        <v>1389</v>
      </c>
      <c r="F16" s="83">
        <f>'様式Ⅱ(男子)'!R7</f>
        <v>0</v>
      </c>
      <c r="G16" s="84">
        <f>D16*F16</f>
        <v>0</v>
      </c>
      <c r="H16" s="4"/>
      <c r="I16" s="4"/>
      <c r="M16" s="21">
        <v>14</v>
      </c>
      <c r="N16" s="21">
        <v>10000</v>
      </c>
    </row>
    <row r="17" spans="1:14" s="21" customFormat="1" ht="19.5" hidden="1" thickBot="1">
      <c r="A17" s="4"/>
      <c r="B17" s="4"/>
      <c r="C17" s="85" t="s">
        <v>1390</v>
      </c>
      <c r="D17" s="86">
        <v>2000</v>
      </c>
      <c r="E17" s="87" t="s">
        <v>1391</v>
      </c>
      <c r="F17" s="88">
        <f>'様式Ⅱ(男子4×100mR)'!L6+'様式Ⅱ(男子4×400mR)'!L6</f>
        <v>0</v>
      </c>
      <c r="G17" s="89">
        <f>D17*F17</f>
        <v>0</v>
      </c>
      <c r="H17" s="4"/>
      <c r="I17" s="4"/>
      <c r="M17" s="21">
        <v>15</v>
      </c>
      <c r="N17" s="21">
        <v>10000</v>
      </c>
    </row>
    <row r="18" spans="1:14" s="21" customFormat="1" ht="19.5" thickBot="1">
      <c r="A18" s="4"/>
      <c r="B18" s="4"/>
      <c r="C18" s="90"/>
      <c r="D18" s="91"/>
      <c r="E18" s="92"/>
      <c r="F18" s="92" t="s">
        <v>1392</v>
      </c>
      <c r="G18" s="93">
        <f>SUM(G16:G17)</f>
        <v>0</v>
      </c>
      <c r="H18" s="4"/>
      <c r="I18" s="4"/>
      <c r="M18" s="21">
        <v>16</v>
      </c>
      <c r="N18" s="21">
        <v>15000</v>
      </c>
    </row>
    <row r="19" spans="1:14" s="21" customFormat="1" ht="18.75">
      <c r="A19" s="4"/>
      <c r="B19" s="4"/>
      <c r="C19" s="94"/>
      <c r="D19" s="94"/>
      <c r="E19" s="3"/>
      <c r="F19" s="94"/>
      <c r="G19" s="95"/>
      <c r="H19" s="4"/>
      <c r="I19" s="4"/>
      <c r="M19" s="21">
        <v>17</v>
      </c>
      <c r="N19" s="21">
        <v>15000</v>
      </c>
    </row>
    <row r="20" spans="1:14" s="21" customFormat="1" ht="19.5" hidden="1" thickBot="1">
      <c r="A20" s="4"/>
      <c r="B20" s="4"/>
      <c r="C20" s="407" t="s">
        <v>1393</v>
      </c>
      <c r="D20" s="408"/>
      <c r="E20" s="408"/>
      <c r="F20" s="408"/>
      <c r="G20" s="409"/>
      <c r="H20" s="4"/>
      <c r="I20" s="4"/>
      <c r="M20" s="21">
        <v>18</v>
      </c>
      <c r="N20" s="21">
        <v>15000</v>
      </c>
    </row>
    <row r="21" spans="1:14" s="21" customFormat="1" ht="18.75" hidden="1">
      <c r="A21" s="4"/>
      <c r="B21" s="4"/>
      <c r="C21" s="56" t="s">
        <v>3883</v>
      </c>
      <c r="D21" s="96">
        <v>10000</v>
      </c>
      <c r="E21" s="97" t="s">
        <v>1394</v>
      </c>
      <c r="F21" s="98">
        <f>'様式Ⅱ(女子)'!R7</f>
        <v>0</v>
      </c>
      <c r="G21" s="99">
        <v>0</v>
      </c>
      <c r="H21" s="4"/>
      <c r="I21" s="4"/>
      <c r="M21" s="21">
        <v>19</v>
      </c>
      <c r="N21" s="21">
        <v>15000</v>
      </c>
    </row>
    <row r="22" spans="1:14" s="21" customFormat="1" ht="19.5" hidden="1" thickBot="1">
      <c r="A22" s="4"/>
      <c r="B22" s="4"/>
      <c r="C22" s="85" t="s">
        <v>1390</v>
      </c>
      <c r="D22" s="86">
        <v>2000</v>
      </c>
      <c r="E22" s="87" t="s">
        <v>1391</v>
      </c>
      <c r="F22" s="88">
        <f>'様式Ⅱ(女子4×100mR)'!L7+'様式Ⅱ(女子4×400mR)'!L7</f>
        <v>0</v>
      </c>
      <c r="G22" s="89">
        <f>D22*F22</f>
        <v>0</v>
      </c>
      <c r="H22" s="4"/>
      <c r="I22" s="4"/>
      <c r="M22" s="21">
        <v>20</v>
      </c>
      <c r="N22" s="21">
        <v>15000</v>
      </c>
    </row>
    <row r="23" spans="1:14" s="21" customFormat="1" ht="19.5" hidden="1" thickBot="1">
      <c r="A23" s="4"/>
      <c r="B23" s="4"/>
      <c r="C23" s="90"/>
      <c r="D23" s="91"/>
      <c r="E23" s="91"/>
      <c r="F23" s="92" t="s">
        <v>1392</v>
      </c>
      <c r="G23" s="93">
        <f>SUM(G21:G22)</f>
        <v>0</v>
      </c>
      <c r="H23" s="4"/>
      <c r="I23" s="4"/>
      <c r="M23" s="21">
        <v>21</v>
      </c>
      <c r="N23" s="21">
        <v>15000</v>
      </c>
    </row>
    <row r="24" spans="1:14" s="21" customFormat="1" ht="18.75">
      <c r="A24" s="4"/>
      <c r="B24" s="4"/>
      <c r="C24" s="94"/>
      <c r="D24" s="94"/>
      <c r="E24" s="94"/>
      <c r="F24" s="101"/>
      <c r="G24" s="95"/>
      <c r="H24" s="4"/>
      <c r="I24" s="4"/>
      <c r="M24" s="21">
        <v>22</v>
      </c>
      <c r="N24" s="21">
        <v>15000</v>
      </c>
    </row>
    <row r="25" spans="1:14" s="21" customFormat="1" ht="19.5" hidden="1" thickBot="1">
      <c r="A25" s="4"/>
      <c r="B25" s="4"/>
      <c r="C25" s="421" t="s">
        <v>1399</v>
      </c>
      <c r="D25" s="422"/>
      <c r="E25" s="422"/>
      <c r="F25" s="422"/>
      <c r="G25" s="423"/>
      <c r="H25" s="4"/>
      <c r="I25" s="4"/>
      <c r="M25" s="21">
        <v>23</v>
      </c>
      <c r="N25" s="21">
        <v>15000</v>
      </c>
    </row>
    <row r="26" spans="1:14" s="21" customFormat="1" ht="19.5" hidden="1" thickBot="1">
      <c r="A26" s="4"/>
      <c r="B26" s="4"/>
      <c r="C26" s="410" t="s">
        <v>1493</v>
      </c>
      <c r="D26" s="424"/>
      <c r="E26" s="102">
        <f>'様式Ⅱ(男子)'!V12+'様式Ⅱ(女子)'!V12</f>
        <v>0</v>
      </c>
      <c r="F26" s="425" t="str">
        <f>IF(E26&gt;0,VLOOKUP(E26,M3:N401,2,0),"")</f>
        <v/>
      </c>
      <c r="G26" s="426"/>
      <c r="H26" s="4"/>
      <c r="I26" s="4"/>
      <c r="M26" s="21">
        <v>24</v>
      </c>
      <c r="N26" s="21">
        <v>15000</v>
      </c>
    </row>
    <row r="27" spans="1:14" s="21" customFormat="1" ht="19.5" thickBot="1">
      <c r="A27" s="4"/>
      <c r="B27" s="4"/>
      <c r="C27" s="4"/>
      <c r="D27" s="4"/>
      <c r="E27" s="4"/>
      <c r="F27" s="4"/>
      <c r="G27" s="4"/>
      <c r="H27" s="4"/>
      <c r="I27" s="4"/>
      <c r="M27" s="21">
        <v>25</v>
      </c>
      <c r="N27" s="21">
        <v>15000</v>
      </c>
    </row>
    <row r="28" spans="1:14" s="21" customFormat="1" ht="19.5" thickBot="1">
      <c r="A28" s="4"/>
      <c r="B28" s="4"/>
      <c r="C28" s="410" t="s">
        <v>1395</v>
      </c>
      <c r="D28" s="411"/>
      <c r="E28" s="412">
        <f>SUM(G18,G23)</f>
        <v>0</v>
      </c>
      <c r="F28" s="413"/>
      <c r="G28" s="414"/>
      <c r="H28" s="4"/>
      <c r="I28" s="4"/>
      <c r="M28" s="21">
        <v>26</v>
      </c>
      <c r="N28" s="21">
        <v>15000</v>
      </c>
    </row>
    <row r="29" spans="1:14" s="21" customFormat="1" ht="19.5" thickBot="1">
      <c r="A29" s="4"/>
      <c r="B29" s="4"/>
      <c r="C29" s="3"/>
      <c r="D29" s="3"/>
      <c r="E29" s="95"/>
      <c r="F29" s="3"/>
      <c r="G29" s="3"/>
      <c r="H29" s="4"/>
      <c r="I29" s="4"/>
      <c r="M29" s="21">
        <v>27</v>
      </c>
      <c r="N29" s="21">
        <v>15000</v>
      </c>
    </row>
    <row r="30" spans="1:14" s="21" customFormat="1" ht="18.75">
      <c r="A30" s="4"/>
      <c r="B30" s="4"/>
      <c r="C30" s="415" t="s">
        <v>1396</v>
      </c>
      <c r="D30" s="417" t="s">
        <v>1400</v>
      </c>
      <c r="E30" s="417"/>
      <c r="F30" s="417"/>
      <c r="G30" s="418"/>
      <c r="H30" s="4"/>
      <c r="I30" s="4"/>
      <c r="M30" s="21">
        <v>28</v>
      </c>
      <c r="N30" s="21">
        <v>15000</v>
      </c>
    </row>
    <row r="31" spans="1:14" s="21" customFormat="1" ht="19.5" thickBot="1">
      <c r="A31" s="4"/>
      <c r="B31" s="4"/>
      <c r="C31" s="416"/>
      <c r="D31" s="419" t="s">
        <v>6570</v>
      </c>
      <c r="E31" s="419"/>
      <c r="F31" s="419"/>
      <c r="G31" s="420"/>
      <c r="H31" s="4"/>
      <c r="I31" s="4"/>
      <c r="M31" s="21">
        <v>29</v>
      </c>
      <c r="N31" s="21">
        <v>15000</v>
      </c>
    </row>
    <row r="32" spans="1:14" s="21" customFormat="1" ht="19.5" thickBot="1">
      <c r="A32" s="4"/>
      <c r="B32" s="4"/>
      <c r="C32" s="4"/>
      <c r="D32" s="100"/>
      <c r="E32" s="100"/>
      <c r="F32" s="100"/>
      <c r="G32" s="100"/>
      <c r="H32" s="4"/>
      <c r="I32" s="4"/>
      <c r="M32" s="21">
        <v>31</v>
      </c>
      <c r="N32" s="21">
        <v>25000</v>
      </c>
    </row>
    <row r="33" spans="1:14" s="21" customFormat="1" ht="19.5" thickBot="1">
      <c r="A33" s="4"/>
      <c r="B33" s="4"/>
      <c r="C33" s="392" t="s">
        <v>3860</v>
      </c>
      <c r="D33" s="392"/>
      <c r="E33" s="393" t="s">
        <v>1491</v>
      </c>
      <c r="F33" s="394"/>
      <c r="G33" s="4"/>
      <c r="H33" s="4"/>
      <c r="I33" s="4"/>
      <c r="M33" s="21">
        <v>32</v>
      </c>
      <c r="N33" s="21">
        <v>25000</v>
      </c>
    </row>
    <row r="34" spans="1:14" s="21" customFormat="1" ht="18.75">
      <c r="A34" s="4"/>
      <c r="B34" s="427" t="s">
        <v>6540</v>
      </c>
      <c r="C34" s="427"/>
      <c r="D34" s="343"/>
      <c r="E34" s="343"/>
      <c r="F34" s="343"/>
      <c r="G34" s="343"/>
      <c r="H34" s="4"/>
      <c r="I34" s="4"/>
      <c r="M34" s="21">
        <v>33</v>
      </c>
      <c r="N34" s="21">
        <v>25000</v>
      </c>
    </row>
    <row r="35" spans="1:14" s="21" customFormat="1" ht="19.5" thickBot="1">
      <c r="A35" s="4"/>
      <c r="B35" s="4"/>
      <c r="C35" s="4"/>
      <c r="D35" s="4"/>
      <c r="E35" s="4"/>
      <c r="F35" s="4"/>
      <c r="G35" s="4"/>
      <c r="H35" s="4"/>
      <c r="I35" s="4"/>
      <c r="M35" s="21">
        <v>34</v>
      </c>
      <c r="N35" s="21">
        <v>25000</v>
      </c>
    </row>
    <row r="36" spans="1:14" s="21" customFormat="1" ht="18.75">
      <c r="A36" s="4"/>
      <c r="B36" s="395" t="s">
        <v>1397</v>
      </c>
      <c r="C36" s="396"/>
      <c r="D36" s="396"/>
      <c r="E36" s="396"/>
      <c r="F36" s="396"/>
      <c r="G36" s="396"/>
      <c r="H36" s="397"/>
      <c r="I36" s="4"/>
      <c r="M36" s="21">
        <v>35</v>
      </c>
      <c r="N36" s="21">
        <v>25000</v>
      </c>
    </row>
    <row r="37" spans="1:14" s="21" customFormat="1" ht="18.75">
      <c r="A37" s="4"/>
      <c r="B37" s="398"/>
      <c r="C37" s="399"/>
      <c r="D37" s="399"/>
      <c r="E37" s="399"/>
      <c r="F37" s="399"/>
      <c r="G37" s="399"/>
      <c r="H37" s="400"/>
      <c r="I37" s="4"/>
      <c r="M37" s="21">
        <v>36</v>
      </c>
      <c r="N37" s="21">
        <v>25000</v>
      </c>
    </row>
    <row r="38" spans="1:14" s="21" customFormat="1" ht="18.75">
      <c r="A38" s="4"/>
      <c r="B38" s="398"/>
      <c r="C38" s="399"/>
      <c r="D38" s="399"/>
      <c r="E38" s="399"/>
      <c r="F38" s="399"/>
      <c r="G38" s="399"/>
      <c r="H38" s="400"/>
      <c r="I38" s="4"/>
      <c r="M38" s="21">
        <v>37</v>
      </c>
      <c r="N38" s="21">
        <v>25000</v>
      </c>
    </row>
    <row r="39" spans="1:14" s="21" customFormat="1" ht="18.75">
      <c r="A39" s="4"/>
      <c r="B39" s="398"/>
      <c r="C39" s="399"/>
      <c r="D39" s="399"/>
      <c r="E39" s="399"/>
      <c r="F39" s="399"/>
      <c r="G39" s="399"/>
      <c r="H39" s="400"/>
      <c r="I39" s="4"/>
      <c r="M39" s="21">
        <v>38</v>
      </c>
      <c r="N39" s="21">
        <v>25000</v>
      </c>
    </row>
    <row r="40" spans="1:14" s="21" customFormat="1" ht="18.75">
      <c r="A40" s="4"/>
      <c r="B40" s="398"/>
      <c r="C40" s="399"/>
      <c r="D40" s="399"/>
      <c r="E40" s="399"/>
      <c r="F40" s="399"/>
      <c r="G40" s="399"/>
      <c r="H40" s="400"/>
      <c r="I40" s="4"/>
      <c r="M40" s="21">
        <v>39</v>
      </c>
      <c r="N40" s="21">
        <v>25000</v>
      </c>
    </row>
    <row r="41" spans="1:14" s="21" customFormat="1" ht="18.75">
      <c r="A41" s="4"/>
      <c r="B41" s="398"/>
      <c r="C41" s="399"/>
      <c r="D41" s="399"/>
      <c r="E41" s="399"/>
      <c r="F41" s="399"/>
      <c r="G41" s="399"/>
      <c r="H41" s="400"/>
      <c r="I41" s="4"/>
      <c r="M41" s="21">
        <v>40</v>
      </c>
      <c r="N41" s="21">
        <v>25000</v>
      </c>
    </row>
    <row r="42" spans="1:14" s="21" customFormat="1" ht="18.75">
      <c r="A42" s="4"/>
      <c r="B42" s="398"/>
      <c r="C42" s="399"/>
      <c r="D42" s="399"/>
      <c r="E42" s="399"/>
      <c r="F42" s="399"/>
      <c r="G42" s="399"/>
      <c r="H42" s="400"/>
      <c r="I42" s="4"/>
      <c r="M42" s="21">
        <v>41</v>
      </c>
      <c r="N42" s="21">
        <v>25000</v>
      </c>
    </row>
    <row r="43" spans="1:14" s="21" customFormat="1" ht="18.75">
      <c r="A43" s="4"/>
      <c r="B43" s="398"/>
      <c r="C43" s="399"/>
      <c r="D43" s="399"/>
      <c r="E43" s="399"/>
      <c r="F43" s="399"/>
      <c r="G43" s="399"/>
      <c r="H43" s="400"/>
      <c r="I43" s="4"/>
      <c r="M43" s="21">
        <v>42</v>
      </c>
      <c r="N43" s="21">
        <v>25000</v>
      </c>
    </row>
    <row r="44" spans="1:14" s="21" customFormat="1" ht="18.75">
      <c r="A44" s="4"/>
      <c r="B44" s="398"/>
      <c r="C44" s="399"/>
      <c r="D44" s="399"/>
      <c r="E44" s="399"/>
      <c r="F44" s="399"/>
      <c r="G44" s="399"/>
      <c r="H44" s="400"/>
      <c r="I44" s="4"/>
      <c r="M44" s="21">
        <v>43</v>
      </c>
      <c r="N44" s="21">
        <v>25000</v>
      </c>
    </row>
    <row r="45" spans="1:14" s="21" customFormat="1" ht="18.75">
      <c r="A45" s="4"/>
      <c r="B45" s="398"/>
      <c r="C45" s="399"/>
      <c r="D45" s="399"/>
      <c r="E45" s="399"/>
      <c r="F45" s="399"/>
      <c r="G45" s="399"/>
      <c r="H45" s="400"/>
      <c r="I45" s="4"/>
      <c r="M45" s="21">
        <v>44</v>
      </c>
      <c r="N45" s="21">
        <v>25000</v>
      </c>
    </row>
    <row r="46" spans="1:14" s="21" customFormat="1" ht="18.75">
      <c r="A46" s="4"/>
      <c r="B46" s="398"/>
      <c r="C46" s="399"/>
      <c r="D46" s="399"/>
      <c r="E46" s="399"/>
      <c r="F46" s="399"/>
      <c r="G46" s="399"/>
      <c r="H46" s="400"/>
      <c r="I46" s="4"/>
      <c r="M46" s="21">
        <v>45</v>
      </c>
      <c r="N46" s="21">
        <v>25000</v>
      </c>
    </row>
    <row r="47" spans="1:14" s="21" customFormat="1" ht="18.75">
      <c r="A47" s="4"/>
      <c r="B47" s="398"/>
      <c r="C47" s="399"/>
      <c r="D47" s="399"/>
      <c r="E47" s="399"/>
      <c r="F47" s="399"/>
      <c r="G47" s="399"/>
      <c r="H47" s="400"/>
      <c r="I47" s="4"/>
      <c r="M47" s="21">
        <v>46</v>
      </c>
      <c r="N47" s="21">
        <v>25000</v>
      </c>
    </row>
    <row r="48" spans="1:14" s="21" customFormat="1" ht="18.75">
      <c r="A48" s="4"/>
      <c r="B48" s="398"/>
      <c r="C48" s="399"/>
      <c r="D48" s="399"/>
      <c r="E48" s="399"/>
      <c r="F48" s="399"/>
      <c r="G48" s="399"/>
      <c r="H48" s="400"/>
      <c r="I48" s="4"/>
      <c r="M48" s="21">
        <v>47</v>
      </c>
      <c r="N48" s="21">
        <v>25000</v>
      </c>
    </row>
    <row r="49" spans="1:14" s="21" customFormat="1" ht="18.75">
      <c r="A49" s="4"/>
      <c r="B49" s="398"/>
      <c r="C49" s="399"/>
      <c r="D49" s="399"/>
      <c r="E49" s="399"/>
      <c r="F49" s="399"/>
      <c r="G49" s="399"/>
      <c r="H49" s="400"/>
      <c r="I49" s="4"/>
      <c r="M49" s="21">
        <v>48</v>
      </c>
      <c r="N49" s="21">
        <v>25000</v>
      </c>
    </row>
    <row r="50" spans="1:14" s="21" customFormat="1" ht="18.75">
      <c r="A50" s="4"/>
      <c r="B50" s="398"/>
      <c r="C50" s="399"/>
      <c r="D50" s="399"/>
      <c r="E50" s="399"/>
      <c r="F50" s="399"/>
      <c r="G50" s="399"/>
      <c r="H50" s="400"/>
      <c r="I50" s="4"/>
      <c r="M50" s="21">
        <v>49</v>
      </c>
      <c r="N50" s="21">
        <v>25000</v>
      </c>
    </row>
    <row r="51" spans="1:14" s="21" customFormat="1" ht="18.75">
      <c r="A51" s="4"/>
      <c r="B51" s="398"/>
      <c r="C51" s="399"/>
      <c r="D51" s="399"/>
      <c r="E51" s="399"/>
      <c r="F51" s="399"/>
      <c r="G51" s="399"/>
      <c r="H51" s="400"/>
      <c r="I51" s="4"/>
      <c r="M51" s="21">
        <v>50</v>
      </c>
      <c r="N51" s="21">
        <v>25000</v>
      </c>
    </row>
    <row r="52" spans="1:14" s="21" customFormat="1" ht="18.75">
      <c r="A52" s="4"/>
      <c r="B52" s="398"/>
      <c r="C52" s="399"/>
      <c r="D52" s="399"/>
      <c r="E52" s="399"/>
      <c r="F52" s="399"/>
      <c r="G52" s="399"/>
      <c r="H52" s="400"/>
      <c r="I52" s="4"/>
      <c r="M52" s="21">
        <v>51</v>
      </c>
      <c r="N52" s="21">
        <v>40000</v>
      </c>
    </row>
    <row r="53" spans="1:14" s="21" customFormat="1" ht="19.5" thickBot="1">
      <c r="A53" s="4"/>
      <c r="B53" s="401"/>
      <c r="C53" s="402"/>
      <c r="D53" s="402"/>
      <c r="E53" s="402"/>
      <c r="F53" s="402"/>
      <c r="G53" s="402"/>
      <c r="H53" s="403"/>
      <c r="I53" s="4"/>
      <c r="M53" s="21">
        <v>52</v>
      </c>
      <c r="N53" s="21">
        <v>40000</v>
      </c>
    </row>
    <row r="54" spans="1:14" s="21" customFormat="1" ht="18.75">
      <c r="A54" s="4"/>
      <c r="B54" s="4"/>
      <c r="C54" s="4"/>
      <c r="D54" s="4"/>
      <c r="E54" s="4"/>
      <c r="F54" s="4"/>
      <c r="G54" s="4"/>
      <c r="H54" s="4"/>
      <c r="I54" s="4"/>
      <c r="M54" s="21">
        <v>53</v>
      </c>
      <c r="N54" s="21">
        <v>40000</v>
      </c>
    </row>
    <row r="55" spans="1:14" s="21" customFormat="1">
      <c r="M55" s="21">
        <v>54</v>
      </c>
      <c r="N55" s="21">
        <v>40000</v>
      </c>
    </row>
    <row r="56" spans="1:14" s="21" customFormat="1">
      <c r="M56" s="21">
        <v>55</v>
      </c>
      <c r="N56" s="21">
        <v>40000</v>
      </c>
    </row>
    <row r="57" spans="1:14" s="21" customFormat="1">
      <c r="M57" s="21">
        <v>56</v>
      </c>
      <c r="N57" s="21">
        <v>40000</v>
      </c>
    </row>
    <row r="58" spans="1:14" s="21" customFormat="1">
      <c r="M58" s="21">
        <v>57</v>
      </c>
      <c r="N58" s="21">
        <v>40000</v>
      </c>
    </row>
    <row r="59" spans="1:14" s="21" customFormat="1">
      <c r="M59" s="21">
        <v>58</v>
      </c>
      <c r="N59" s="21">
        <v>40000</v>
      </c>
    </row>
    <row r="60" spans="1:14" s="21" customFormat="1">
      <c r="M60" s="21">
        <v>59</v>
      </c>
      <c r="N60" s="21">
        <v>40000</v>
      </c>
    </row>
    <row r="61" spans="1:14" s="21" customFormat="1">
      <c r="M61" s="21">
        <v>60</v>
      </c>
      <c r="N61" s="21">
        <v>40000</v>
      </c>
    </row>
    <row r="62" spans="1:14" s="21" customFormat="1">
      <c r="M62" s="21">
        <v>61</v>
      </c>
      <c r="N62" s="21">
        <v>40000</v>
      </c>
    </row>
    <row r="63" spans="1:14" s="21" customFormat="1">
      <c r="M63" s="21">
        <v>62</v>
      </c>
      <c r="N63" s="21">
        <v>40000</v>
      </c>
    </row>
    <row r="64" spans="1:14" s="21" customFormat="1">
      <c r="M64" s="21">
        <v>63</v>
      </c>
      <c r="N64" s="21">
        <v>40000</v>
      </c>
    </row>
    <row r="65" spans="13:14" s="21" customFormat="1">
      <c r="M65" s="21">
        <v>64</v>
      </c>
      <c r="N65" s="21">
        <v>40000</v>
      </c>
    </row>
    <row r="66" spans="13:14" s="21" customFormat="1">
      <c r="M66" s="21">
        <v>65</v>
      </c>
      <c r="N66" s="21">
        <v>40000</v>
      </c>
    </row>
    <row r="67" spans="13:14" s="21" customFormat="1">
      <c r="M67" s="21">
        <v>66</v>
      </c>
      <c r="N67" s="21">
        <v>40000</v>
      </c>
    </row>
    <row r="68" spans="13:14" s="21" customFormat="1">
      <c r="M68" s="21">
        <v>67</v>
      </c>
      <c r="N68" s="21">
        <v>40000</v>
      </c>
    </row>
    <row r="69" spans="13:14" s="21" customFormat="1">
      <c r="M69" s="21">
        <v>68</v>
      </c>
      <c r="N69" s="21">
        <v>40000</v>
      </c>
    </row>
    <row r="70" spans="13:14" s="21" customFormat="1">
      <c r="M70" s="21">
        <v>69</v>
      </c>
      <c r="N70" s="21">
        <v>40000</v>
      </c>
    </row>
    <row r="71" spans="13:14" s="21" customFormat="1">
      <c r="M71" s="21">
        <v>70</v>
      </c>
      <c r="N71" s="21">
        <v>40000</v>
      </c>
    </row>
    <row r="72" spans="13:14" s="21" customFormat="1">
      <c r="M72" s="21">
        <v>71</v>
      </c>
      <c r="N72" s="21">
        <v>40000</v>
      </c>
    </row>
    <row r="73" spans="13:14" s="21" customFormat="1">
      <c r="M73" s="21">
        <v>72</v>
      </c>
      <c r="N73" s="21">
        <v>40000</v>
      </c>
    </row>
    <row r="74" spans="13:14" s="21" customFormat="1">
      <c r="M74" s="21">
        <v>73</v>
      </c>
      <c r="N74" s="21">
        <v>40000</v>
      </c>
    </row>
    <row r="75" spans="13:14" s="21" customFormat="1">
      <c r="M75" s="21">
        <v>74</v>
      </c>
      <c r="N75" s="21">
        <v>40000</v>
      </c>
    </row>
    <row r="76" spans="13:14" s="21" customFormat="1">
      <c r="M76" s="21">
        <v>75</v>
      </c>
      <c r="N76" s="21">
        <v>40000</v>
      </c>
    </row>
    <row r="77" spans="13:14" s="21" customFormat="1">
      <c r="M77" s="21">
        <v>76</v>
      </c>
      <c r="N77" s="21">
        <v>40000</v>
      </c>
    </row>
    <row r="78" spans="13:14" s="21" customFormat="1">
      <c r="M78" s="21">
        <v>77</v>
      </c>
      <c r="N78" s="21">
        <v>40000</v>
      </c>
    </row>
    <row r="79" spans="13:14" s="21" customFormat="1">
      <c r="M79" s="21">
        <v>78</v>
      </c>
      <c r="N79" s="21">
        <v>40000</v>
      </c>
    </row>
    <row r="80" spans="13:14" s="21" customFormat="1">
      <c r="M80" s="21">
        <v>79</v>
      </c>
      <c r="N80" s="21">
        <v>40000</v>
      </c>
    </row>
    <row r="81" spans="13:14" s="21" customFormat="1">
      <c r="M81" s="21">
        <v>80</v>
      </c>
      <c r="N81" s="21">
        <v>40000</v>
      </c>
    </row>
    <row r="82" spans="13:14" s="21" customFormat="1">
      <c r="M82" s="21">
        <v>81</v>
      </c>
      <c r="N82" s="21">
        <v>40000</v>
      </c>
    </row>
    <row r="83" spans="13:14" s="21" customFormat="1">
      <c r="M83" s="21">
        <v>82</v>
      </c>
      <c r="N83" s="21">
        <v>40000</v>
      </c>
    </row>
    <row r="84" spans="13:14" s="21" customFormat="1">
      <c r="M84" s="21">
        <v>83</v>
      </c>
      <c r="N84" s="21">
        <v>40000</v>
      </c>
    </row>
    <row r="85" spans="13:14" s="21" customFormat="1">
      <c r="M85" s="21">
        <v>84</v>
      </c>
      <c r="N85" s="21">
        <v>40000</v>
      </c>
    </row>
    <row r="86" spans="13:14" s="21" customFormat="1">
      <c r="M86" s="21">
        <v>85</v>
      </c>
      <c r="N86" s="21">
        <v>40000</v>
      </c>
    </row>
    <row r="87" spans="13:14" s="21" customFormat="1">
      <c r="M87" s="21">
        <v>86</v>
      </c>
      <c r="N87" s="21">
        <v>40000</v>
      </c>
    </row>
    <row r="88" spans="13:14" s="21" customFormat="1">
      <c r="M88" s="21">
        <v>87</v>
      </c>
      <c r="N88" s="21">
        <v>40000</v>
      </c>
    </row>
    <row r="89" spans="13:14" s="21" customFormat="1">
      <c r="M89" s="21">
        <v>88</v>
      </c>
      <c r="N89" s="21">
        <v>40000</v>
      </c>
    </row>
    <row r="90" spans="13:14" s="21" customFormat="1">
      <c r="M90" s="21">
        <v>89</v>
      </c>
      <c r="N90" s="21">
        <v>40000</v>
      </c>
    </row>
    <row r="91" spans="13:14" s="21" customFormat="1">
      <c r="M91" s="21">
        <v>90</v>
      </c>
      <c r="N91" s="21">
        <v>40000</v>
      </c>
    </row>
    <row r="92" spans="13:14" s="21" customFormat="1">
      <c r="M92" s="21">
        <v>91</v>
      </c>
      <c r="N92" s="21">
        <v>40000</v>
      </c>
    </row>
    <row r="93" spans="13:14" s="21" customFormat="1">
      <c r="M93" s="21">
        <v>92</v>
      </c>
      <c r="N93" s="21">
        <v>40000</v>
      </c>
    </row>
    <row r="94" spans="13:14" s="21" customFormat="1">
      <c r="M94" s="21">
        <v>93</v>
      </c>
      <c r="N94" s="21">
        <v>40000</v>
      </c>
    </row>
    <row r="95" spans="13:14" s="21" customFormat="1">
      <c r="M95" s="21">
        <v>94</v>
      </c>
      <c r="N95" s="21">
        <v>40000</v>
      </c>
    </row>
    <row r="96" spans="13:14" s="21" customFormat="1">
      <c r="M96" s="21">
        <v>95</v>
      </c>
      <c r="N96" s="21">
        <v>40000</v>
      </c>
    </row>
    <row r="97" spans="13:14" s="21" customFormat="1">
      <c r="M97" s="21">
        <v>96</v>
      </c>
      <c r="N97" s="21">
        <v>40000</v>
      </c>
    </row>
    <row r="98" spans="13:14" s="21" customFormat="1">
      <c r="M98" s="21">
        <v>97</v>
      </c>
      <c r="N98" s="21">
        <v>40000</v>
      </c>
    </row>
    <row r="99" spans="13:14" s="21" customFormat="1">
      <c r="M99" s="21">
        <v>98</v>
      </c>
      <c r="N99" s="21">
        <v>40000</v>
      </c>
    </row>
    <row r="100" spans="13:14" s="21" customFormat="1">
      <c r="M100" s="21">
        <v>99</v>
      </c>
      <c r="N100" s="21">
        <v>40000</v>
      </c>
    </row>
    <row r="101" spans="13:14" s="21" customFormat="1">
      <c r="M101" s="21">
        <v>100</v>
      </c>
      <c r="N101" s="21">
        <v>40000</v>
      </c>
    </row>
    <row r="102" spans="13:14" s="21" customFormat="1">
      <c r="M102" s="21">
        <v>101</v>
      </c>
      <c r="N102" s="21">
        <v>40000</v>
      </c>
    </row>
    <row r="103" spans="13:14" s="21" customFormat="1">
      <c r="M103" s="21">
        <v>102</v>
      </c>
      <c r="N103" s="21">
        <v>40000</v>
      </c>
    </row>
    <row r="104" spans="13:14" s="21" customFormat="1">
      <c r="M104" s="21">
        <v>103</v>
      </c>
      <c r="N104" s="21">
        <v>40000</v>
      </c>
    </row>
    <row r="105" spans="13:14" s="21" customFormat="1">
      <c r="M105" s="21">
        <v>104</v>
      </c>
      <c r="N105" s="21">
        <v>40000</v>
      </c>
    </row>
    <row r="106" spans="13:14" s="21" customFormat="1">
      <c r="M106" s="21">
        <v>105</v>
      </c>
      <c r="N106" s="21">
        <v>40000</v>
      </c>
    </row>
    <row r="107" spans="13:14" s="21" customFormat="1">
      <c r="M107" s="21">
        <v>106</v>
      </c>
      <c r="N107" s="21">
        <v>40000</v>
      </c>
    </row>
    <row r="108" spans="13:14" s="21" customFormat="1">
      <c r="M108" s="21">
        <v>107</v>
      </c>
      <c r="N108" s="21">
        <v>40000</v>
      </c>
    </row>
    <row r="109" spans="13:14" s="21" customFormat="1">
      <c r="M109" s="21">
        <v>108</v>
      </c>
      <c r="N109" s="21">
        <v>40000</v>
      </c>
    </row>
    <row r="110" spans="13:14" s="21" customFormat="1">
      <c r="M110" s="21">
        <v>109</v>
      </c>
      <c r="N110" s="21">
        <v>40000</v>
      </c>
    </row>
    <row r="111" spans="13:14" s="21" customFormat="1">
      <c r="M111" s="21">
        <v>110</v>
      </c>
      <c r="N111" s="21">
        <v>40000</v>
      </c>
    </row>
    <row r="112" spans="13:14" s="21" customFormat="1">
      <c r="M112" s="21">
        <v>111</v>
      </c>
      <c r="N112" s="21">
        <v>40000</v>
      </c>
    </row>
    <row r="113" spans="13:14" s="21" customFormat="1">
      <c r="M113" s="21">
        <v>112</v>
      </c>
      <c r="N113" s="21">
        <v>40000</v>
      </c>
    </row>
    <row r="114" spans="13:14" s="21" customFormat="1">
      <c r="M114" s="21">
        <v>113</v>
      </c>
      <c r="N114" s="21">
        <v>40000</v>
      </c>
    </row>
    <row r="115" spans="13:14" s="21" customFormat="1">
      <c r="M115" s="21">
        <v>114</v>
      </c>
      <c r="N115" s="21">
        <v>40000</v>
      </c>
    </row>
    <row r="116" spans="13:14" s="21" customFormat="1">
      <c r="M116" s="21">
        <v>115</v>
      </c>
      <c r="N116" s="21">
        <v>40000</v>
      </c>
    </row>
    <row r="117" spans="13:14" s="21" customFormat="1">
      <c r="M117" s="21">
        <v>116</v>
      </c>
      <c r="N117" s="21">
        <v>40000</v>
      </c>
    </row>
    <row r="118" spans="13:14" s="21" customFormat="1">
      <c r="M118" s="21">
        <v>117</v>
      </c>
      <c r="N118" s="21">
        <v>40000</v>
      </c>
    </row>
    <row r="119" spans="13:14" s="21" customFormat="1">
      <c r="M119" s="21">
        <v>118</v>
      </c>
      <c r="N119" s="21">
        <v>40000</v>
      </c>
    </row>
    <row r="120" spans="13:14" s="21" customFormat="1">
      <c r="M120" s="21">
        <v>119</v>
      </c>
      <c r="N120" s="21">
        <v>40000</v>
      </c>
    </row>
    <row r="121" spans="13:14" s="21" customFormat="1">
      <c r="M121" s="21">
        <v>120</v>
      </c>
      <c r="N121" s="21">
        <v>40000</v>
      </c>
    </row>
    <row r="122" spans="13:14" s="21" customFormat="1">
      <c r="M122" s="21">
        <v>121</v>
      </c>
      <c r="N122" s="21">
        <v>40000</v>
      </c>
    </row>
    <row r="123" spans="13:14" s="21" customFormat="1">
      <c r="M123" s="21">
        <v>122</v>
      </c>
      <c r="N123" s="21">
        <v>40000</v>
      </c>
    </row>
    <row r="124" spans="13:14" s="21" customFormat="1">
      <c r="M124" s="21">
        <v>123</v>
      </c>
      <c r="N124" s="21">
        <v>40000</v>
      </c>
    </row>
    <row r="125" spans="13:14" s="21" customFormat="1">
      <c r="M125" s="21">
        <v>124</v>
      </c>
      <c r="N125" s="21">
        <v>40000</v>
      </c>
    </row>
    <row r="126" spans="13:14" s="21" customFormat="1">
      <c r="M126" s="21">
        <v>125</v>
      </c>
      <c r="N126" s="21">
        <v>40000</v>
      </c>
    </row>
    <row r="127" spans="13:14" s="21" customFormat="1">
      <c r="M127" s="21">
        <v>126</v>
      </c>
      <c r="N127" s="21">
        <v>40000</v>
      </c>
    </row>
    <row r="128" spans="13:14" s="21" customFormat="1">
      <c r="M128" s="21">
        <v>127</v>
      </c>
      <c r="N128" s="21">
        <v>40000</v>
      </c>
    </row>
    <row r="129" spans="13:14" s="21" customFormat="1">
      <c r="M129" s="21">
        <v>128</v>
      </c>
      <c r="N129" s="21">
        <v>40000</v>
      </c>
    </row>
    <row r="130" spans="13:14" s="21" customFormat="1">
      <c r="M130" s="21">
        <v>129</v>
      </c>
      <c r="N130" s="21">
        <v>40000</v>
      </c>
    </row>
    <row r="131" spans="13:14" s="21" customFormat="1">
      <c r="M131" s="21">
        <v>130</v>
      </c>
      <c r="N131" s="21">
        <v>40000</v>
      </c>
    </row>
    <row r="132" spans="13:14" s="21" customFormat="1">
      <c r="M132" s="21">
        <v>131</v>
      </c>
      <c r="N132" s="21">
        <v>40000</v>
      </c>
    </row>
    <row r="133" spans="13:14" s="21" customFormat="1">
      <c r="M133" s="21">
        <v>132</v>
      </c>
      <c r="N133" s="21">
        <v>40000</v>
      </c>
    </row>
    <row r="134" spans="13:14" s="21" customFormat="1">
      <c r="M134" s="21">
        <v>133</v>
      </c>
      <c r="N134" s="21">
        <v>40000</v>
      </c>
    </row>
    <row r="135" spans="13:14" s="21" customFormat="1">
      <c r="M135" s="21">
        <v>134</v>
      </c>
      <c r="N135" s="21">
        <v>40000</v>
      </c>
    </row>
    <row r="136" spans="13:14" s="21" customFormat="1">
      <c r="M136" s="21">
        <v>135</v>
      </c>
      <c r="N136" s="21">
        <v>40000</v>
      </c>
    </row>
    <row r="137" spans="13:14" s="21" customFormat="1">
      <c r="M137" s="21">
        <v>136</v>
      </c>
      <c r="N137" s="21">
        <v>40000</v>
      </c>
    </row>
    <row r="138" spans="13:14" s="21" customFormat="1">
      <c r="M138" s="21">
        <v>137</v>
      </c>
      <c r="N138" s="21">
        <v>40000</v>
      </c>
    </row>
    <row r="139" spans="13:14" s="21" customFormat="1">
      <c r="M139" s="21">
        <v>138</v>
      </c>
      <c r="N139" s="21">
        <v>40000</v>
      </c>
    </row>
    <row r="140" spans="13:14" s="21" customFormat="1">
      <c r="M140" s="21">
        <v>139</v>
      </c>
      <c r="N140" s="21">
        <v>40000</v>
      </c>
    </row>
    <row r="141" spans="13:14" s="21" customFormat="1">
      <c r="M141" s="21">
        <v>140</v>
      </c>
      <c r="N141" s="21">
        <v>40000</v>
      </c>
    </row>
    <row r="142" spans="13:14" s="21" customFormat="1">
      <c r="M142" s="21">
        <v>141</v>
      </c>
      <c r="N142" s="21">
        <v>40000</v>
      </c>
    </row>
    <row r="143" spans="13:14" s="21" customFormat="1">
      <c r="M143" s="21">
        <v>142</v>
      </c>
      <c r="N143" s="21">
        <v>40000</v>
      </c>
    </row>
    <row r="144" spans="13:14" s="21" customFormat="1">
      <c r="M144" s="21">
        <v>143</v>
      </c>
      <c r="N144" s="21">
        <v>40000</v>
      </c>
    </row>
    <row r="145" spans="13:14" s="21" customFormat="1">
      <c r="M145" s="21">
        <v>144</v>
      </c>
      <c r="N145" s="21">
        <v>40000</v>
      </c>
    </row>
    <row r="146" spans="13:14" s="21" customFormat="1">
      <c r="M146" s="21">
        <v>145</v>
      </c>
      <c r="N146" s="21">
        <v>40000</v>
      </c>
    </row>
    <row r="147" spans="13:14" s="21" customFormat="1">
      <c r="M147" s="21">
        <v>146</v>
      </c>
      <c r="N147" s="21">
        <v>40000</v>
      </c>
    </row>
    <row r="148" spans="13:14" s="21" customFormat="1">
      <c r="M148" s="21">
        <v>147</v>
      </c>
      <c r="N148" s="21">
        <v>40000</v>
      </c>
    </row>
    <row r="149" spans="13:14" s="21" customFormat="1">
      <c r="M149" s="21">
        <v>148</v>
      </c>
      <c r="N149" s="21">
        <v>40000</v>
      </c>
    </row>
    <row r="150" spans="13:14" s="21" customFormat="1">
      <c r="M150" s="21">
        <v>149</v>
      </c>
      <c r="N150" s="21">
        <v>40000</v>
      </c>
    </row>
    <row r="151" spans="13:14" s="21" customFormat="1">
      <c r="M151" s="21">
        <v>150</v>
      </c>
      <c r="N151" s="21">
        <v>40000</v>
      </c>
    </row>
    <row r="152" spans="13:14" s="21" customFormat="1">
      <c r="M152" s="21">
        <v>151</v>
      </c>
      <c r="N152" s="21">
        <v>40000</v>
      </c>
    </row>
    <row r="153" spans="13:14" s="21" customFormat="1">
      <c r="M153" s="21">
        <v>152</v>
      </c>
      <c r="N153" s="21">
        <v>40000</v>
      </c>
    </row>
    <row r="154" spans="13:14" s="21" customFormat="1">
      <c r="M154" s="21">
        <v>153</v>
      </c>
      <c r="N154" s="21">
        <v>40000</v>
      </c>
    </row>
    <row r="155" spans="13:14" s="21" customFormat="1">
      <c r="M155" s="21">
        <v>154</v>
      </c>
      <c r="N155" s="21">
        <v>40000</v>
      </c>
    </row>
    <row r="156" spans="13:14" s="21" customFormat="1">
      <c r="M156" s="21">
        <v>155</v>
      </c>
      <c r="N156" s="21">
        <v>40000</v>
      </c>
    </row>
    <row r="157" spans="13:14" s="21" customFormat="1">
      <c r="M157" s="21">
        <v>156</v>
      </c>
      <c r="N157" s="21">
        <v>40000</v>
      </c>
    </row>
    <row r="158" spans="13:14" s="21" customFormat="1">
      <c r="M158" s="21">
        <v>157</v>
      </c>
      <c r="N158" s="21">
        <v>40000</v>
      </c>
    </row>
    <row r="159" spans="13:14" s="21" customFormat="1">
      <c r="M159" s="21">
        <v>158</v>
      </c>
      <c r="N159" s="21">
        <v>40000</v>
      </c>
    </row>
    <row r="160" spans="13:14" s="21" customFormat="1">
      <c r="M160" s="21">
        <v>159</v>
      </c>
      <c r="N160" s="21">
        <v>40000</v>
      </c>
    </row>
    <row r="161" spans="13:14" s="21" customFormat="1">
      <c r="M161" s="21">
        <v>160</v>
      </c>
      <c r="N161" s="21">
        <v>40000</v>
      </c>
    </row>
    <row r="162" spans="13:14" s="21" customFormat="1">
      <c r="M162" s="21">
        <v>161</v>
      </c>
      <c r="N162" s="21">
        <v>40000</v>
      </c>
    </row>
    <row r="163" spans="13:14" s="21" customFormat="1">
      <c r="M163" s="21">
        <v>162</v>
      </c>
      <c r="N163" s="21">
        <v>40000</v>
      </c>
    </row>
    <row r="164" spans="13:14" s="21" customFormat="1">
      <c r="M164" s="21">
        <v>163</v>
      </c>
      <c r="N164" s="21">
        <v>40000</v>
      </c>
    </row>
    <row r="165" spans="13:14" s="21" customFormat="1">
      <c r="M165" s="21">
        <v>164</v>
      </c>
      <c r="N165" s="21">
        <v>40000</v>
      </c>
    </row>
    <row r="166" spans="13:14" s="21" customFormat="1">
      <c r="M166" s="21">
        <v>165</v>
      </c>
      <c r="N166" s="21">
        <v>40000</v>
      </c>
    </row>
    <row r="167" spans="13:14" s="21" customFormat="1">
      <c r="M167" s="21">
        <v>166</v>
      </c>
      <c r="N167" s="21">
        <v>40000</v>
      </c>
    </row>
    <row r="168" spans="13:14" s="21" customFormat="1">
      <c r="M168" s="21">
        <v>167</v>
      </c>
      <c r="N168" s="21">
        <v>40000</v>
      </c>
    </row>
    <row r="169" spans="13:14" s="21" customFormat="1">
      <c r="M169" s="21">
        <v>168</v>
      </c>
      <c r="N169" s="21">
        <v>40000</v>
      </c>
    </row>
    <row r="170" spans="13:14" s="21" customFormat="1">
      <c r="M170" s="21">
        <v>169</v>
      </c>
      <c r="N170" s="21">
        <v>40000</v>
      </c>
    </row>
    <row r="171" spans="13:14" s="21" customFormat="1">
      <c r="M171" s="21">
        <v>170</v>
      </c>
      <c r="N171" s="21">
        <v>40000</v>
      </c>
    </row>
    <row r="172" spans="13:14" s="21" customFormat="1">
      <c r="M172" s="21">
        <v>171</v>
      </c>
      <c r="N172" s="21">
        <v>40000</v>
      </c>
    </row>
    <row r="173" spans="13:14" s="21" customFormat="1">
      <c r="M173" s="21">
        <v>172</v>
      </c>
      <c r="N173" s="21">
        <v>40000</v>
      </c>
    </row>
    <row r="174" spans="13:14" s="21" customFormat="1">
      <c r="M174" s="21">
        <v>173</v>
      </c>
      <c r="N174" s="21">
        <v>40000</v>
      </c>
    </row>
    <row r="175" spans="13:14" s="21" customFormat="1">
      <c r="M175" s="21">
        <v>174</v>
      </c>
      <c r="N175" s="21">
        <v>40000</v>
      </c>
    </row>
    <row r="176" spans="13:14" s="21" customFormat="1">
      <c r="M176" s="21">
        <v>175</v>
      </c>
      <c r="N176" s="21">
        <v>40000</v>
      </c>
    </row>
    <row r="177" spans="13:14" s="21" customFormat="1">
      <c r="M177" s="21">
        <v>176</v>
      </c>
      <c r="N177" s="21">
        <v>40000</v>
      </c>
    </row>
    <row r="178" spans="13:14" s="21" customFormat="1">
      <c r="M178" s="21">
        <v>177</v>
      </c>
      <c r="N178" s="21">
        <v>40000</v>
      </c>
    </row>
    <row r="179" spans="13:14" s="21" customFormat="1">
      <c r="M179" s="21">
        <v>178</v>
      </c>
      <c r="N179" s="21">
        <v>40000</v>
      </c>
    </row>
    <row r="180" spans="13:14" s="21" customFormat="1">
      <c r="M180" s="21">
        <v>179</v>
      </c>
      <c r="N180" s="21">
        <v>40000</v>
      </c>
    </row>
    <row r="181" spans="13:14" s="21" customFormat="1">
      <c r="M181" s="21">
        <v>180</v>
      </c>
      <c r="N181" s="21">
        <v>40000</v>
      </c>
    </row>
    <row r="182" spans="13:14" s="21" customFormat="1">
      <c r="M182" s="21">
        <v>181</v>
      </c>
      <c r="N182" s="21">
        <v>40000</v>
      </c>
    </row>
    <row r="183" spans="13:14" s="21" customFormat="1">
      <c r="M183" s="21">
        <v>182</v>
      </c>
      <c r="N183" s="21">
        <v>40000</v>
      </c>
    </row>
    <row r="184" spans="13:14" s="21" customFormat="1">
      <c r="M184" s="21">
        <v>183</v>
      </c>
      <c r="N184" s="21">
        <v>40000</v>
      </c>
    </row>
    <row r="185" spans="13:14" s="21" customFormat="1">
      <c r="M185" s="21">
        <v>184</v>
      </c>
      <c r="N185" s="21">
        <v>40000</v>
      </c>
    </row>
    <row r="186" spans="13:14" s="21" customFormat="1">
      <c r="M186" s="21">
        <v>185</v>
      </c>
      <c r="N186" s="21">
        <v>40000</v>
      </c>
    </row>
    <row r="187" spans="13:14" s="21" customFormat="1">
      <c r="M187" s="21">
        <v>186</v>
      </c>
      <c r="N187" s="21">
        <v>40000</v>
      </c>
    </row>
    <row r="188" spans="13:14" s="21" customFormat="1">
      <c r="M188" s="21">
        <v>187</v>
      </c>
      <c r="N188" s="21">
        <v>40000</v>
      </c>
    </row>
    <row r="189" spans="13:14" s="21" customFormat="1">
      <c r="M189" s="21">
        <v>188</v>
      </c>
      <c r="N189" s="21">
        <v>40000</v>
      </c>
    </row>
    <row r="190" spans="13:14" s="21" customFormat="1">
      <c r="M190" s="21">
        <v>189</v>
      </c>
      <c r="N190" s="21">
        <v>40000</v>
      </c>
    </row>
    <row r="191" spans="13:14" s="21" customFormat="1">
      <c r="M191" s="21">
        <v>190</v>
      </c>
      <c r="N191" s="21">
        <v>40000</v>
      </c>
    </row>
    <row r="192" spans="13:14" s="21" customFormat="1">
      <c r="M192" s="21">
        <v>191</v>
      </c>
      <c r="N192" s="21">
        <v>40000</v>
      </c>
    </row>
    <row r="193" spans="13:14" s="21" customFormat="1">
      <c r="M193" s="21">
        <v>192</v>
      </c>
      <c r="N193" s="21">
        <v>40000</v>
      </c>
    </row>
    <row r="194" spans="13:14" s="21" customFormat="1">
      <c r="M194" s="21">
        <v>193</v>
      </c>
      <c r="N194" s="21">
        <v>40000</v>
      </c>
    </row>
    <row r="195" spans="13:14" s="21" customFormat="1">
      <c r="M195" s="21">
        <v>194</v>
      </c>
      <c r="N195" s="21">
        <v>40000</v>
      </c>
    </row>
    <row r="196" spans="13:14" s="21" customFormat="1">
      <c r="M196" s="21">
        <v>195</v>
      </c>
      <c r="N196" s="21">
        <v>40000</v>
      </c>
    </row>
    <row r="197" spans="13:14" s="21" customFormat="1">
      <c r="M197" s="21">
        <v>196</v>
      </c>
      <c r="N197" s="21">
        <v>40000</v>
      </c>
    </row>
    <row r="198" spans="13:14" s="21" customFormat="1">
      <c r="M198" s="21">
        <v>197</v>
      </c>
      <c r="N198" s="21">
        <v>40000</v>
      </c>
    </row>
    <row r="199" spans="13:14" s="21" customFormat="1">
      <c r="M199" s="21">
        <v>198</v>
      </c>
      <c r="N199" s="21">
        <v>40000</v>
      </c>
    </row>
    <row r="200" spans="13:14" s="21" customFormat="1">
      <c r="M200" s="21">
        <v>199</v>
      </c>
      <c r="N200" s="21">
        <v>40000</v>
      </c>
    </row>
    <row r="201" spans="13:14" s="21" customFormat="1">
      <c r="M201" s="21">
        <v>200</v>
      </c>
      <c r="N201" s="21">
        <v>40000</v>
      </c>
    </row>
    <row r="202" spans="13:14" s="21" customFormat="1">
      <c r="M202" s="21">
        <v>201</v>
      </c>
      <c r="N202" s="21">
        <v>40000</v>
      </c>
    </row>
    <row r="203" spans="13:14" s="21" customFormat="1">
      <c r="M203" s="21">
        <v>202</v>
      </c>
      <c r="N203" s="21">
        <v>40000</v>
      </c>
    </row>
    <row r="204" spans="13:14" s="21" customFormat="1">
      <c r="M204" s="21">
        <v>203</v>
      </c>
      <c r="N204" s="21">
        <v>40000</v>
      </c>
    </row>
    <row r="205" spans="13:14" s="21" customFormat="1">
      <c r="M205" s="21">
        <v>204</v>
      </c>
      <c r="N205" s="21">
        <v>40000</v>
      </c>
    </row>
    <row r="206" spans="13:14" s="21" customFormat="1">
      <c r="M206" s="21">
        <v>205</v>
      </c>
      <c r="N206" s="21">
        <v>40000</v>
      </c>
    </row>
    <row r="207" spans="13:14" s="21" customFormat="1">
      <c r="M207" s="21">
        <v>206</v>
      </c>
      <c r="N207" s="21">
        <v>40000</v>
      </c>
    </row>
    <row r="208" spans="13:14" s="21" customFormat="1">
      <c r="M208" s="21">
        <v>207</v>
      </c>
      <c r="N208" s="21">
        <v>40000</v>
      </c>
    </row>
    <row r="209" spans="13:14" s="21" customFormat="1">
      <c r="M209" s="21">
        <v>208</v>
      </c>
      <c r="N209" s="21">
        <v>40000</v>
      </c>
    </row>
    <row r="210" spans="13:14" s="21" customFormat="1">
      <c r="M210" s="21">
        <v>209</v>
      </c>
      <c r="N210" s="21">
        <v>40000</v>
      </c>
    </row>
    <row r="211" spans="13:14" s="21" customFormat="1">
      <c r="M211" s="21">
        <v>210</v>
      </c>
      <c r="N211" s="21">
        <v>40000</v>
      </c>
    </row>
    <row r="212" spans="13:14" s="21" customFormat="1">
      <c r="M212" s="21">
        <v>211</v>
      </c>
      <c r="N212" s="21">
        <v>40000</v>
      </c>
    </row>
    <row r="213" spans="13:14" s="21" customFormat="1">
      <c r="M213" s="21">
        <v>212</v>
      </c>
      <c r="N213" s="21">
        <v>40000</v>
      </c>
    </row>
    <row r="214" spans="13:14" s="21" customFormat="1">
      <c r="M214" s="21">
        <v>213</v>
      </c>
      <c r="N214" s="21">
        <v>40000</v>
      </c>
    </row>
    <row r="215" spans="13:14" s="21" customFormat="1">
      <c r="M215" s="21">
        <v>214</v>
      </c>
      <c r="N215" s="21">
        <v>40000</v>
      </c>
    </row>
    <row r="216" spans="13:14" s="21" customFormat="1">
      <c r="M216" s="21">
        <v>215</v>
      </c>
      <c r="N216" s="21">
        <v>40000</v>
      </c>
    </row>
    <row r="217" spans="13:14" s="21" customFormat="1">
      <c r="M217" s="21">
        <v>216</v>
      </c>
      <c r="N217" s="21">
        <v>40000</v>
      </c>
    </row>
    <row r="218" spans="13:14" s="21" customFormat="1">
      <c r="M218" s="21">
        <v>217</v>
      </c>
      <c r="N218" s="21">
        <v>40000</v>
      </c>
    </row>
    <row r="219" spans="13:14" s="21" customFormat="1">
      <c r="M219" s="21">
        <v>218</v>
      </c>
      <c r="N219" s="21">
        <v>40000</v>
      </c>
    </row>
    <row r="220" spans="13:14" s="21" customFormat="1">
      <c r="M220" s="21">
        <v>219</v>
      </c>
      <c r="N220" s="21">
        <v>40000</v>
      </c>
    </row>
    <row r="221" spans="13:14" s="21" customFormat="1">
      <c r="M221" s="21">
        <v>220</v>
      </c>
      <c r="N221" s="21">
        <v>40000</v>
      </c>
    </row>
    <row r="222" spans="13:14" s="21" customFormat="1">
      <c r="M222" s="21">
        <v>221</v>
      </c>
      <c r="N222" s="21">
        <v>40000</v>
      </c>
    </row>
    <row r="223" spans="13:14" s="21" customFormat="1">
      <c r="M223" s="21">
        <v>222</v>
      </c>
      <c r="N223" s="21">
        <v>40000</v>
      </c>
    </row>
    <row r="224" spans="13:14" s="21" customFormat="1">
      <c r="M224" s="21">
        <v>223</v>
      </c>
      <c r="N224" s="21">
        <v>40000</v>
      </c>
    </row>
    <row r="225" spans="13:14" s="21" customFormat="1">
      <c r="M225" s="21">
        <v>224</v>
      </c>
      <c r="N225" s="21">
        <v>40000</v>
      </c>
    </row>
    <row r="226" spans="13:14" s="21" customFormat="1">
      <c r="M226" s="21">
        <v>225</v>
      </c>
      <c r="N226" s="21">
        <v>40000</v>
      </c>
    </row>
    <row r="227" spans="13:14" s="21" customFormat="1">
      <c r="M227" s="21">
        <v>226</v>
      </c>
      <c r="N227" s="21">
        <v>40000</v>
      </c>
    </row>
    <row r="228" spans="13:14" s="21" customFormat="1">
      <c r="M228" s="21">
        <v>227</v>
      </c>
      <c r="N228" s="21">
        <v>40000</v>
      </c>
    </row>
    <row r="229" spans="13:14" s="21" customFormat="1">
      <c r="M229" s="21">
        <v>228</v>
      </c>
      <c r="N229" s="21">
        <v>40000</v>
      </c>
    </row>
    <row r="230" spans="13:14" s="21" customFormat="1">
      <c r="M230" s="21">
        <v>229</v>
      </c>
      <c r="N230" s="21">
        <v>40000</v>
      </c>
    </row>
    <row r="231" spans="13:14" s="21" customFormat="1">
      <c r="M231" s="21">
        <v>230</v>
      </c>
      <c r="N231" s="21">
        <v>40000</v>
      </c>
    </row>
    <row r="232" spans="13:14" s="21" customFormat="1">
      <c r="M232" s="21">
        <v>231</v>
      </c>
      <c r="N232" s="21">
        <v>40000</v>
      </c>
    </row>
    <row r="233" spans="13:14" s="21" customFormat="1">
      <c r="M233" s="21">
        <v>232</v>
      </c>
      <c r="N233" s="21">
        <v>40000</v>
      </c>
    </row>
    <row r="234" spans="13:14" s="21" customFormat="1">
      <c r="M234" s="21">
        <v>233</v>
      </c>
      <c r="N234" s="21">
        <v>40000</v>
      </c>
    </row>
    <row r="235" spans="13:14" s="21" customFormat="1">
      <c r="M235" s="21">
        <v>234</v>
      </c>
      <c r="N235" s="21">
        <v>40000</v>
      </c>
    </row>
    <row r="236" spans="13:14" s="21" customFormat="1">
      <c r="M236" s="21">
        <v>235</v>
      </c>
      <c r="N236" s="21">
        <v>40000</v>
      </c>
    </row>
    <row r="237" spans="13:14" s="21" customFormat="1">
      <c r="M237" s="21">
        <v>236</v>
      </c>
      <c r="N237" s="21">
        <v>40000</v>
      </c>
    </row>
    <row r="238" spans="13:14" s="21" customFormat="1">
      <c r="M238" s="21">
        <v>237</v>
      </c>
      <c r="N238" s="21">
        <v>40000</v>
      </c>
    </row>
    <row r="239" spans="13:14" s="21" customFormat="1">
      <c r="M239" s="21">
        <v>238</v>
      </c>
      <c r="N239" s="21">
        <v>40000</v>
      </c>
    </row>
    <row r="240" spans="13:14" s="21" customFormat="1">
      <c r="M240" s="21">
        <v>239</v>
      </c>
      <c r="N240" s="21">
        <v>40000</v>
      </c>
    </row>
    <row r="241" spans="13:14" s="21" customFormat="1">
      <c r="M241" s="21">
        <v>240</v>
      </c>
      <c r="N241" s="21">
        <v>40000</v>
      </c>
    </row>
    <row r="242" spans="13:14" s="21" customFormat="1">
      <c r="M242" s="21">
        <v>241</v>
      </c>
      <c r="N242" s="21">
        <v>40000</v>
      </c>
    </row>
    <row r="243" spans="13:14" s="21" customFormat="1">
      <c r="M243" s="21">
        <v>242</v>
      </c>
      <c r="N243" s="21">
        <v>40000</v>
      </c>
    </row>
    <row r="244" spans="13:14" s="21" customFormat="1">
      <c r="M244" s="21">
        <v>243</v>
      </c>
      <c r="N244" s="21">
        <v>40000</v>
      </c>
    </row>
    <row r="245" spans="13:14" s="21" customFormat="1">
      <c r="M245" s="21">
        <v>244</v>
      </c>
      <c r="N245" s="21">
        <v>40000</v>
      </c>
    </row>
    <row r="246" spans="13:14" s="21" customFormat="1">
      <c r="M246" s="21">
        <v>245</v>
      </c>
      <c r="N246" s="21">
        <v>40000</v>
      </c>
    </row>
    <row r="247" spans="13:14" s="21" customFormat="1">
      <c r="M247" s="21">
        <v>246</v>
      </c>
      <c r="N247" s="21">
        <v>40000</v>
      </c>
    </row>
    <row r="248" spans="13:14" s="21" customFormat="1">
      <c r="M248" s="21">
        <v>247</v>
      </c>
      <c r="N248" s="21">
        <v>40000</v>
      </c>
    </row>
    <row r="249" spans="13:14" s="21" customFormat="1">
      <c r="M249" s="21">
        <v>248</v>
      </c>
      <c r="N249" s="21">
        <v>40000</v>
      </c>
    </row>
    <row r="250" spans="13:14" s="21" customFormat="1">
      <c r="M250" s="21">
        <v>249</v>
      </c>
      <c r="N250" s="21">
        <v>40000</v>
      </c>
    </row>
    <row r="251" spans="13:14" s="21" customFormat="1">
      <c r="M251" s="21">
        <v>250</v>
      </c>
      <c r="N251" s="21">
        <v>40000</v>
      </c>
    </row>
    <row r="252" spans="13:14" s="21" customFormat="1">
      <c r="M252" s="21">
        <v>251</v>
      </c>
      <c r="N252" s="21">
        <v>40000</v>
      </c>
    </row>
    <row r="253" spans="13:14" s="21" customFormat="1">
      <c r="M253" s="21">
        <v>252</v>
      </c>
      <c r="N253" s="21">
        <v>40000</v>
      </c>
    </row>
    <row r="254" spans="13:14" s="21" customFormat="1">
      <c r="M254" s="21">
        <v>253</v>
      </c>
      <c r="N254" s="21">
        <v>40000</v>
      </c>
    </row>
    <row r="255" spans="13:14" s="21" customFormat="1">
      <c r="M255" s="21">
        <v>254</v>
      </c>
      <c r="N255" s="21">
        <v>40000</v>
      </c>
    </row>
    <row r="256" spans="13:14" s="21" customFormat="1">
      <c r="M256" s="21">
        <v>255</v>
      </c>
      <c r="N256" s="21">
        <v>40000</v>
      </c>
    </row>
    <row r="257" spans="13:14" s="21" customFormat="1">
      <c r="M257" s="21">
        <v>256</v>
      </c>
      <c r="N257" s="21">
        <v>40000</v>
      </c>
    </row>
    <row r="258" spans="13:14" s="21" customFormat="1">
      <c r="M258" s="21">
        <v>257</v>
      </c>
      <c r="N258" s="21">
        <v>40000</v>
      </c>
    </row>
    <row r="259" spans="13:14" s="21" customFormat="1">
      <c r="M259" s="21">
        <v>258</v>
      </c>
      <c r="N259" s="21">
        <v>40000</v>
      </c>
    </row>
    <row r="260" spans="13:14" s="21" customFormat="1">
      <c r="M260" s="21">
        <v>259</v>
      </c>
      <c r="N260" s="21">
        <v>40000</v>
      </c>
    </row>
    <row r="261" spans="13:14" s="21" customFormat="1">
      <c r="M261" s="21">
        <v>260</v>
      </c>
      <c r="N261" s="21">
        <v>40000</v>
      </c>
    </row>
    <row r="262" spans="13:14" s="21" customFormat="1">
      <c r="M262" s="21">
        <v>261</v>
      </c>
      <c r="N262" s="21">
        <v>40000</v>
      </c>
    </row>
    <row r="263" spans="13:14" s="21" customFormat="1">
      <c r="M263" s="21">
        <v>262</v>
      </c>
      <c r="N263" s="21">
        <v>40000</v>
      </c>
    </row>
    <row r="264" spans="13:14" s="21" customFormat="1">
      <c r="M264" s="21">
        <v>263</v>
      </c>
      <c r="N264" s="21">
        <v>40000</v>
      </c>
    </row>
    <row r="265" spans="13:14" s="21" customFormat="1">
      <c r="M265" s="21">
        <v>264</v>
      </c>
      <c r="N265" s="21">
        <v>40000</v>
      </c>
    </row>
    <row r="266" spans="13:14" s="21" customFormat="1">
      <c r="M266" s="21">
        <v>265</v>
      </c>
      <c r="N266" s="21">
        <v>40000</v>
      </c>
    </row>
    <row r="267" spans="13:14" s="21" customFormat="1">
      <c r="M267" s="21">
        <v>266</v>
      </c>
      <c r="N267" s="21">
        <v>40000</v>
      </c>
    </row>
    <row r="268" spans="13:14" s="21" customFormat="1">
      <c r="M268" s="21">
        <v>267</v>
      </c>
      <c r="N268" s="21">
        <v>40000</v>
      </c>
    </row>
    <row r="269" spans="13:14" s="21" customFormat="1">
      <c r="M269" s="21">
        <v>268</v>
      </c>
      <c r="N269" s="21">
        <v>40000</v>
      </c>
    </row>
    <row r="270" spans="13:14" s="21" customFormat="1">
      <c r="M270" s="21">
        <v>269</v>
      </c>
      <c r="N270" s="21">
        <v>40000</v>
      </c>
    </row>
    <row r="271" spans="13:14" s="21" customFormat="1">
      <c r="M271" s="21">
        <v>270</v>
      </c>
      <c r="N271" s="21">
        <v>40000</v>
      </c>
    </row>
    <row r="272" spans="13:14" s="21" customFormat="1">
      <c r="M272" s="21">
        <v>271</v>
      </c>
      <c r="N272" s="21">
        <v>40000</v>
      </c>
    </row>
    <row r="273" spans="13:14" s="21" customFormat="1">
      <c r="M273" s="21">
        <v>272</v>
      </c>
      <c r="N273" s="21">
        <v>40000</v>
      </c>
    </row>
    <row r="274" spans="13:14" s="21" customFormat="1">
      <c r="M274" s="21">
        <v>273</v>
      </c>
      <c r="N274" s="21">
        <v>40000</v>
      </c>
    </row>
    <row r="275" spans="13:14" s="21" customFormat="1">
      <c r="M275" s="21">
        <v>274</v>
      </c>
      <c r="N275" s="21">
        <v>40000</v>
      </c>
    </row>
    <row r="276" spans="13:14" s="21" customFormat="1">
      <c r="M276" s="21">
        <v>275</v>
      </c>
      <c r="N276" s="21">
        <v>40000</v>
      </c>
    </row>
    <row r="277" spans="13:14" s="21" customFormat="1">
      <c r="M277" s="21">
        <v>276</v>
      </c>
      <c r="N277" s="21">
        <v>40000</v>
      </c>
    </row>
    <row r="278" spans="13:14" s="21" customFormat="1">
      <c r="M278" s="21">
        <v>277</v>
      </c>
      <c r="N278" s="21">
        <v>40000</v>
      </c>
    </row>
    <row r="279" spans="13:14" s="21" customFormat="1">
      <c r="M279" s="21">
        <v>278</v>
      </c>
      <c r="N279" s="21">
        <v>40000</v>
      </c>
    </row>
    <row r="280" spans="13:14" s="21" customFormat="1">
      <c r="M280" s="21">
        <v>279</v>
      </c>
      <c r="N280" s="21">
        <v>40000</v>
      </c>
    </row>
    <row r="281" spans="13:14" s="21" customFormat="1">
      <c r="M281" s="21">
        <v>280</v>
      </c>
      <c r="N281" s="21">
        <v>40000</v>
      </c>
    </row>
    <row r="282" spans="13:14" s="21" customFormat="1">
      <c r="M282" s="21">
        <v>281</v>
      </c>
      <c r="N282" s="21">
        <v>40000</v>
      </c>
    </row>
    <row r="283" spans="13:14" s="21" customFormat="1">
      <c r="M283" s="21">
        <v>282</v>
      </c>
      <c r="N283" s="21">
        <v>40000</v>
      </c>
    </row>
    <row r="284" spans="13:14" s="21" customFormat="1">
      <c r="M284" s="21">
        <v>283</v>
      </c>
      <c r="N284" s="21">
        <v>40000</v>
      </c>
    </row>
    <row r="285" spans="13:14" s="21" customFormat="1">
      <c r="M285" s="21">
        <v>284</v>
      </c>
      <c r="N285" s="21">
        <v>40000</v>
      </c>
    </row>
    <row r="286" spans="13:14" s="21" customFormat="1">
      <c r="M286" s="21">
        <v>285</v>
      </c>
      <c r="N286" s="21">
        <v>40000</v>
      </c>
    </row>
    <row r="287" spans="13:14" s="21" customFormat="1">
      <c r="M287" s="21">
        <v>286</v>
      </c>
      <c r="N287" s="21">
        <v>40000</v>
      </c>
    </row>
    <row r="288" spans="13:14" s="21" customFormat="1">
      <c r="M288" s="21">
        <v>287</v>
      </c>
      <c r="N288" s="21">
        <v>40000</v>
      </c>
    </row>
    <row r="289" spans="13:14" s="21" customFormat="1">
      <c r="M289" s="21">
        <v>288</v>
      </c>
      <c r="N289" s="21">
        <v>40000</v>
      </c>
    </row>
    <row r="290" spans="13:14" s="21" customFormat="1">
      <c r="M290" s="21">
        <v>289</v>
      </c>
      <c r="N290" s="21">
        <v>40000</v>
      </c>
    </row>
    <row r="291" spans="13:14" s="21" customFormat="1">
      <c r="M291" s="21">
        <v>290</v>
      </c>
      <c r="N291" s="21">
        <v>40000</v>
      </c>
    </row>
    <row r="292" spans="13:14" s="21" customFormat="1">
      <c r="M292" s="21">
        <v>291</v>
      </c>
      <c r="N292" s="21">
        <v>40000</v>
      </c>
    </row>
    <row r="293" spans="13:14" s="21" customFormat="1">
      <c r="M293" s="21">
        <v>292</v>
      </c>
      <c r="N293" s="21">
        <v>40000</v>
      </c>
    </row>
    <row r="294" spans="13:14" s="21" customFormat="1">
      <c r="M294" s="21">
        <v>293</v>
      </c>
      <c r="N294" s="21">
        <v>40000</v>
      </c>
    </row>
    <row r="295" spans="13:14" s="21" customFormat="1">
      <c r="M295" s="21">
        <v>294</v>
      </c>
      <c r="N295" s="21">
        <v>40000</v>
      </c>
    </row>
    <row r="296" spans="13:14" s="21" customFormat="1">
      <c r="M296" s="21">
        <v>295</v>
      </c>
      <c r="N296" s="21">
        <v>40000</v>
      </c>
    </row>
    <row r="297" spans="13:14" s="21" customFormat="1">
      <c r="M297" s="21">
        <v>296</v>
      </c>
      <c r="N297" s="21">
        <v>40000</v>
      </c>
    </row>
    <row r="298" spans="13:14" s="21" customFormat="1">
      <c r="M298" s="21">
        <v>297</v>
      </c>
      <c r="N298" s="21">
        <v>40000</v>
      </c>
    </row>
    <row r="299" spans="13:14" s="21" customFormat="1">
      <c r="M299" s="21">
        <v>298</v>
      </c>
      <c r="N299" s="21">
        <v>40000</v>
      </c>
    </row>
    <row r="300" spans="13:14" s="21" customFormat="1">
      <c r="M300" s="21">
        <v>299</v>
      </c>
      <c r="N300" s="21">
        <v>40000</v>
      </c>
    </row>
    <row r="301" spans="13:14" s="21" customFormat="1">
      <c r="M301" s="21">
        <v>300</v>
      </c>
      <c r="N301" s="21">
        <v>40000</v>
      </c>
    </row>
    <row r="302" spans="13:14" s="21" customFormat="1">
      <c r="M302" s="21">
        <v>301</v>
      </c>
      <c r="N302" s="21">
        <v>40000</v>
      </c>
    </row>
    <row r="303" spans="13:14" s="21" customFormat="1">
      <c r="M303" s="21">
        <v>302</v>
      </c>
      <c r="N303" s="21">
        <v>40000</v>
      </c>
    </row>
    <row r="304" spans="13:14" s="21" customFormat="1">
      <c r="M304" s="21">
        <v>303</v>
      </c>
      <c r="N304" s="21">
        <v>40000</v>
      </c>
    </row>
    <row r="305" spans="13:14" s="21" customFormat="1">
      <c r="M305" s="21">
        <v>304</v>
      </c>
      <c r="N305" s="21">
        <v>40000</v>
      </c>
    </row>
    <row r="306" spans="13:14" s="21" customFormat="1">
      <c r="M306" s="21">
        <v>305</v>
      </c>
      <c r="N306" s="21">
        <v>40000</v>
      </c>
    </row>
    <row r="307" spans="13:14" s="21" customFormat="1">
      <c r="M307" s="21">
        <v>306</v>
      </c>
      <c r="N307" s="21">
        <v>40000</v>
      </c>
    </row>
    <row r="308" spans="13:14" s="21" customFormat="1">
      <c r="M308" s="21">
        <v>307</v>
      </c>
      <c r="N308" s="21">
        <v>40000</v>
      </c>
    </row>
    <row r="309" spans="13:14" s="21" customFormat="1">
      <c r="M309" s="21">
        <v>308</v>
      </c>
      <c r="N309" s="21">
        <v>40000</v>
      </c>
    </row>
    <row r="310" spans="13:14" s="21" customFormat="1">
      <c r="M310" s="21">
        <v>309</v>
      </c>
      <c r="N310" s="21">
        <v>40000</v>
      </c>
    </row>
    <row r="311" spans="13:14" s="21" customFormat="1">
      <c r="M311" s="21">
        <v>310</v>
      </c>
      <c r="N311" s="21">
        <v>40000</v>
      </c>
    </row>
    <row r="312" spans="13:14" s="21" customFormat="1">
      <c r="M312" s="21">
        <v>311</v>
      </c>
      <c r="N312" s="21">
        <v>40000</v>
      </c>
    </row>
    <row r="313" spans="13:14" s="21" customFormat="1">
      <c r="M313" s="21">
        <v>312</v>
      </c>
      <c r="N313" s="21">
        <v>40000</v>
      </c>
    </row>
    <row r="314" spans="13:14" s="21" customFormat="1">
      <c r="M314" s="21">
        <v>313</v>
      </c>
      <c r="N314" s="21">
        <v>40000</v>
      </c>
    </row>
    <row r="315" spans="13:14" s="21" customFormat="1">
      <c r="M315" s="21">
        <v>314</v>
      </c>
      <c r="N315" s="21">
        <v>40000</v>
      </c>
    </row>
    <row r="316" spans="13:14" s="21" customFormat="1">
      <c r="M316" s="21">
        <v>315</v>
      </c>
      <c r="N316" s="21">
        <v>40000</v>
      </c>
    </row>
    <row r="317" spans="13:14" s="21" customFormat="1">
      <c r="M317" s="21">
        <v>316</v>
      </c>
      <c r="N317" s="21">
        <v>40000</v>
      </c>
    </row>
    <row r="318" spans="13:14" s="21" customFormat="1">
      <c r="M318" s="21">
        <v>317</v>
      </c>
      <c r="N318" s="21">
        <v>40000</v>
      </c>
    </row>
    <row r="319" spans="13:14" s="21" customFormat="1">
      <c r="M319" s="21">
        <v>318</v>
      </c>
      <c r="N319" s="21">
        <v>40000</v>
      </c>
    </row>
    <row r="320" spans="13:14" s="21" customFormat="1">
      <c r="M320" s="21">
        <v>319</v>
      </c>
      <c r="N320" s="21">
        <v>40000</v>
      </c>
    </row>
    <row r="321" spans="13:14" s="21" customFormat="1">
      <c r="M321" s="21">
        <v>320</v>
      </c>
      <c r="N321" s="21">
        <v>40000</v>
      </c>
    </row>
    <row r="322" spans="13:14" s="21" customFormat="1">
      <c r="M322" s="21">
        <v>321</v>
      </c>
      <c r="N322" s="21">
        <v>40000</v>
      </c>
    </row>
    <row r="323" spans="13:14" s="21" customFormat="1">
      <c r="M323" s="21">
        <v>322</v>
      </c>
      <c r="N323" s="21">
        <v>40000</v>
      </c>
    </row>
    <row r="324" spans="13:14" s="21" customFormat="1">
      <c r="M324" s="21">
        <v>323</v>
      </c>
      <c r="N324" s="21">
        <v>40000</v>
      </c>
    </row>
    <row r="325" spans="13:14" s="21" customFormat="1">
      <c r="M325" s="21">
        <v>324</v>
      </c>
      <c r="N325" s="21">
        <v>40000</v>
      </c>
    </row>
    <row r="326" spans="13:14" s="21" customFormat="1">
      <c r="M326" s="21">
        <v>325</v>
      </c>
      <c r="N326" s="21">
        <v>40000</v>
      </c>
    </row>
    <row r="327" spans="13:14" s="21" customFormat="1">
      <c r="M327" s="21">
        <v>326</v>
      </c>
      <c r="N327" s="21">
        <v>40000</v>
      </c>
    </row>
    <row r="328" spans="13:14" s="21" customFormat="1">
      <c r="M328" s="21">
        <v>327</v>
      </c>
      <c r="N328" s="21">
        <v>40000</v>
      </c>
    </row>
    <row r="329" spans="13:14" s="21" customFormat="1">
      <c r="M329" s="21">
        <v>328</v>
      </c>
      <c r="N329" s="21">
        <v>40000</v>
      </c>
    </row>
    <row r="330" spans="13:14" s="21" customFormat="1">
      <c r="M330" s="21">
        <v>329</v>
      </c>
      <c r="N330" s="21">
        <v>40000</v>
      </c>
    </row>
    <row r="331" spans="13:14" s="21" customFormat="1">
      <c r="M331" s="21">
        <v>330</v>
      </c>
      <c r="N331" s="21">
        <v>40000</v>
      </c>
    </row>
    <row r="332" spans="13:14" s="21" customFormat="1">
      <c r="M332" s="21">
        <v>331</v>
      </c>
      <c r="N332" s="21">
        <v>40000</v>
      </c>
    </row>
    <row r="333" spans="13:14" s="21" customFormat="1">
      <c r="M333" s="21">
        <v>332</v>
      </c>
      <c r="N333" s="21">
        <v>40000</v>
      </c>
    </row>
    <row r="334" spans="13:14" s="21" customFormat="1">
      <c r="M334" s="21">
        <v>333</v>
      </c>
      <c r="N334" s="21">
        <v>40000</v>
      </c>
    </row>
    <row r="335" spans="13:14" s="21" customFormat="1">
      <c r="M335" s="21">
        <v>334</v>
      </c>
      <c r="N335" s="21">
        <v>40000</v>
      </c>
    </row>
    <row r="336" spans="13:14" s="21" customFormat="1">
      <c r="M336" s="21">
        <v>335</v>
      </c>
      <c r="N336" s="21">
        <v>40000</v>
      </c>
    </row>
    <row r="337" spans="13:14" s="21" customFormat="1">
      <c r="M337" s="21">
        <v>336</v>
      </c>
      <c r="N337" s="21">
        <v>40000</v>
      </c>
    </row>
    <row r="338" spans="13:14" s="21" customFormat="1">
      <c r="M338" s="21">
        <v>337</v>
      </c>
      <c r="N338" s="21">
        <v>40000</v>
      </c>
    </row>
    <row r="339" spans="13:14" s="21" customFormat="1">
      <c r="M339" s="21">
        <v>338</v>
      </c>
      <c r="N339" s="21">
        <v>40000</v>
      </c>
    </row>
    <row r="340" spans="13:14" s="21" customFormat="1">
      <c r="M340" s="21">
        <v>339</v>
      </c>
      <c r="N340" s="21">
        <v>40000</v>
      </c>
    </row>
    <row r="341" spans="13:14" s="21" customFormat="1">
      <c r="M341" s="21">
        <v>340</v>
      </c>
      <c r="N341" s="21">
        <v>40000</v>
      </c>
    </row>
    <row r="342" spans="13:14" s="21" customFormat="1">
      <c r="M342" s="21">
        <v>341</v>
      </c>
      <c r="N342" s="21">
        <v>40000</v>
      </c>
    </row>
    <row r="343" spans="13:14" s="21" customFormat="1">
      <c r="M343" s="21">
        <v>342</v>
      </c>
      <c r="N343" s="21">
        <v>40000</v>
      </c>
    </row>
    <row r="344" spans="13:14" s="21" customFormat="1">
      <c r="M344" s="21">
        <v>343</v>
      </c>
      <c r="N344" s="21">
        <v>40000</v>
      </c>
    </row>
    <row r="345" spans="13:14" s="21" customFormat="1">
      <c r="M345" s="21">
        <v>344</v>
      </c>
      <c r="N345" s="21">
        <v>40000</v>
      </c>
    </row>
    <row r="346" spans="13:14" s="21" customFormat="1">
      <c r="M346" s="21">
        <v>345</v>
      </c>
      <c r="N346" s="21">
        <v>40000</v>
      </c>
    </row>
    <row r="347" spans="13:14" s="21" customFormat="1">
      <c r="M347" s="21">
        <v>346</v>
      </c>
      <c r="N347" s="21">
        <v>40000</v>
      </c>
    </row>
    <row r="348" spans="13:14" s="21" customFormat="1">
      <c r="M348" s="21">
        <v>347</v>
      </c>
      <c r="N348" s="21">
        <v>40000</v>
      </c>
    </row>
    <row r="349" spans="13:14" s="21" customFormat="1">
      <c r="M349" s="21">
        <v>348</v>
      </c>
      <c r="N349" s="21">
        <v>40000</v>
      </c>
    </row>
    <row r="350" spans="13:14" s="21" customFormat="1">
      <c r="M350" s="21">
        <v>349</v>
      </c>
      <c r="N350" s="21">
        <v>40000</v>
      </c>
    </row>
    <row r="351" spans="13:14" s="21" customFormat="1">
      <c r="M351" s="21">
        <v>350</v>
      </c>
      <c r="N351" s="21">
        <v>40000</v>
      </c>
    </row>
    <row r="352" spans="13:14" s="21" customFormat="1">
      <c r="M352" s="21">
        <v>351</v>
      </c>
      <c r="N352" s="21">
        <v>40000</v>
      </c>
    </row>
    <row r="353" spans="13:14" s="21" customFormat="1">
      <c r="M353" s="21">
        <v>352</v>
      </c>
      <c r="N353" s="21">
        <v>40000</v>
      </c>
    </row>
    <row r="354" spans="13:14" s="21" customFormat="1">
      <c r="M354" s="21">
        <v>353</v>
      </c>
      <c r="N354" s="21">
        <v>40000</v>
      </c>
    </row>
    <row r="355" spans="13:14" s="21" customFormat="1">
      <c r="M355" s="21">
        <v>354</v>
      </c>
      <c r="N355" s="21">
        <v>40000</v>
      </c>
    </row>
    <row r="356" spans="13:14" s="21" customFormat="1">
      <c r="M356" s="21">
        <v>355</v>
      </c>
      <c r="N356" s="21">
        <v>40000</v>
      </c>
    </row>
    <row r="357" spans="13:14" s="21" customFormat="1">
      <c r="M357" s="21">
        <v>356</v>
      </c>
      <c r="N357" s="21">
        <v>40000</v>
      </c>
    </row>
    <row r="358" spans="13:14" s="21" customFormat="1">
      <c r="M358" s="21">
        <v>357</v>
      </c>
      <c r="N358" s="21">
        <v>40000</v>
      </c>
    </row>
    <row r="359" spans="13:14" s="21" customFormat="1">
      <c r="M359" s="21">
        <v>358</v>
      </c>
      <c r="N359" s="21">
        <v>40000</v>
      </c>
    </row>
    <row r="360" spans="13:14" s="21" customFormat="1">
      <c r="M360" s="21">
        <v>359</v>
      </c>
      <c r="N360" s="21">
        <v>40000</v>
      </c>
    </row>
    <row r="361" spans="13:14" s="21" customFormat="1">
      <c r="M361" s="21">
        <v>360</v>
      </c>
      <c r="N361" s="21">
        <v>40000</v>
      </c>
    </row>
    <row r="362" spans="13:14" s="21" customFormat="1">
      <c r="M362" s="21">
        <v>361</v>
      </c>
      <c r="N362" s="21">
        <v>40000</v>
      </c>
    </row>
    <row r="363" spans="13:14" s="21" customFormat="1">
      <c r="M363" s="21">
        <v>362</v>
      </c>
      <c r="N363" s="21">
        <v>40000</v>
      </c>
    </row>
    <row r="364" spans="13:14" s="21" customFormat="1">
      <c r="M364" s="21">
        <v>363</v>
      </c>
      <c r="N364" s="21">
        <v>40000</v>
      </c>
    </row>
    <row r="365" spans="13:14" s="21" customFormat="1">
      <c r="M365" s="21">
        <v>364</v>
      </c>
      <c r="N365" s="21">
        <v>40000</v>
      </c>
    </row>
    <row r="366" spans="13:14" s="21" customFormat="1">
      <c r="M366" s="21">
        <v>365</v>
      </c>
      <c r="N366" s="21">
        <v>40000</v>
      </c>
    </row>
    <row r="367" spans="13:14" s="21" customFormat="1">
      <c r="M367" s="21">
        <v>366</v>
      </c>
      <c r="N367" s="21">
        <v>40000</v>
      </c>
    </row>
    <row r="368" spans="13:14" s="21" customFormat="1">
      <c r="M368" s="21">
        <v>367</v>
      </c>
      <c r="N368" s="21">
        <v>40000</v>
      </c>
    </row>
    <row r="369" spans="13:14" s="21" customFormat="1">
      <c r="M369" s="21">
        <v>368</v>
      </c>
      <c r="N369" s="21">
        <v>40000</v>
      </c>
    </row>
    <row r="370" spans="13:14" s="21" customFormat="1">
      <c r="M370" s="21">
        <v>369</v>
      </c>
      <c r="N370" s="21">
        <v>40000</v>
      </c>
    </row>
    <row r="371" spans="13:14" s="21" customFormat="1">
      <c r="M371" s="21">
        <v>370</v>
      </c>
      <c r="N371" s="21">
        <v>40000</v>
      </c>
    </row>
    <row r="372" spans="13:14" s="21" customFormat="1">
      <c r="M372" s="21">
        <v>371</v>
      </c>
      <c r="N372" s="21">
        <v>40000</v>
      </c>
    </row>
    <row r="373" spans="13:14" s="21" customFormat="1">
      <c r="M373" s="21">
        <v>372</v>
      </c>
      <c r="N373" s="21">
        <v>40000</v>
      </c>
    </row>
    <row r="374" spans="13:14" s="21" customFormat="1">
      <c r="M374" s="21">
        <v>373</v>
      </c>
      <c r="N374" s="21">
        <v>40000</v>
      </c>
    </row>
    <row r="375" spans="13:14" s="21" customFormat="1">
      <c r="M375" s="21">
        <v>374</v>
      </c>
      <c r="N375" s="21">
        <v>40000</v>
      </c>
    </row>
    <row r="376" spans="13:14" s="21" customFormat="1">
      <c r="M376" s="21">
        <v>375</v>
      </c>
      <c r="N376" s="21">
        <v>40000</v>
      </c>
    </row>
    <row r="377" spans="13:14" s="21" customFormat="1">
      <c r="M377" s="21">
        <v>376</v>
      </c>
      <c r="N377" s="21">
        <v>40000</v>
      </c>
    </row>
    <row r="378" spans="13:14" s="21" customFormat="1">
      <c r="M378" s="21">
        <v>377</v>
      </c>
      <c r="N378" s="21">
        <v>40000</v>
      </c>
    </row>
    <row r="379" spans="13:14" s="21" customFormat="1">
      <c r="M379" s="21">
        <v>378</v>
      </c>
      <c r="N379" s="21">
        <v>40000</v>
      </c>
    </row>
    <row r="380" spans="13:14" s="21" customFormat="1">
      <c r="M380" s="21">
        <v>379</v>
      </c>
      <c r="N380" s="21">
        <v>40000</v>
      </c>
    </row>
    <row r="381" spans="13:14" s="21" customFormat="1">
      <c r="M381" s="21">
        <v>380</v>
      </c>
      <c r="N381" s="21">
        <v>40000</v>
      </c>
    </row>
    <row r="382" spans="13:14" s="21" customFormat="1">
      <c r="M382" s="21">
        <v>381</v>
      </c>
      <c r="N382" s="21">
        <v>40000</v>
      </c>
    </row>
    <row r="383" spans="13:14" s="21" customFormat="1">
      <c r="M383" s="21">
        <v>382</v>
      </c>
      <c r="N383" s="21">
        <v>40000</v>
      </c>
    </row>
    <row r="384" spans="13:14" s="21" customFormat="1">
      <c r="M384" s="21">
        <v>383</v>
      </c>
      <c r="N384" s="21">
        <v>40000</v>
      </c>
    </row>
    <row r="385" spans="13:14">
      <c r="M385" s="21">
        <v>384</v>
      </c>
      <c r="N385" s="21">
        <v>40000</v>
      </c>
    </row>
    <row r="386" spans="13:14">
      <c r="M386" s="21">
        <v>385</v>
      </c>
      <c r="N386" s="21">
        <v>40000</v>
      </c>
    </row>
    <row r="387" spans="13:14">
      <c r="M387" s="21">
        <v>386</v>
      </c>
      <c r="N387" s="21">
        <v>40000</v>
      </c>
    </row>
    <row r="388" spans="13:14">
      <c r="M388" s="21">
        <v>387</v>
      </c>
      <c r="N388" s="21">
        <v>40000</v>
      </c>
    </row>
    <row r="389" spans="13:14">
      <c r="M389" s="21">
        <v>388</v>
      </c>
      <c r="N389" s="21">
        <v>40000</v>
      </c>
    </row>
    <row r="390" spans="13:14">
      <c r="M390" s="21">
        <v>389</v>
      </c>
      <c r="N390" s="21">
        <v>40000</v>
      </c>
    </row>
    <row r="391" spans="13:14">
      <c r="M391" s="21">
        <v>390</v>
      </c>
      <c r="N391" s="21">
        <v>40000</v>
      </c>
    </row>
    <row r="392" spans="13:14">
      <c r="M392" s="21">
        <v>391</v>
      </c>
      <c r="N392" s="21">
        <v>40000</v>
      </c>
    </row>
    <row r="393" spans="13:14">
      <c r="M393" s="21">
        <v>392</v>
      </c>
      <c r="N393" s="21">
        <v>40000</v>
      </c>
    </row>
    <row r="394" spans="13:14">
      <c r="M394" s="21">
        <v>393</v>
      </c>
      <c r="N394" s="21">
        <v>40000</v>
      </c>
    </row>
    <row r="395" spans="13:14">
      <c r="M395" s="21">
        <v>394</v>
      </c>
      <c r="N395" s="21">
        <v>40000</v>
      </c>
    </row>
    <row r="396" spans="13:14">
      <c r="M396" s="21">
        <v>395</v>
      </c>
      <c r="N396" s="21">
        <v>40000</v>
      </c>
    </row>
    <row r="397" spans="13:14">
      <c r="M397" s="21">
        <v>396</v>
      </c>
      <c r="N397" s="21">
        <v>40000</v>
      </c>
    </row>
    <row r="398" spans="13:14">
      <c r="M398" s="21">
        <v>397</v>
      </c>
      <c r="N398" s="21">
        <v>40000</v>
      </c>
    </row>
    <row r="399" spans="13:14">
      <c r="M399" s="21">
        <v>398</v>
      </c>
      <c r="N399" s="21">
        <v>40000</v>
      </c>
    </row>
    <row r="400" spans="13:14">
      <c r="M400" s="21">
        <v>399</v>
      </c>
      <c r="N400" s="21">
        <v>40000</v>
      </c>
    </row>
    <row r="401" spans="13:14">
      <c r="M401" s="21">
        <v>400</v>
      </c>
      <c r="N401" s="21">
        <v>40000</v>
      </c>
    </row>
  </sheetData>
  <sheetProtection password="E027" sheet="1" objects="1" scenarios="1"/>
  <mergeCells count="21">
    <mergeCell ref="C13:G14"/>
    <mergeCell ref="A1:I3"/>
    <mergeCell ref="C5:G5"/>
    <mergeCell ref="C7:G7"/>
    <mergeCell ref="C9:G9"/>
    <mergeCell ref="C11:G11"/>
    <mergeCell ref="C33:D33"/>
    <mergeCell ref="E33:F33"/>
    <mergeCell ref="B36:H53"/>
    <mergeCell ref="C15:G15"/>
    <mergeCell ref="C20:G20"/>
    <mergeCell ref="C28:D28"/>
    <mergeCell ref="E28:G28"/>
    <mergeCell ref="C30:C31"/>
    <mergeCell ref="D30:G30"/>
    <mergeCell ref="D31:G31"/>
    <mergeCell ref="C25:G25"/>
    <mergeCell ref="C26:D26"/>
    <mergeCell ref="F26:G26"/>
    <mergeCell ref="B34:C34"/>
    <mergeCell ref="D34:G34"/>
  </mergeCells>
  <phoneticPr fontId="1"/>
  <pageMargins left="0.7" right="0.7" top="0.75" bottom="0.75" header="0.3" footer="0.3"/>
  <pageSetup paperSize="9" scale="7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'加盟校情報&amp;大会設定'!$E$3:$E$4</xm:f>
          </x14:formula1>
          <xm:sqref>E33:F33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B1:O47"/>
  <sheetViews>
    <sheetView tabSelected="1" zoomScale="95" zoomScaleNormal="95" workbookViewId="0">
      <selection activeCell="D6" sqref="D6:J7"/>
    </sheetView>
  </sheetViews>
  <sheetFormatPr defaultRowHeight="13.5"/>
  <cols>
    <col min="1" max="1" width="5" style="25" customWidth="1"/>
    <col min="2" max="5" width="9" style="25"/>
    <col min="6" max="6" width="10" style="25" customWidth="1"/>
    <col min="7" max="10" width="9" style="25"/>
    <col min="11" max="12" width="9.125" style="25" customWidth="1"/>
    <col min="13" max="14" width="9.125" style="25" hidden="1" customWidth="1"/>
    <col min="15" max="15" width="9" style="25" customWidth="1"/>
    <col min="16" max="16384" width="9" style="25"/>
  </cols>
  <sheetData>
    <row r="1" spans="2:15" ht="13.5" customHeight="1">
      <c r="B1" s="432" t="s">
        <v>3861</v>
      </c>
      <c r="C1" s="432"/>
      <c r="D1" s="432"/>
      <c r="E1" s="432"/>
      <c r="F1" s="432"/>
      <c r="G1" s="432"/>
      <c r="H1" s="432"/>
      <c r="I1" s="432"/>
      <c r="J1" s="432"/>
      <c r="K1" s="134"/>
      <c r="L1" s="134"/>
      <c r="M1" s="134"/>
      <c r="N1" s="134"/>
      <c r="O1" s="134"/>
    </row>
    <row r="2" spans="2:15">
      <c r="B2" s="432"/>
      <c r="C2" s="432"/>
      <c r="D2" s="432"/>
      <c r="E2" s="432"/>
      <c r="F2" s="432"/>
      <c r="G2" s="432"/>
      <c r="H2" s="432"/>
      <c r="I2" s="432"/>
      <c r="J2" s="432"/>
      <c r="K2" s="134"/>
      <c r="L2" s="134"/>
      <c r="M2" s="134"/>
      <c r="N2" s="134"/>
      <c r="O2" s="134"/>
    </row>
    <row r="3" spans="2:15" ht="13.5" customHeight="1">
      <c r="B3" s="433" t="s">
        <v>3882</v>
      </c>
      <c r="C3" s="433"/>
      <c r="D3" s="433"/>
      <c r="E3" s="433"/>
      <c r="F3" s="433"/>
      <c r="G3" s="433"/>
      <c r="H3" s="433"/>
      <c r="I3" s="433"/>
      <c r="J3" s="433"/>
    </row>
    <row r="4" spans="2:15" ht="13.5" customHeight="1">
      <c r="B4" s="433"/>
      <c r="C4" s="433"/>
      <c r="D4" s="433"/>
      <c r="E4" s="433"/>
      <c r="F4" s="433"/>
      <c r="G4" s="433"/>
      <c r="H4" s="433"/>
      <c r="I4" s="433"/>
      <c r="J4" s="433"/>
    </row>
    <row r="5" spans="2:15">
      <c r="B5" s="135"/>
      <c r="C5" s="135"/>
      <c r="D5" s="135"/>
      <c r="E5" s="135"/>
      <c r="F5" s="135"/>
      <c r="G5" s="135"/>
      <c r="H5" s="135"/>
      <c r="I5" s="135"/>
    </row>
    <row r="6" spans="2:15" ht="13.5" customHeight="1">
      <c r="B6" s="440" t="s">
        <v>3879</v>
      </c>
      <c r="C6" s="441"/>
      <c r="D6" s="445">
        <f>基本情報登録!D8</f>
        <v>0</v>
      </c>
      <c r="E6" s="445"/>
      <c r="F6" s="445"/>
      <c r="G6" s="445"/>
      <c r="H6" s="445"/>
      <c r="I6" s="445"/>
      <c r="J6" s="445"/>
    </row>
    <row r="7" spans="2:15" ht="13.5" customHeight="1">
      <c r="B7" s="442"/>
      <c r="C7" s="442"/>
      <c r="D7" s="481"/>
      <c r="E7" s="481"/>
      <c r="F7" s="481"/>
      <c r="G7" s="481"/>
      <c r="H7" s="481"/>
      <c r="I7" s="481"/>
      <c r="J7" s="481"/>
      <c r="M7" s="25">
        <f>基本情報登録!D8</f>
        <v>0</v>
      </c>
    </row>
    <row r="8" spans="2:15" ht="14.25">
      <c r="B8" s="136"/>
      <c r="C8" s="136"/>
    </row>
    <row r="9" spans="2:15" ht="18.75" customHeight="1">
      <c r="B9" s="441" t="s">
        <v>3880</v>
      </c>
      <c r="C9" s="441"/>
      <c r="D9" s="445">
        <f>基本情報登録!D19</f>
        <v>0</v>
      </c>
      <c r="E9" s="446"/>
      <c r="F9" s="446"/>
      <c r="G9" s="446"/>
      <c r="H9" s="446"/>
      <c r="I9" s="446"/>
      <c r="J9" s="137"/>
    </row>
    <row r="10" spans="2:15" ht="15.75" customHeight="1">
      <c r="B10" s="442"/>
      <c r="C10" s="442"/>
      <c r="D10" s="447"/>
      <c r="E10" s="447"/>
      <c r="F10" s="447"/>
      <c r="G10" s="447"/>
      <c r="H10" s="447"/>
      <c r="I10" s="447"/>
      <c r="J10" s="138" t="s">
        <v>3862</v>
      </c>
    </row>
    <row r="11" spans="2:15" ht="15.75" customHeight="1">
      <c r="B11" s="136"/>
      <c r="C11" s="136"/>
    </row>
    <row r="12" spans="2:15" ht="15.75" customHeight="1">
      <c r="B12" s="441" t="s">
        <v>3877</v>
      </c>
      <c r="C12" s="441"/>
      <c r="D12" s="484"/>
      <c r="E12" s="484"/>
      <c r="F12" s="484"/>
      <c r="G12" s="484"/>
      <c r="H12" s="484"/>
      <c r="I12" s="484"/>
      <c r="J12" s="137"/>
    </row>
    <row r="13" spans="2:15" ht="15.75" customHeight="1">
      <c r="B13" s="442"/>
      <c r="C13" s="442"/>
      <c r="D13" s="485"/>
      <c r="E13" s="485"/>
      <c r="F13" s="485"/>
      <c r="G13" s="485"/>
      <c r="H13" s="485"/>
      <c r="I13" s="485"/>
      <c r="J13" s="138" t="s">
        <v>3862</v>
      </c>
    </row>
    <row r="14" spans="2:15" ht="14.25">
      <c r="B14" s="136"/>
      <c r="C14" s="136"/>
    </row>
    <row r="15" spans="2:15" ht="12.75" customHeight="1">
      <c r="B15" s="441" t="s">
        <v>3863</v>
      </c>
      <c r="C15" s="441"/>
      <c r="D15" s="443"/>
      <c r="E15" s="443"/>
      <c r="F15" s="443"/>
      <c r="G15" s="443"/>
      <c r="H15" s="443"/>
      <c r="I15" s="443"/>
      <c r="J15" s="139"/>
    </row>
    <row r="16" spans="2:15" ht="12.75" customHeight="1">
      <c r="B16" s="442"/>
      <c r="C16" s="442"/>
      <c r="D16" s="444"/>
      <c r="E16" s="444"/>
      <c r="F16" s="444"/>
      <c r="G16" s="444"/>
      <c r="H16" s="444"/>
      <c r="I16" s="444"/>
      <c r="J16" s="140"/>
    </row>
    <row r="18" spans="2:10" ht="15" customHeight="1">
      <c r="C18" s="141" t="s">
        <v>3864</v>
      </c>
      <c r="D18" s="448" t="s">
        <v>6568</v>
      </c>
      <c r="E18" s="448"/>
      <c r="F18" s="150"/>
      <c r="G18" s="151" t="s">
        <v>3865</v>
      </c>
      <c r="H18" s="448" t="s">
        <v>3866</v>
      </c>
      <c r="I18" s="448"/>
      <c r="J18" s="448"/>
    </row>
    <row r="19" spans="2:10" ht="23.25" customHeight="1">
      <c r="B19" s="441" t="s">
        <v>3881</v>
      </c>
      <c r="C19" s="441"/>
      <c r="D19" s="449"/>
      <c r="E19" s="449"/>
      <c r="F19" s="152" t="s">
        <v>3867</v>
      </c>
      <c r="G19" s="449"/>
      <c r="H19" s="449"/>
      <c r="I19" s="449"/>
      <c r="J19" s="152" t="s">
        <v>3868</v>
      </c>
    </row>
    <row r="20" spans="2:10" ht="30" customHeight="1">
      <c r="B20" s="442"/>
      <c r="C20" s="442"/>
      <c r="D20" s="450"/>
      <c r="E20" s="450"/>
      <c r="F20" s="450"/>
      <c r="G20" s="450"/>
      <c r="H20" s="450"/>
      <c r="I20" s="450"/>
      <c r="J20" s="450"/>
    </row>
    <row r="21" spans="2:10" ht="27" customHeight="1"/>
    <row r="23" spans="2:10">
      <c r="B23" s="451" t="s">
        <v>3869</v>
      </c>
      <c r="C23" s="452" t="s">
        <v>3870</v>
      </c>
      <c r="D23" s="453"/>
      <c r="E23" s="454"/>
      <c r="F23" s="458" t="s">
        <v>3871</v>
      </c>
      <c r="G23" s="434" t="str">
        <f>IF(M7&gt;0,VLOOKUP(M7,'加盟校情報&amp;大会設定'!A3:D49,4,0),"")</f>
        <v/>
      </c>
      <c r="H23" s="435"/>
      <c r="I23" s="435"/>
      <c r="J23" s="436"/>
    </row>
    <row r="24" spans="2:10" ht="18.75" customHeight="1">
      <c r="B24" s="451"/>
      <c r="C24" s="455"/>
      <c r="D24" s="456"/>
      <c r="E24" s="457"/>
      <c r="F24" s="459"/>
      <c r="G24" s="437"/>
      <c r="H24" s="438"/>
      <c r="I24" s="438"/>
      <c r="J24" s="439"/>
    </row>
    <row r="25" spans="2:10">
      <c r="B25" s="467"/>
      <c r="C25" s="469" t="s">
        <v>6539</v>
      </c>
      <c r="D25" s="470"/>
      <c r="E25" s="471"/>
      <c r="F25" s="472" t="s">
        <v>41</v>
      </c>
      <c r="G25" s="472" t="s">
        <v>3872</v>
      </c>
      <c r="H25" s="472" t="s">
        <v>3873</v>
      </c>
      <c r="I25" s="474" t="s">
        <v>3878</v>
      </c>
      <c r="J25" s="475"/>
    </row>
    <row r="26" spans="2:10">
      <c r="B26" s="468"/>
      <c r="C26" s="464"/>
      <c r="D26" s="465"/>
      <c r="E26" s="466"/>
      <c r="F26" s="473"/>
      <c r="G26" s="473"/>
      <c r="H26" s="473"/>
      <c r="I26" s="476"/>
      <c r="J26" s="477"/>
    </row>
    <row r="27" spans="2:10" ht="18" customHeight="1">
      <c r="B27" s="472">
        <v>1</v>
      </c>
      <c r="C27" s="478" t="str">
        <f>'様式Ⅱ(女子)'!E14</f>
        <v/>
      </c>
      <c r="D27" s="470"/>
      <c r="E27" s="471"/>
      <c r="F27" s="479">
        <f>'様式Ⅱ(女子)'!C14</f>
        <v>0</v>
      </c>
      <c r="G27" s="472" t="str">
        <f>'様式Ⅱ(女子)'!F14</f>
        <v/>
      </c>
      <c r="H27" s="472" t="str">
        <f>'様式Ⅱ(女子)'!F15</f>
        <v/>
      </c>
      <c r="I27" s="460"/>
      <c r="J27" s="461"/>
    </row>
    <row r="28" spans="2:10" ht="18" customHeight="1">
      <c r="B28" s="473"/>
      <c r="C28" s="464" t="str">
        <f>'様式Ⅱ(女子)'!D14</f>
        <v/>
      </c>
      <c r="D28" s="465"/>
      <c r="E28" s="466"/>
      <c r="F28" s="480"/>
      <c r="G28" s="473"/>
      <c r="H28" s="473"/>
      <c r="I28" s="462"/>
      <c r="J28" s="463"/>
    </row>
    <row r="29" spans="2:10" ht="18" customHeight="1">
      <c r="B29" s="472">
        <v>2</v>
      </c>
      <c r="C29" s="478" t="str">
        <f>'様式Ⅱ(女子)'!E17</f>
        <v/>
      </c>
      <c r="D29" s="470"/>
      <c r="E29" s="471"/>
      <c r="F29" s="479">
        <f>'様式Ⅱ(女子)'!C17</f>
        <v>0</v>
      </c>
      <c r="G29" s="472" t="str">
        <f>'様式Ⅱ(女子)'!F17</f>
        <v/>
      </c>
      <c r="H29" s="472" t="str">
        <f>'様式Ⅱ(女子)'!F18</f>
        <v/>
      </c>
      <c r="I29" s="460"/>
      <c r="J29" s="461"/>
    </row>
    <row r="30" spans="2:10" ht="18" customHeight="1">
      <c r="B30" s="473"/>
      <c r="C30" s="464" t="str">
        <f>'様式Ⅱ(女子)'!D17</f>
        <v/>
      </c>
      <c r="D30" s="465"/>
      <c r="E30" s="466"/>
      <c r="F30" s="480"/>
      <c r="G30" s="473"/>
      <c r="H30" s="473"/>
      <c r="I30" s="462"/>
      <c r="J30" s="463"/>
    </row>
    <row r="31" spans="2:10" ht="18" customHeight="1">
      <c r="B31" s="472">
        <v>3</v>
      </c>
      <c r="C31" s="478" t="str">
        <f>'様式Ⅱ(女子)'!E20</f>
        <v/>
      </c>
      <c r="D31" s="470"/>
      <c r="E31" s="471"/>
      <c r="F31" s="479">
        <f>'様式Ⅱ(女子)'!C20</f>
        <v>0</v>
      </c>
      <c r="G31" s="472" t="str">
        <f>'様式Ⅱ(女子)'!F20</f>
        <v/>
      </c>
      <c r="H31" s="472" t="str">
        <f>'様式Ⅱ(女子)'!F21</f>
        <v/>
      </c>
      <c r="I31" s="460"/>
      <c r="J31" s="461"/>
    </row>
    <row r="32" spans="2:10" ht="18" customHeight="1">
      <c r="B32" s="473"/>
      <c r="C32" s="464" t="str">
        <f>'様式Ⅱ(女子)'!D20</f>
        <v/>
      </c>
      <c r="D32" s="465"/>
      <c r="E32" s="466"/>
      <c r="F32" s="480"/>
      <c r="G32" s="473"/>
      <c r="H32" s="473"/>
      <c r="I32" s="462"/>
      <c r="J32" s="463"/>
    </row>
    <row r="33" spans="2:10" ht="18" customHeight="1">
      <c r="B33" s="472">
        <v>4</v>
      </c>
      <c r="C33" s="478" t="str">
        <f>'様式Ⅱ(女子)'!E23</f>
        <v/>
      </c>
      <c r="D33" s="470"/>
      <c r="E33" s="471"/>
      <c r="F33" s="479">
        <f>'様式Ⅱ(女子)'!C23</f>
        <v>0</v>
      </c>
      <c r="G33" s="472" t="str">
        <f>'様式Ⅱ(女子)'!F23</f>
        <v/>
      </c>
      <c r="H33" s="472" t="str">
        <f>'様式Ⅱ(女子)'!F24</f>
        <v/>
      </c>
      <c r="I33" s="460"/>
      <c r="J33" s="461"/>
    </row>
    <row r="34" spans="2:10" ht="18" customHeight="1">
      <c r="B34" s="473"/>
      <c r="C34" s="464" t="str">
        <f>'様式Ⅱ(女子)'!D23</f>
        <v/>
      </c>
      <c r="D34" s="465"/>
      <c r="E34" s="466"/>
      <c r="F34" s="480"/>
      <c r="G34" s="473"/>
      <c r="H34" s="473"/>
      <c r="I34" s="462"/>
      <c r="J34" s="463"/>
    </row>
    <row r="35" spans="2:10" ht="18" customHeight="1">
      <c r="B35" s="472">
        <v>5</v>
      </c>
      <c r="C35" s="478" t="str">
        <f>'様式Ⅱ(女子)'!E26</f>
        <v/>
      </c>
      <c r="D35" s="470"/>
      <c r="E35" s="471"/>
      <c r="F35" s="479">
        <f>'様式Ⅱ(女子)'!C26</f>
        <v>0</v>
      </c>
      <c r="G35" s="472" t="str">
        <f>'様式Ⅱ(女子)'!F26</f>
        <v/>
      </c>
      <c r="H35" s="472" t="str">
        <f>'様式Ⅱ(女子)'!F27</f>
        <v/>
      </c>
      <c r="I35" s="460"/>
      <c r="J35" s="461"/>
    </row>
    <row r="36" spans="2:10" ht="18" customHeight="1">
      <c r="B36" s="473"/>
      <c r="C36" s="464" t="str">
        <f>'様式Ⅱ(女子)'!D26</f>
        <v/>
      </c>
      <c r="D36" s="465"/>
      <c r="E36" s="466"/>
      <c r="F36" s="480"/>
      <c r="G36" s="473"/>
      <c r="H36" s="473"/>
      <c r="I36" s="462"/>
      <c r="J36" s="463"/>
    </row>
    <row r="37" spans="2:10" ht="18" customHeight="1">
      <c r="B37" s="472">
        <v>6</v>
      </c>
      <c r="C37" s="478" t="str">
        <f>'様式Ⅱ(女子)'!E29</f>
        <v/>
      </c>
      <c r="D37" s="470"/>
      <c r="E37" s="471"/>
      <c r="F37" s="479">
        <f>'様式Ⅱ(女子)'!C29</f>
        <v>0</v>
      </c>
      <c r="G37" s="472" t="str">
        <f>'様式Ⅱ(女子)'!F29</f>
        <v/>
      </c>
      <c r="H37" s="472" t="str">
        <f>'様式Ⅱ(女子)'!F30</f>
        <v/>
      </c>
      <c r="I37" s="460"/>
      <c r="J37" s="461"/>
    </row>
    <row r="38" spans="2:10" ht="18" customHeight="1">
      <c r="B38" s="473"/>
      <c r="C38" s="464" t="str">
        <f>'様式Ⅱ(女子)'!D29</f>
        <v/>
      </c>
      <c r="D38" s="465"/>
      <c r="E38" s="466"/>
      <c r="F38" s="480"/>
      <c r="G38" s="473"/>
      <c r="H38" s="473"/>
      <c r="I38" s="462"/>
      <c r="J38" s="463"/>
    </row>
    <row r="39" spans="2:10" ht="18" customHeight="1">
      <c r="B39" s="472">
        <v>7</v>
      </c>
      <c r="C39" s="478" t="str">
        <f>'様式Ⅱ(女子)'!E32</f>
        <v/>
      </c>
      <c r="D39" s="470"/>
      <c r="E39" s="471"/>
      <c r="F39" s="479">
        <f>'様式Ⅱ(女子)'!C32</f>
        <v>0</v>
      </c>
      <c r="G39" s="472" t="str">
        <f>'様式Ⅱ(女子)'!F32</f>
        <v/>
      </c>
      <c r="H39" s="472" t="str">
        <f>'様式Ⅱ(女子)'!F33</f>
        <v/>
      </c>
      <c r="I39" s="460"/>
      <c r="J39" s="461"/>
    </row>
    <row r="40" spans="2:10" ht="18" customHeight="1">
      <c r="B40" s="473"/>
      <c r="C40" s="464" t="str">
        <f>'様式Ⅱ(女子)'!D32</f>
        <v/>
      </c>
      <c r="D40" s="465"/>
      <c r="E40" s="466"/>
      <c r="F40" s="480"/>
      <c r="G40" s="473"/>
      <c r="H40" s="473"/>
      <c r="I40" s="462"/>
      <c r="J40" s="463"/>
    </row>
    <row r="41" spans="2:10" ht="18" customHeight="1">
      <c r="B41" s="472">
        <v>8</v>
      </c>
      <c r="C41" s="478" t="str">
        <f>'様式Ⅱ(女子)'!E35</f>
        <v/>
      </c>
      <c r="D41" s="470"/>
      <c r="E41" s="471"/>
      <c r="F41" s="479">
        <f>'様式Ⅱ(女子)'!C35</f>
        <v>0</v>
      </c>
      <c r="G41" s="472" t="str">
        <f>'様式Ⅱ(女子)'!F35</f>
        <v/>
      </c>
      <c r="H41" s="472" t="str">
        <f>'様式Ⅱ(女子)'!F36</f>
        <v/>
      </c>
      <c r="I41" s="460"/>
      <c r="J41" s="461"/>
    </row>
    <row r="42" spans="2:10" ht="18" customHeight="1">
      <c r="B42" s="473"/>
      <c r="C42" s="464" t="str">
        <f>'様式Ⅱ(女子)'!D35</f>
        <v/>
      </c>
      <c r="D42" s="465"/>
      <c r="E42" s="466"/>
      <c r="F42" s="480"/>
      <c r="G42" s="473"/>
      <c r="H42" s="473"/>
      <c r="I42" s="462"/>
      <c r="J42" s="463"/>
    </row>
    <row r="43" spans="2:10">
      <c r="B43" s="142"/>
      <c r="C43" s="142"/>
      <c r="D43" s="142"/>
      <c r="E43" s="142"/>
      <c r="F43" s="143"/>
      <c r="G43" s="142"/>
      <c r="H43" s="142"/>
      <c r="I43" s="144"/>
      <c r="J43" s="144"/>
    </row>
    <row r="44" spans="2:10">
      <c r="B44" s="145" t="s">
        <v>3874</v>
      </c>
      <c r="C44" s="482" t="s">
        <v>3875</v>
      </c>
      <c r="D44" s="482"/>
      <c r="E44" s="482"/>
      <c r="F44" s="146"/>
      <c r="G44" s="146"/>
      <c r="H44" s="146"/>
      <c r="I44" s="146"/>
      <c r="J44" s="146"/>
    </row>
    <row r="45" spans="2:10">
      <c r="B45" s="147"/>
      <c r="C45" s="482"/>
      <c r="D45" s="482"/>
      <c r="E45" s="482"/>
      <c r="F45" s="482"/>
      <c r="G45" s="482"/>
      <c r="H45" s="482"/>
      <c r="I45" s="482"/>
      <c r="J45" s="482"/>
    </row>
    <row r="46" spans="2:10">
      <c r="H46" s="483" t="s">
        <v>3876</v>
      </c>
      <c r="I46" s="483"/>
      <c r="J46" s="483"/>
    </row>
    <row r="47" spans="2:10">
      <c r="G47" s="148"/>
      <c r="H47" s="483"/>
      <c r="I47" s="483"/>
      <c r="J47" s="483"/>
    </row>
  </sheetData>
  <sheetProtection password="E027" sheet="1" objects="1" scenarios="1"/>
  <mergeCells count="85">
    <mergeCell ref="D6:J7"/>
    <mergeCell ref="C44:E44"/>
    <mergeCell ref="C45:J45"/>
    <mergeCell ref="H46:J47"/>
    <mergeCell ref="B12:C13"/>
    <mergeCell ref="D12:I13"/>
    <mergeCell ref="C42:E42"/>
    <mergeCell ref="C40:E40"/>
    <mergeCell ref="C41:E41"/>
    <mergeCell ref="B41:B42"/>
    <mergeCell ref="F41:F42"/>
    <mergeCell ref="G41:G42"/>
    <mergeCell ref="H41:H42"/>
    <mergeCell ref="I41:J42"/>
    <mergeCell ref="B39:B40"/>
    <mergeCell ref="C39:E39"/>
    <mergeCell ref="F39:F40"/>
    <mergeCell ref="G39:G40"/>
    <mergeCell ref="H39:H40"/>
    <mergeCell ref="I39:J40"/>
    <mergeCell ref="B37:B38"/>
    <mergeCell ref="C37:E37"/>
    <mergeCell ref="F37:F38"/>
    <mergeCell ref="G37:G38"/>
    <mergeCell ref="H37:H38"/>
    <mergeCell ref="I37:J38"/>
    <mergeCell ref="C38:E38"/>
    <mergeCell ref="I35:J36"/>
    <mergeCell ref="C36:E36"/>
    <mergeCell ref="B33:B34"/>
    <mergeCell ref="C33:E33"/>
    <mergeCell ref="F33:F34"/>
    <mergeCell ref="G33:G34"/>
    <mergeCell ref="H33:H34"/>
    <mergeCell ref="I33:J34"/>
    <mergeCell ref="C34:E34"/>
    <mergeCell ref="B35:B36"/>
    <mergeCell ref="C35:E35"/>
    <mergeCell ref="F35:F36"/>
    <mergeCell ref="G35:G36"/>
    <mergeCell ref="H35:H36"/>
    <mergeCell ref="I31:J32"/>
    <mergeCell ref="C32:E32"/>
    <mergeCell ref="B29:B30"/>
    <mergeCell ref="C30:E30"/>
    <mergeCell ref="F29:F30"/>
    <mergeCell ref="G29:G30"/>
    <mergeCell ref="H29:H30"/>
    <mergeCell ref="I29:J30"/>
    <mergeCell ref="C29:E29"/>
    <mergeCell ref="B31:B32"/>
    <mergeCell ref="C31:E31"/>
    <mergeCell ref="F31:F32"/>
    <mergeCell ref="G31:G32"/>
    <mergeCell ref="H31:H32"/>
    <mergeCell ref="F23:F24"/>
    <mergeCell ref="I27:J28"/>
    <mergeCell ref="C28:E28"/>
    <mergeCell ref="B25:B26"/>
    <mergeCell ref="C25:E26"/>
    <mergeCell ref="F25:F26"/>
    <mergeCell ref="G25:G26"/>
    <mergeCell ref="H25:H26"/>
    <mergeCell ref="I25:J26"/>
    <mergeCell ref="B27:B28"/>
    <mergeCell ref="C27:E27"/>
    <mergeCell ref="F27:F28"/>
    <mergeCell ref="G27:G28"/>
    <mergeCell ref="H27:H28"/>
    <mergeCell ref="B1:J2"/>
    <mergeCell ref="B3:J4"/>
    <mergeCell ref="G23:J24"/>
    <mergeCell ref="B6:C7"/>
    <mergeCell ref="D15:I16"/>
    <mergeCell ref="B9:C10"/>
    <mergeCell ref="D9:I10"/>
    <mergeCell ref="B15:C16"/>
    <mergeCell ref="D18:E18"/>
    <mergeCell ref="H18:J18"/>
    <mergeCell ref="B19:C20"/>
    <mergeCell ref="D19:E19"/>
    <mergeCell ref="G19:I19"/>
    <mergeCell ref="D20:J20"/>
    <mergeCell ref="B23:B24"/>
    <mergeCell ref="C23:E24"/>
  </mergeCells>
  <phoneticPr fontId="1"/>
  <pageMargins left="0.7" right="0.7" top="0.75" bottom="0.75" header="0.3" footer="0.3"/>
  <pageSetup paperSize="9" scale="99"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10</vt:i4>
      </vt:variant>
    </vt:vector>
  </HeadingPairs>
  <TitlesOfParts>
    <vt:vector size="25" baseType="lpstr">
      <vt:lpstr>基本情報登録</vt:lpstr>
      <vt:lpstr>様式Ⅱ(男子)</vt:lpstr>
      <vt:lpstr>様式Ⅱ(男子4×100mR)</vt:lpstr>
      <vt:lpstr>様式Ⅱ(男子4×400mR)</vt:lpstr>
      <vt:lpstr>様式Ⅱ(女子)</vt:lpstr>
      <vt:lpstr>様式Ⅱ(女子4×100mR)</vt:lpstr>
      <vt:lpstr>様式Ⅱ(女子4×400mR)</vt:lpstr>
      <vt:lpstr>様式Ⅲ　明細書(男子のみ）</vt:lpstr>
      <vt:lpstr>様式Ⅲ　チームエントリー（女子のみ）</vt:lpstr>
      <vt:lpstr>MAT(男子)</vt:lpstr>
      <vt:lpstr>MAT(女子)</vt:lpstr>
      <vt:lpstr>MAT(リレー&amp;所属)</vt:lpstr>
      <vt:lpstr>加盟校情報&amp;大会設定</vt:lpstr>
      <vt:lpstr>男子登録情報</vt:lpstr>
      <vt:lpstr>女子登録情報</vt:lpstr>
      <vt:lpstr>基本情報登録!Print_Area</vt:lpstr>
      <vt:lpstr>'様式Ⅱ(女子)'!Print_Area</vt:lpstr>
      <vt:lpstr>'様式Ⅱ(女子4×100mR)'!Print_Area</vt:lpstr>
      <vt:lpstr>'様式Ⅱ(女子4×400mR)'!Print_Area</vt:lpstr>
      <vt:lpstr>'様式Ⅱ(男子)'!Print_Area</vt:lpstr>
      <vt:lpstr>'様式Ⅱ(男子4×100mR)'!Print_Area</vt:lpstr>
      <vt:lpstr>'様式Ⅱ(男子4×400mR)'!Print_Area</vt:lpstr>
      <vt:lpstr>'様式Ⅲ　明細書(男子のみ）'!Print_Area</vt:lpstr>
      <vt:lpstr>'様式Ⅱ(女子)'!Print_Titles</vt:lpstr>
      <vt:lpstr>'様式Ⅱ(男子)'!Print_Titles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yuji-f</dc:creator>
  <cp:lastModifiedBy>owner</cp:lastModifiedBy>
  <cp:lastPrinted>2017-08-25T09:03:44Z</cp:lastPrinted>
  <dcterms:created xsi:type="dcterms:W3CDTF">2015-04-11T12:22:42Z</dcterms:created>
  <dcterms:modified xsi:type="dcterms:W3CDTF">2017-08-25T09:04:03Z</dcterms:modified>
</cp:coreProperties>
</file>